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vez\programming\project-metro\raw-data\"/>
    </mc:Choice>
  </mc:AlternateContent>
  <xr:revisionPtr revIDLastSave="0" documentId="13_ncr:1_{BF7D71F2-831B-43A4-9348-707CCA771E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94" i="1" l="1"/>
  <c r="AC93" i="1"/>
  <c r="AC92" i="1"/>
  <c r="AB94" i="1"/>
  <c r="AB93" i="1"/>
  <c r="AB92" i="1"/>
  <c r="AB102" i="1" l="1"/>
  <c r="AC401" i="1" l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7" i="5" l="1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B8" i="10" l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 l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D392" i="1" s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C20" i="1" s="1"/>
  <c r="BB17" i="1"/>
  <c r="BB20" i="1" s="1"/>
  <c r="BA17" i="1"/>
  <c r="AZ17" i="1"/>
  <c r="AY17" i="1"/>
  <c r="AY20" i="1" s="1"/>
  <c r="AX17" i="1"/>
  <c r="AX20" i="1" s="1"/>
  <c r="AW17" i="1"/>
  <c r="AV17" i="1"/>
  <c r="AU17" i="1"/>
  <c r="AU20" i="1" s="1"/>
  <c r="AT17" i="1"/>
  <c r="AT20" i="1" s="1"/>
  <c r="AS17" i="1"/>
  <c r="AR17" i="1"/>
  <c r="AQ17" i="1"/>
  <c r="AQ20" i="1" s="1"/>
  <c r="AP17" i="1"/>
  <c r="AP20" i="1" s="1"/>
  <c r="AO17" i="1"/>
  <c r="AN17" i="1"/>
  <c r="AM17" i="1"/>
  <c r="AM20" i="1" s="1"/>
  <c r="AL17" i="1"/>
  <c r="AL20" i="1" s="1"/>
  <c r="AK17" i="1"/>
  <c r="AJ17" i="1"/>
  <c r="AI17" i="1"/>
  <c r="AH17" i="1"/>
  <c r="AH20" i="1" s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S103" i="1" l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D196" i="1"/>
  <c r="AH203" i="1"/>
  <c r="AN203" i="1"/>
  <c r="AS203" i="1"/>
  <c r="AX203" i="1"/>
  <c r="BD203" i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F817" i="1" s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N516" i="1" s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F793" i="1" s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C818" i="1"/>
  <c r="BD815" i="1"/>
  <c r="AN823" i="1"/>
  <c r="AY823" i="1"/>
  <c r="AU847" i="1"/>
  <c r="AQ856" i="1"/>
  <c r="BD856" i="1"/>
  <c r="BC878" i="1"/>
  <c r="AK885" i="1"/>
  <c r="BA885" i="1"/>
  <c r="AH886" i="1"/>
  <c r="AP886" i="1"/>
  <c r="BF886" i="1" s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BF475" i="1" s="1"/>
  <c r="AO475" i="1"/>
  <c r="AT475" i="1"/>
  <c r="AZ475" i="1"/>
  <c r="BE475" i="1"/>
  <c r="BE477" i="1" s="1"/>
  <c r="AJ537" i="1"/>
  <c r="BF537" i="1" s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BF784" i="1" s="1"/>
  <c r="AZ784" i="1"/>
  <c r="BE784" i="1"/>
  <c r="AI785" i="1"/>
  <c r="AQ785" i="1"/>
  <c r="AW785" i="1"/>
  <c r="BD785" i="1"/>
  <c r="AJ815" i="1"/>
  <c r="BF815" i="1" s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K787" i="1" s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AN330" i="1"/>
  <c r="BB361" i="1"/>
  <c r="BD639" i="1"/>
  <c r="AQ639" i="1"/>
  <c r="BB639" i="1"/>
  <c r="AF639" i="1"/>
  <c r="AM732" i="1"/>
  <c r="AW857" i="1"/>
  <c r="AW732" i="1"/>
  <c r="BA794" i="1"/>
  <c r="AW794" i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W795" i="1"/>
  <c r="AO825" i="1"/>
  <c r="AY825" i="1"/>
  <c r="AK856" i="1"/>
  <c r="AR856" i="1"/>
  <c r="AY856" i="1"/>
  <c r="AI887" i="1"/>
  <c r="AH918" i="1"/>
  <c r="BF918" i="1" s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BF662" i="1" s="1"/>
  <c r="AK662" i="1"/>
  <c r="AP662" i="1"/>
  <c r="AV662" i="1"/>
  <c r="BA662" i="1"/>
  <c r="AG693" i="1"/>
  <c r="AL693" i="1"/>
  <c r="AR693" i="1"/>
  <c r="AW693" i="1"/>
  <c r="BB693" i="1"/>
  <c r="AF724" i="1"/>
  <c r="AF725" i="1" s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W43" i="1"/>
  <c r="BC601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W601" i="1" s="1"/>
  <c r="BE43" i="1"/>
  <c r="AS43" i="1"/>
  <c r="AX848" i="1"/>
  <c r="AG879" i="1"/>
  <c r="AL879" i="1"/>
  <c r="AR879" i="1"/>
  <c r="AW879" i="1"/>
  <c r="BB879" i="1"/>
  <c r="AL910" i="1"/>
  <c r="BB910" i="1"/>
  <c r="AS857" i="1"/>
  <c r="AG857" i="1"/>
  <c r="BF855" i="1"/>
  <c r="BC857" i="1"/>
  <c r="AI826" i="1"/>
  <c r="AP818" i="1"/>
  <c r="BE795" i="1"/>
  <c r="AH663" i="1"/>
  <c r="AP663" i="1"/>
  <c r="AL609" i="1"/>
  <c r="BF575" i="1"/>
  <c r="BB547" i="1"/>
  <c r="AF516" i="1"/>
  <c r="AV516" i="1"/>
  <c r="BC477" i="1"/>
  <c r="BC415" i="1"/>
  <c r="AN392" i="1"/>
  <c r="AT260" i="1"/>
  <c r="BC260" i="1"/>
  <c r="AL260" i="1"/>
  <c r="AO43" i="1"/>
  <c r="BF48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Y826" i="1"/>
  <c r="AQ826" i="1"/>
  <c r="BB756" i="1"/>
  <c r="BF693" i="1"/>
  <c r="AX663" i="1"/>
  <c r="BB609" i="1"/>
  <c r="AZ578" i="1"/>
  <c r="AT547" i="1"/>
  <c r="AL547" i="1"/>
  <c r="BC539" i="1"/>
  <c r="BC547" i="1"/>
  <c r="BC516" i="1"/>
  <c r="AO477" i="1"/>
  <c r="BB485" i="1"/>
  <c r="AL423" i="1"/>
  <c r="BB423" i="1"/>
  <c r="AV454" i="1"/>
  <c r="BD454" i="1"/>
  <c r="AV392" i="1"/>
  <c r="BF351" i="1"/>
  <c r="BC353" i="1"/>
  <c r="BF327" i="1"/>
  <c r="BF289" i="1"/>
  <c r="BB260" i="1"/>
  <c r="BF235" i="1"/>
  <c r="BD206" i="1"/>
  <c r="BF165" i="1"/>
  <c r="BC175" i="1"/>
  <c r="BF134" i="1"/>
  <c r="BF141" i="1"/>
  <c r="BF110" i="1"/>
  <c r="BF103" i="1"/>
  <c r="BF79" i="1"/>
  <c r="BF72" i="1"/>
  <c r="BG9" i="1"/>
  <c r="BF17" i="1"/>
  <c r="AF12" i="1"/>
  <c r="AK71" i="1"/>
  <c r="AS71" i="1"/>
  <c r="AO105" i="1"/>
  <c r="AW105" i="1"/>
  <c r="BE105" i="1"/>
  <c r="AG111" i="1"/>
  <c r="AO111" i="1"/>
  <c r="AW111" i="1"/>
  <c r="BE111" i="1"/>
  <c r="BD136" i="1"/>
  <c r="AM164" i="1"/>
  <c r="BC164" i="1"/>
  <c r="BF172" i="1"/>
  <c r="BC229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T175" i="1" s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N175" i="1" s="1"/>
  <c r="AJ173" i="1"/>
  <c r="AJ175" i="1" s="1"/>
  <c r="AF173" i="1"/>
  <c r="AF175" i="1" s="1"/>
  <c r="AU173" i="1"/>
  <c r="BB111" i="1"/>
  <c r="BB113" i="1" s="1"/>
  <c r="AX111" i="1"/>
  <c r="AX113" i="1" s="1"/>
  <c r="AT111" i="1"/>
  <c r="AT113" i="1" s="1"/>
  <c r="AP111" i="1"/>
  <c r="AP113" i="1" s="1"/>
  <c r="AL111" i="1"/>
  <c r="AL113" i="1" s="1"/>
  <c r="AH111" i="1"/>
  <c r="AH113" i="1" s="1"/>
  <c r="BD111" i="1"/>
  <c r="BD113" i="1" s="1"/>
  <c r="AZ111" i="1"/>
  <c r="AZ113" i="1" s="1"/>
  <c r="AV111" i="1"/>
  <c r="AV113" i="1" s="1"/>
  <c r="AR111" i="1"/>
  <c r="AR113" i="1" s="1"/>
  <c r="AN111" i="1"/>
  <c r="AN113" i="1" s="1"/>
  <c r="AJ111" i="1"/>
  <c r="AJ113" i="1" s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AL43" i="1"/>
  <c r="AH43" i="1"/>
  <c r="BC43" i="1"/>
  <c r="BB49" i="1"/>
  <c r="BB51" i="1" s="1"/>
  <c r="AX49" i="1"/>
  <c r="AX51" i="1" s="1"/>
  <c r="AT49" i="1"/>
  <c r="AT51" i="1" s="1"/>
  <c r="AP49" i="1"/>
  <c r="AP51" i="1" s="1"/>
  <c r="AL49" i="1"/>
  <c r="AL51" i="1" s="1"/>
  <c r="AH49" i="1"/>
  <c r="AH51" i="1" s="1"/>
  <c r="BD49" i="1"/>
  <c r="BD51" i="1" s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BD82" i="1" s="1"/>
  <c r="AZ80" i="1"/>
  <c r="AZ82" i="1" s="1"/>
  <c r="AV80" i="1"/>
  <c r="AV82" i="1" s="1"/>
  <c r="AR80" i="1"/>
  <c r="AR82" i="1" s="1"/>
  <c r="AN80" i="1"/>
  <c r="AN82" i="1" s="1"/>
  <c r="AJ80" i="1"/>
  <c r="AJ82" i="1" s="1"/>
  <c r="AF80" i="1"/>
  <c r="AF82" i="1" s="1"/>
  <c r="BB80" i="1"/>
  <c r="BB82" i="1" s="1"/>
  <c r="AX80" i="1"/>
  <c r="AX82" i="1" s="1"/>
  <c r="AT80" i="1"/>
  <c r="AT82" i="1" s="1"/>
  <c r="AP80" i="1"/>
  <c r="AP82" i="1" s="1"/>
  <c r="AL80" i="1"/>
  <c r="AL82" i="1" s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P105" i="1" s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N105" i="1" s="1"/>
  <c r="AJ102" i="1"/>
  <c r="AJ105" i="1" s="1"/>
  <c r="AF102" i="1"/>
  <c r="AM102" i="1"/>
  <c r="AU102" i="1"/>
  <c r="BC102" i="1"/>
  <c r="BC105" i="1" s="1"/>
  <c r="AK105" i="1"/>
  <c r="AS105" i="1"/>
  <c r="BA105" i="1"/>
  <c r="AK111" i="1"/>
  <c r="AS111" i="1"/>
  <c r="BA111" i="1"/>
  <c r="BB164" i="1"/>
  <c r="AX164" i="1"/>
  <c r="AT164" i="1"/>
  <c r="AP164" i="1"/>
  <c r="AL164" i="1"/>
  <c r="AH164" i="1"/>
  <c r="BE164" i="1"/>
  <c r="BE167" i="1" s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BD167" i="1" s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Q229" i="1" s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M268" i="1" s="1"/>
  <c r="AG266" i="1"/>
  <c r="AK266" i="1"/>
  <c r="AS266" i="1"/>
  <c r="AZ266" i="1"/>
  <c r="AX291" i="1"/>
  <c r="AP291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F451" i="1"/>
  <c r="BF51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O51" i="1" s="1"/>
  <c r="AS48" i="1"/>
  <c r="AS51" i="1" s="1"/>
  <c r="AW48" i="1"/>
  <c r="AW51" i="1" s="1"/>
  <c r="BA48" i="1"/>
  <c r="BA51" i="1" s="1"/>
  <c r="BE48" i="1"/>
  <c r="BE51" i="1" s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K82" i="1"/>
  <c r="AO82" i="1"/>
  <c r="AS82" i="1"/>
  <c r="AW82" i="1"/>
  <c r="BA82" i="1"/>
  <c r="BE82" i="1"/>
  <c r="AI103" i="1"/>
  <c r="AI105" i="1" s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H136" i="1" s="1"/>
  <c r="AL133" i="1"/>
  <c r="AP133" i="1"/>
  <c r="AP136" i="1" s="1"/>
  <c r="AT133" i="1"/>
  <c r="AT136" i="1" s="1"/>
  <c r="AX133" i="1"/>
  <c r="AX136" i="1" s="1"/>
  <c r="BB133" i="1"/>
  <c r="AG134" i="1"/>
  <c r="AK134" i="1"/>
  <c r="AK136" i="1" s="1"/>
  <c r="AO134" i="1"/>
  <c r="AO136" i="1" s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H144" i="1" s="1"/>
  <c r="AL142" i="1"/>
  <c r="AP142" i="1"/>
  <c r="AP144" i="1" s="1"/>
  <c r="AT142" i="1"/>
  <c r="AT144" i="1" s="1"/>
  <c r="AX142" i="1"/>
  <c r="AX144" i="1" s="1"/>
  <c r="BB142" i="1"/>
  <c r="BB144" i="1" s="1"/>
  <c r="AK144" i="1"/>
  <c r="AO144" i="1"/>
  <c r="AS144" i="1"/>
  <c r="AW144" i="1"/>
  <c r="BA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S175" i="1" s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BD198" i="1"/>
  <c r="AI203" i="1"/>
  <c r="AM203" i="1"/>
  <c r="AQ203" i="1"/>
  <c r="AU203" i="1"/>
  <c r="AY203" i="1"/>
  <c r="AH204" i="1"/>
  <c r="AH206" i="1" s="1"/>
  <c r="AL204" i="1"/>
  <c r="AL206" i="1" s="1"/>
  <c r="AP204" i="1"/>
  <c r="AP206" i="1" s="1"/>
  <c r="AT204" i="1"/>
  <c r="AT206" i="1" s="1"/>
  <c r="AX204" i="1"/>
  <c r="AX206" i="1" s="1"/>
  <c r="BB204" i="1"/>
  <c r="BB206" i="1" s="1"/>
  <c r="AK206" i="1"/>
  <c r="AO206" i="1"/>
  <c r="AS206" i="1"/>
  <c r="AW206" i="1"/>
  <c r="BA206" i="1"/>
  <c r="BE206" i="1"/>
  <c r="AF226" i="1"/>
  <c r="AJ226" i="1"/>
  <c r="AN226" i="1"/>
  <c r="AN229" i="1" s="1"/>
  <c r="AR226" i="1"/>
  <c r="AV226" i="1"/>
  <c r="AV229" i="1" s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BD260" i="1" s="1"/>
  <c r="AZ258" i="1"/>
  <c r="AV258" i="1"/>
  <c r="AV260" i="1" s="1"/>
  <c r="AR258" i="1"/>
  <c r="AN258" i="1"/>
  <c r="AN260" i="1" s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O322" i="1" s="1"/>
  <c r="AV319" i="1"/>
  <c r="BC319" i="1"/>
  <c r="AH320" i="1"/>
  <c r="AN320" i="1"/>
  <c r="AU320" i="1"/>
  <c r="BC320" i="1"/>
  <c r="AI328" i="1"/>
  <c r="AO328" i="1"/>
  <c r="AV328" i="1"/>
  <c r="AV330" i="1" s="1"/>
  <c r="BD328" i="1"/>
  <c r="BD330" i="1" s="1"/>
  <c r="AF330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 s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BC384" i="1" s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W198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BB291" i="1" s="1"/>
  <c r="AW288" i="1"/>
  <c r="AQ288" i="1"/>
  <c r="AL288" i="1"/>
  <c r="AL291" i="1" s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F389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BF413" i="1"/>
  <c r="AO443" i="1"/>
  <c r="AI48" i="1"/>
  <c r="AI51" i="1" s="1"/>
  <c r="AM48" i="1"/>
  <c r="AQ48" i="1"/>
  <c r="AU48" i="1"/>
  <c r="AY48" i="1"/>
  <c r="AY51" i="1" s="1"/>
  <c r="AI72" i="1"/>
  <c r="AI74" i="1" s="1"/>
  <c r="AM72" i="1"/>
  <c r="AQ72" i="1"/>
  <c r="AQ74" i="1" s="1"/>
  <c r="AU72" i="1"/>
  <c r="AY72" i="1"/>
  <c r="AY74" i="1" s="1"/>
  <c r="AI110" i="1"/>
  <c r="AM110" i="1"/>
  <c r="AQ110" i="1"/>
  <c r="AU110" i="1"/>
  <c r="AY110" i="1"/>
  <c r="AF133" i="1"/>
  <c r="AJ133" i="1"/>
  <c r="AJ136" i="1" s="1"/>
  <c r="AN133" i="1"/>
  <c r="AR133" i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R144" i="1" s="1"/>
  <c r="AV142" i="1"/>
  <c r="AV144" i="1" s="1"/>
  <c r="AZ142" i="1"/>
  <c r="AZ144" i="1" s="1"/>
  <c r="AI172" i="1"/>
  <c r="AI175" i="1" s="1"/>
  <c r="AM172" i="1"/>
  <c r="AQ172" i="1"/>
  <c r="AU172" i="1"/>
  <c r="AY172" i="1"/>
  <c r="AY175" i="1" s="1"/>
  <c r="AF195" i="1"/>
  <c r="AJ195" i="1"/>
  <c r="AJ198" i="1" s="1"/>
  <c r="AN195" i="1"/>
  <c r="AN198" i="1" s="1"/>
  <c r="AR195" i="1"/>
  <c r="AR198" i="1" s="1"/>
  <c r="AV195" i="1"/>
  <c r="AZ195" i="1"/>
  <c r="AZ198" i="1" s="1"/>
  <c r="AI196" i="1"/>
  <c r="AM196" i="1"/>
  <c r="AQ196" i="1"/>
  <c r="AU196" i="1"/>
  <c r="AY196" i="1"/>
  <c r="AF204" i="1"/>
  <c r="AJ204" i="1"/>
  <c r="AJ206" i="1" s="1"/>
  <c r="AN204" i="1"/>
  <c r="AN206" i="1" s="1"/>
  <c r="AR204" i="1"/>
  <c r="AR206" i="1" s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BA260" i="1" s="1"/>
  <c r="AW257" i="1"/>
  <c r="AW260" i="1" s="1"/>
  <c r="AS257" i="1"/>
  <c r="AS260" i="1" s="1"/>
  <c r="AO257" i="1"/>
  <c r="AO260" i="1" s="1"/>
  <c r="AK257" i="1"/>
  <c r="AK260" i="1" s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BE291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T330" i="1" s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BE353" i="1"/>
  <c r="AX353" i="1"/>
  <c r="AP353" i="1"/>
  <c r="AH353" i="1"/>
  <c r="AK353" i="1"/>
  <c r="AS353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R384" i="1"/>
  <c r="AU443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AS415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AH477" i="1"/>
  <c r="AK477" i="1"/>
  <c r="AS477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X485" i="1" s="1"/>
  <c r="AR482" i="1"/>
  <c r="AM482" i="1"/>
  <c r="AH482" i="1"/>
  <c r="AL482" i="1"/>
  <c r="AL485" i="1" s="1"/>
  <c r="AT482" i="1"/>
  <c r="AT485" i="1" s="1"/>
  <c r="AZ482" i="1"/>
  <c r="AJ505" i="1"/>
  <c r="AU505" i="1"/>
  <c r="AU508" i="1" s="1"/>
  <c r="AM506" i="1"/>
  <c r="AM508" i="1" s="1"/>
  <c r="AX415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Q260" i="1"/>
  <c r="AY260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AS330" i="1"/>
  <c r="AO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C392" i="1" s="1"/>
  <c r="BA392" i="1"/>
  <c r="AS392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 s="1"/>
  <c r="AZ474" i="1"/>
  <c r="AZ477" i="1" s="1"/>
  <c r="AV474" i="1"/>
  <c r="AR474" i="1"/>
  <c r="AR477" i="1" s="1"/>
  <c r="AN474" i="1"/>
  <c r="AN477" i="1" s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S508" i="1" s="1"/>
  <c r="AN505" i="1"/>
  <c r="AI505" i="1"/>
  <c r="AO505" i="1"/>
  <c r="AZ505" i="1"/>
  <c r="AZ508" i="1" s="1"/>
  <c r="AH506" i="1"/>
  <c r="AR506" i="1"/>
  <c r="BC506" i="1"/>
  <c r="BC508" i="1" s="1"/>
  <c r="BD536" i="1"/>
  <c r="AZ536" i="1"/>
  <c r="AV536" i="1"/>
  <c r="AR536" i="1"/>
  <c r="AR539" i="1" s="1"/>
  <c r="AN536" i="1"/>
  <c r="AJ536" i="1"/>
  <c r="AF536" i="1"/>
  <c r="AK536" i="1"/>
  <c r="AP536" i="1"/>
  <c r="AU536" i="1"/>
  <c r="BA536" i="1"/>
  <c r="AX539" i="1"/>
  <c r="AH539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F599" i="1"/>
  <c r="BE454" i="1"/>
  <c r="BA454" i="1"/>
  <c r="AO454" i="1"/>
  <c r="AJ454" i="1"/>
  <c r="BD483" i="1"/>
  <c r="BD485" i="1" s="1"/>
  <c r="AZ483" i="1"/>
  <c r="AV483" i="1"/>
  <c r="AV485" i="1" s="1"/>
  <c r="AR483" i="1"/>
  <c r="AN483" i="1"/>
  <c r="AN485" i="1" s="1"/>
  <c r="AJ483" i="1"/>
  <c r="AJ485" i="1" s="1"/>
  <c r="AF483" i="1"/>
  <c r="AF485" i="1" s="1"/>
  <c r="AK483" i="1"/>
  <c r="AP483" i="1"/>
  <c r="AP485" i="1" s="1"/>
  <c r="AU483" i="1"/>
  <c r="BA483" i="1"/>
  <c r="AG514" i="1"/>
  <c r="AM514" i="1"/>
  <c r="AR514" i="1"/>
  <c r="AR516" i="1" s="1"/>
  <c r="AW514" i="1"/>
  <c r="BA516" i="1"/>
  <c r="AS516" i="1"/>
  <c r="AK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AX547" i="1" s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R578" i="1" s="1"/>
  <c r="AI598" i="1"/>
  <c r="AS598" i="1"/>
  <c r="BD640" i="1"/>
  <c r="BE669" i="1"/>
  <c r="BA669" i="1"/>
  <c r="BA671" i="1" s="1"/>
  <c r="AW669" i="1"/>
  <c r="AS669" i="1"/>
  <c r="AO669" i="1"/>
  <c r="AK669" i="1"/>
  <c r="AG669" i="1"/>
  <c r="AG671" i="1" s="1"/>
  <c r="BD669" i="1"/>
  <c r="AY669" i="1"/>
  <c r="AT669" i="1"/>
  <c r="AN669" i="1"/>
  <c r="AI669" i="1"/>
  <c r="AI671" i="1" s="1"/>
  <c r="BC669" i="1"/>
  <c r="BC671" i="1" s="1"/>
  <c r="AX669" i="1"/>
  <c r="AR669" i="1"/>
  <c r="AR671" i="1" s="1"/>
  <c r="AM669" i="1"/>
  <c r="AH669" i="1"/>
  <c r="AV669" i="1"/>
  <c r="AL669" i="1"/>
  <c r="AU669" i="1"/>
  <c r="AJ669" i="1"/>
  <c r="BB669" i="1"/>
  <c r="AQ669" i="1"/>
  <c r="AF669" i="1"/>
  <c r="BB567" i="1"/>
  <c r="AX567" i="1"/>
  <c r="AX570" i="1" s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BA578" i="1" s="1"/>
  <c r="AW577" i="1"/>
  <c r="AW578" i="1" s="1"/>
  <c r="AS577" i="1"/>
  <c r="AS578" i="1" s="1"/>
  <c r="AO577" i="1"/>
  <c r="AO578" i="1" s="1"/>
  <c r="AK577" i="1"/>
  <c r="AK578" i="1" s="1"/>
  <c r="AG577" i="1"/>
  <c r="AG578" i="1" s="1"/>
  <c r="AM577" i="1"/>
  <c r="AU577" i="1"/>
  <c r="BC577" i="1"/>
  <c r="BC578" i="1" s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L514" i="1"/>
  <c r="AL516" i="1" s="1"/>
  <c r="AH514" i="1"/>
  <c r="AJ514" i="1"/>
  <c r="AJ516" i="1" s="1"/>
  <c r="AO514" i="1"/>
  <c r="AU514" i="1"/>
  <c r="AZ514" i="1"/>
  <c r="BE514" i="1"/>
  <c r="AI536" i="1"/>
  <c r="AO536" i="1"/>
  <c r="AO539" i="1" s="1"/>
  <c r="AT536" i="1"/>
  <c r="AT539" i="1" s="1"/>
  <c r="AY536" i="1"/>
  <c r="BE536" i="1"/>
  <c r="AS539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78" i="1" s="1"/>
  <c r="BD598" i="1"/>
  <c r="BD601" i="1" s="1"/>
  <c r="AZ598" i="1"/>
  <c r="AV598" i="1"/>
  <c r="AV601" i="1" s="1"/>
  <c r="AR598" i="1"/>
  <c r="AR601" i="1" s="1"/>
  <c r="AN598" i="1"/>
  <c r="BA598" i="1"/>
  <c r="BA601" i="1" s="1"/>
  <c r="AU598" i="1"/>
  <c r="AP598" i="1"/>
  <c r="AK598" i="1"/>
  <c r="AK601" i="1" s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F640" i="1"/>
  <c r="AV640" i="1"/>
  <c r="BF637" i="1"/>
  <c r="AZ669" i="1"/>
  <c r="AI289" i="1"/>
  <c r="AM289" i="1"/>
  <c r="AQ289" i="1"/>
  <c r="AU289" i="1"/>
  <c r="AY289" i="1"/>
  <c r="AI327" i="1"/>
  <c r="AM327" i="1"/>
  <c r="AQ327" i="1"/>
  <c r="AU327" i="1"/>
  <c r="AY327" i="1"/>
  <c r="AY330" i="1" s="1"/>
  <c r="AI351" i="1"/>
  <c r="AI353" i="1" s="1"/>
  <c r="AM351" i="1"/>
  <c r="AQ351" i="1"/>
  <c r="AU351" i="1"/>
  <c r="AU353" i="1" s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M415" i="1" s="1"/>
  <c r="AQ413" i="1"/>
  <c r="AU413" i="1"/>
  <c r="AY413" i="1"/>
  <c r="AI423" i="1"/>
  <c r="AQ423" i="1"/>
  <c r="AY423" i="1"/>
  <c r="AI451" i="1"/>
  <c r="AI454" i="1" s="1"/>
  <c r="AM451" i="1"/>
  <c r="AQ451" i="1"/>
  <c r="AQ454" i="1" s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Y485" i="1"/>
  <c r="AI513" i="1"/>
  <c r="AI516" i="1" s="1"/>
  <c r="AM513" i="1"/>
  <c r="AQ513" i="1"/>
  <c r="AQ516" i="1" s="1"/>
  <c r="AU513" i="1"/>
  <c r="AY513" i="1"/>
  <c r="AY516" i="1" s="1"/>
  <c r="AI537" i="1"/>
  <c r="AM537" i="1"/>
  <c r="AM539" i="1" s="1"/>
  <c r="AQ537" i="1"/>
  <c r="AU537" i="1"/>
  <c r="AY537" i="1"/>
  <c r="AI547" i="1"/>
  <c r="AQ547" i="1"/>
  <c r="AY547" i="1"/>
  <c r="AI575" i="1"/>
  <c r="AM575" i="1"/>
  <c r="AQ575" i="1"/>
  <c r="AU575" i="1"/>
  <c r="AY575" i="1"/>
  <c r="AH576" i="1"/>
  <c r="AL576" i="1"/>
  <c r="AP576" i="1"/>
  <c r="AP578" i="1" s="1"/>
  <c r="AT576" i="1"/>
  <c r="AX576" i="1"/>
  <c r="AX578" i="1" s="1"/>
  <c r="BB576" i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C640" i="1" s="1"/>
  <c r="BE660" i="1"/>
  <c r="BE663" i="1" s="1"/>
  <c r="BA660" i="1"/>
  <c r="AW660" i="1"/>
  <c r="AS660" i="1"/>
  <c r="AO660" i="1"/>
  <c r="AO663" i="1" s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AM67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M702" i="1" s="1"/>
  <c r="AU701" i="1"/>
  <c r="AU702" i="1" s="1"/>
  <c r="AK701" i="1"/>
  <c r="BC701" i="1"/>
  <c r="AS701" i="1"/>
  <c r="AH701" i="1"/>
  <c r="AI576" i="1"/>
  <c r="AM576" i="1"/>
  <c r="AQ576" i="1"/>
  <c r="AU576" i="1"/>
  <c r="AY576" i="1"/>
  <c r="BB600" i="1"/>
  <c r="BB601" i="1" s="1"/>
  <c r="AX600" i="1"/>
  <c r="AT600" i="1"/>
  <c r="AP600" i="1"/>
  <c r="AL600" i="1"/>
  <c r="AL601" i="1" s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V663" i="1" s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V671" i="1"/>
  <c r="AP701" i="1"/>
  <c r="BC609" i="1"/>
  <c r="BD607" i="1"/>
  <c r="BD609" i="1" s="1"/>
  <c r="AZ607" i="1"/>
  <c r="AV607" i="1"/>
  <c r="AV609" i="1" s="1"/>
  <c r="AR607" i="1"/>
  <c r="AR609" i="1" s="1"/>
  <c r="AN607" i="1"/>
  <c r="AN609" i="1" s="1"/>
  <c r="AJ607" i="1"/>
  <c r="AF607" i="1"/>
  <c r="AF609" i="1" s="1"/>
  <c r="AK607" i="1"/>
  <c r="AP607" i="1"/>
  <c r="AU607" i="1"/>
  <c r="BA607" i="1"/>
  <c r="BE639" i="1"/>
  <c r="BA639" i="1"/>
  <c r="BA640" i="1" s="1"/>
  <c r="AW639" i="1"/>
  <c r="AW640" i="1" s="1"/>
  <c r="AS639" i="1"/>
  <c r="AS640" i="1" s="1"/>
  <c r="AO639" i="1"/>
  <c r="AK639" i="1"/>
  <c r="AK640" i="1" s="1"/>
  <c r="AG639" i="1"/>
  <c r="AJ639" i="1"/>
  <c r="AP639" i="1"/>
  <c r="AP640" i="1" s="1"/>
  <c r="AU639" i="1"/>
  <c r="AZ639" i="1"/>
  <c r="BC661" i="1"/>
  <c r="BC663" i="1" s="1"/>
  <c r="BA701" i="1"/>
  <c r="BD692" i="1"/>
  <c r="BD694" i="1" s="1"/>
  <c r="AZ692" i="1"/>
  <c r="AV692" i="1"/>
  <c r="AV694" i="1" s="1"/>
  <c r="AR692" i="1"/>
  <c r="AR694" i="1" s="1"/>
  <c r="AN692" i="1"/>
  <c r="AN694" i="1" s="1"/>
  <c r="AJ692" i="1"/>
  <c r="AF692" i="1"/>
  <c r="BC692" i="1"/>
  <c r="BC694" i="1" s="1"/>
  <c r="AX692" i="1"/>
  <c r="AS692" i="1"/>
  <c r="AM692" i="1"/>
  <c r="AH692" i="1"/>
  <c r="AL692" i="1"/>
  <c r="AL694" i="1" s="1"/>
  <c r="AT692" i="1"/>
  <c r="AT694" i="1" s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Q601" i="1" s="1"/>
  <c r="AU599" i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Q640" i="1" s="1"/>
  <c r="AU637" i="1"/>
  <c r="AY637" i="1"/>
  <c r="AY640" i="1" s="1"/>
  <c r="BB668" i="1"/>
  <c r="AX668" i="1"/>
  <c r="AT668" i="1"/>
  <c r="AP668" i="1"/>
  <c r="AL668" i="1"/>
  <c r="AH668" i="1"/>
  <c r="AJ668" i="1"/>
  <c r="AO668" i="1"/>
  <c r="AO671" i="1" s="1"/>
  <c r="AU668" i="1"/>
  <c r="AZ668" i="1"/>
  <c r="BE668" i="1"/>
  <c r="BB670" i="1"/>
  <c r="AX670" i="1"/>
  <c r="AT670" i="1"/>
  <c r="AP670" i="1"/>
  <c r="BD670" i="1"/>
  <c r="AY670" i="1"/>
  <c r="AS670" i="1"/>
  <c r="AN670" i="1"/>
  <c r="AN671" i="1" s="1"/>
  <c r="AJ670" i="1"/>
  <c r="AF670" i="1"/>
  <c r="AK670" i="1"/>
  <c r="AQ670" i="1"/>
  <c r="AW670" i="1"/>
  <c r="BE670" i="1"/>
  <c r="AH694" i="1"/>
  <c r="AG692" i="1"/>
  <c r="AO692" i="1"/>
  <c r="AU692" i="1"/>
  <c r="BB692" i="1"/>
  <c r="BB694" i="1" s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02" i="1" s="1"/>
  <c r="BC733" i="1"/>
  <c r="AX694" i="1"/>
  <c r="AI692" i="1"/>
  <c r="AP692" i="1"/>
  <c r="AW692" i="1"/>
  <c r="BE692" i="1"/>
  <c r="BF722" i="1"/>
  <c r="BD730" i="1"/>
  <c r="AZ730" i="1"/>
  <c r="AV730" i="1"/>
  <c r="AR730" i="1"/>
  <c r="AR733" i="1" s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H733" i="1" s="1"/>
  <c r="AJ732" i="1"/>
  <c r="AO732" i="1"/>
  <c r="AU732" i="1"/>
  <c r="AZ732" i="1"/>
  <c r="BE732" i="1"/>
  <c r="AJ761" i="1"/>
  <c r="AU761" i="1"/>
  <c r="BE761" i="1"/>
  <c r="BE786" i="1"/>
  <c r="BA786" i="1"/>
  <c r="AW786" i="1"/>
  <c r="AW787" i="1" s="1"/>
  <c r="AS786" i="1"/>
  <c r="AS787" i="1" s="1"/>
  <c r="AO786" i="1"/>
  <c r="AK786" i="1"/>
  <c r="AG786" i="1"/>
  <c r="BD786" i="1"/>
  <c r="BD787" i="1" s="1"/>
  <c r="AY786" i="1"/>
  <c r="AT786" i="1"/>
  <c r="AN786" i="1"/>
  <c r="AN787" i="1" s="1"/>
  <c r="AI786" i="1"/>
  <c r="BC786" i="1"/>
  <c r="AX786" i="1"/>
  <c r="AR786" i="1"/>
  <c r="AR787" i="1" s="1"/>
  <c r="AM786" i="1"/>
  <c r="AH786" i="1"/>
  <c r="AP786" i="1"/>
  <c r="AZ786" i="1"/>
  <c r="BE724" i="1"/>
  <c r="BA724" i="1"/>
  <c r="BA725" i="1" s="1"/>
  <c r="AW724" i="1"/>
  <c r="AS724" i="1"/>
  <c r="AS725" i="1" s="1"/>
  <c r="AO724" i="1"/>
  <c r="AK724" i="1"/>
  <c r="AK725" i="1" s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AT756" i="1" s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F787" i="1" s="1"/>
  <c r="AQ786" i="1"/>
  <c r="BB786" i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V764" i="1" s="1"/>
  <c r="AQ761" i="1"/>
  <c r="AK761" i="1"/>
  <c r="AF761" i="1"/>
  <c r="AO761" i="1"/>
  <c r="AZ761" i="1"/>
  <c r="BC787" i="1"/>
  <c r="AI662" i="1"/>
  <c r="AM662" i="1"/>
  <c r="AQ662" i="1"/>
  <c r="AU662" i="1"/>
  <c r="AU663" i="1" s="1"/>
  <c r="AY662" i="1"/>
  <c r="BE691" i="1"/>
  <c r="BA691" i="1"/>
  <c r="AW691" i="1"/>
  <c r="AS691" i="1"/>
  <c r="AO691" i="1"/>
  <c r="AK691" i="1"/>
  <c r="AK694" i="1" s="1"/>
  <c r="AG691" i="1"/>
  <c r="AJ691" i="1"/>
  <c r="AP691" i="1"/>
  <c r="AP694" i="1" s="1"/>
  <c r="AU691" i="1"/>
  <c r="AZ691" i="1"/>
  <c r="AZ694" i="1" s="1"/>
  <c r="AW725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BC725" i="1" s="1"/>
  <c r="AI730" i="1"/>
  <c r="AO730" i="1"/>
  <c r="AT730" i="1"/>
  <c r="AT733" i="1" s="1"/>
  <c r="AY730" i="1"/>
  <c r="BE730" i="1"/>
  <c r="BE733" i="1" s="1"/>
  <c r="AI732" i="1"/>
  <c r="AN732" i="1"/>
  <c r="AS732" i="1"/>
  <c r="AS733" i="1" s="1"/>
  <c r="AY732" i="1"/>
  <c r="BD732" i="1"/>
  <c r="BE753" i="1"/>
  <c r="BA753" i="1"/>
  <c r="BA756" i="1" s="1"/>
  <c r="AW753" i="1"/>
  <c r="AS753" i="1"/>
  <c r="AO753" i="1"/>
  <c r="AO756" i="1" s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BF755" i="1"/>
  <c r="AI761" i="1"/>
  <c r="AS761" i="1"/>
  <c r="BD761" i="1"/>
  <c r="BD764" i="1" s="1"/>
  <c r="BA787" i="1"/>
  <c r="AL786" i="1"/>
  <c r="AV786" i="1"/>
  <c r="AG795" i="1"/>
  <c r="AI762" i="1"/>
  <c r="AN762" i="1"/>
  <c r="AT762" i="1"/>
  <c r="AY762" i="1"/>
  <c r="AY764" i="1" s="1"/>
  <c r="BB785" i="1"/>
  <c r="BB787" i="1" s="1"/>
  <c r="AX785" i="1"/>
  <c r="AX787" i="1" s="1"/>
  <c r="AT785" i="1"/>
  <c r="AP785" i="1"/>
  <c r="AP787" i="1" s="1"/>
  <c r="AL785" i="1"/>
  <c r="AH785" i="1"/>
  <c r="AJ785" i="1"/>
  <c r="AJ787" i="1" s="1"/>
  <c r="AO785" i="1"/>
  <c r="AU785" i="1"/>
  <c r="AZ785" i="1"/>
  <c r="BE785" i="1"/>
  <c r="BE787" i="1" s="1"/>
  <c r="AI792" i="1"/>
  <c r="AO792" i="1"/>
  <c r="AT792" i="1"/>
  <c r="AY792" i="1"/>
  <c r="AK794" i="1"/>
  <c r="AS794" i="1"/>
  <c r="AK816" i="1"/>
  <c r="BF846" i="1"/>
  <c r="BB847" i="1"/>
  <c r="AX847" i="1"/>
  <c r="AX849" i="1" s="1"/>
  <c r="AT847" i="1"/>
  <c r="AP847" i="1"/>
  <c r="AL847" i="1"/>
  <c r="AH847" i="1"/>
  <c r="AH849" i="1" s="1"/>
  <c r="BD847" i="1"/>
  <c r="BD849" i="1" s="1"/>
  <c r="AY847" i="1"/>
  <c r="AS847" i="1"/>
  <c r="AN847" i="1"/>
  <c r="AI847" i="1"/>
  <c r="BC847" i="1"/>
  <c r="AW847" i="1"/>
  <c r="AR847" i="1"/>
  <c r="AR849" i="1" s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BB795" i="1" s="1"/>
  <c r="AX794" i="1"/>
  <c r="AX795" i="1" s="1"/>
  <c r="AT794" i="1"/>
  <c r="AP794" i="1"/>
  <c r="AL794" i="1"/>
  <c r="AH794" i="1"/>
  <c r="AH795" i="1" s="1"/>
  <c r="AM794" i="1"/>
  <c r="AU794" i="1"/>
  <c r="BC794" i="1"/>
  <c r="BD816" i="1"/>
  <c r="BD818" i="1" s="1"/>
  <c r="AZ816" i="1"/>
  <c r="AZ818" i="1" s="1"/>
  <c r="AV816" i="1"/>
  <c r="AV818" i="1" s="1"/>
  <c r="AR816" i="1"/>
  <c r="AR818" i="1" s="1"/>
  <c r="AN816" i="1"/>
  <c r="BB816" i="1"/>
  <c r="BB818" i="1" s="1"/>
  <c r="AW816" i="1"/>
  <c r="AQ816" i="1"/>
  <c r="AL816" i="1"/>
  <c r="AH816" i="1"/>
  <c r="AH818" i="1" s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M693" i="1"/>
  <c r="AQ693" i="1"/>
  <c r="AQ694" i="1" s="1"/>
  <c r="AU693" i="1"/>
  <c r="AY693" i="1"/>
  <c r="AY694" i="1" s="1"/>
  <c r="AI722" i="1"/>
  <c r="AI725" i="1" s="1"/>
  <c r="AM722" i="1"/>
  <c r="AQ722" i="1"/>
  <c r="AQ725" i="1" s="1"/>
  <c r="AU722" i="1"/>
  <c r="AY722" i="1"/>
  <c r="AY725" i="1" s="1"/>
  <c r="AI731" i="1"/>
  <c r="AM731" i="1"/>
  <c r="AM733" i="1" s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U784" i="1"/>
  <c r="AY784" i="1"/>
  <c r="AY787" i="1" s="1"/>
  <c r="AI793" i="1"/>
  <c r="AM793" i="1"/>
  <c r="AQ793" i="1"/>
  <c r="AQ795" i="1" s="1"/>
  <c r="AU793" i="1"/>
  <c r="AY793" i="1"/>
  <c r="AG815" i="1"/>
  <c r="AK815" i="1"/>
  <c r="AO815" i="1"/>
  <c r="AS815" i="1"/>
  <c r="AS818" i="1" s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BD857" i="1" s="1"/>
  <c r="AZ854" i="1"/>
  <c r="AV854" i="1"/>
  <c r="AV857" i="1" s="1"/>
  <c r="AR854" i="1"/>
  <c r="AR857" i="1" s="1"/>
  <c r="AN854" i="1"/>
  <c r="AN857" i="1" s="1"/>
  <c r="AJ854" i="1"/>
  <c r="AF854" i="1"/>
  <c r="AK854" i="1"/>
  <c r="AK857" i="1" s="1"/>
  <c r="AP854" i="1"/>
  <c r="AU854" i="1"/>
  <c r="BA854" i="1"/>
  <c r="BA857" i="1" s="1"/>
  <c r="BB856" i="1"/>
  <c r="BB857" i="1" s="1"/>
  <c r="AX856" i="1"/>
  <c r="AX857" i="1" s="1"/>
  <c r="AT856" i="1"/>
  <c r="AT857" i="1" s="1"/>
  <c r="AP856" i="1"/>
  <c r="AL856" i="1"/>
  <c r="AL857" i="1" s="1"/>
  <c r="AH856" i="1"/>
  <c r="AJ856" i="1"/>
  <c r="AO856" i="1"/>
  <c r="AO857" i="1" s="1"/>
  <c r="AU856" i="1"/>
  <c r="AZ856" i="1"/>
  <c r="BE856" i="1"/>
  <c r="BE857" i="1" s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BA849" i="1" s="1"/>
  <c r="AW848" i="1"/>
  <c r="AS848" i="1"/>
  <c r="AO848" i="1"/>
  <c r="AO849" i="1" s="1"/>
  <c r="AK848" i="1"/>
  <c r="AK849" i="1" s="1"/>
  <c r="AG848" i="1"/>
  <c r="AJ848" i="1"/>
  <c r="AJ849" i="1" s="1"/>
  <c r="AP848" i="1"/>
  <c r="AU848" i="1"/>
  <c r="AZ848" i="1"/>
  <c r="AZ849" i="1" s="1"/>
  <c r="AH877" i="1"/>
  <c r="AH880" i="1" s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F826" i="1" s="1"/>
  <c r="AK825" i="1"/>
  <c r="AP825" i="1"/>
  <c r="AU825" i="1"/>
  <c r="BA825" i="1"/>
  <c r="AF848" i="1"/>
  <c r="AL848" i="1"/>
  <c r="AQ848" i="1"/>
  <c r="AV848" i="1"/>
  <c r="BB848" i="1"/>
  <c r="BB849" i="1" s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Z888" i="1" s="1"/>
  <c r="AV885" i="1"/>
  <c r="AR885" i="1"/>
  <c r="AN885" i="1"/>
  <c r="AJ885" i="1"/>
  <c r="AJ888" i="1" s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M857" i="1" s="1"/>
  <c r="AQ855" i="1"/>
  <c r="AQ857" i="1" s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E919" i="1" s="1"/>
  <c r="BA916" i="1"/>
  <c r="AW916" i="1"/>
  <c r="AW919" i="1" s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BB919" i="1" s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K950" i="1" s="1"/>
  <c r="AO949" i="1"/>
  <c r="AO950" i="1" s="1"/>
  <c r="AS949" i="1"/>
  <c r="AS950" i="1" s="1"/>
  <c r="AW949" i="1"/>
  <c r="AW950" i="1" s="1"/>
  <c r="BA949" i="1"/>
  <c r="BA950" i="1" s="1"/>
  <c r="BE949" i="1"/>
  <c r="BE950" i="1" s="1"/>
  <c r="AI948" i="1"/>
  <c r="AM948" i="1"/>
  <c r="AQ948" i="1"/>
  <c r="AU948" i="1"/>
  <c r="AY948" i="1"/>
  <c r="BC948" i="1"/>
  <c r="BC950" i="1" s="1"/>
  <c r="AH949" i="1"/>
  <c r="AL949" i="1"/>
  <c r="AL950" i="1" s="1"/>
  <c r="AP949" i="1"/>
  <c r="AT949" i="1"/>
  <c r="AX949" i="1"/>
  <c r="BB949" i="1"/>
  <c r="BB950" i="1" s="1"/>
  <c r="AF948" i="1"/>
  <c r="AJ948" i="1"/>
  <c r="AJ950" i="1" s="1"/>
  <c r="AN948" i="1"/>
  <c r="AN950" i="1" s="1"/>
  <c r="AR948" i="1"/>
  <c r="AR950" i="1" s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Y919" i="1" l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BF857" i="1" s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BG818" i="1" s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BF733" i="1" s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BG640" i="1" s="1"/>
  <c r="AZ609" i="1"/>
  <c r="BG606" i="1"/>
  <c r="AG609" i="1"/>
  <c r="AM578" i="1"/>
  <c r="BG631" i="1"/>
  <c r="AT601" i="1"/>
  <c r="AN601" i="1"/>
  <c r="BF577" i="1"/>
  <c r="BF578" i="1" s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BG51" i="1" s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BF51" i="1" s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BF725" i="1" s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BG167" i="1" s="1"/>
  <c r="AG167" i="1"/>
  <c r="AL167" i="1"/>
  <c r="BB167" i="1"/>
  <c r="AU105" i="1"/>
  <c r="BF80" i="1"/>
  <c r="BF82" i="1" s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BF609" i="1" s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BG787" i="1" s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BF880" i="1" s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BF818" i="1" s="1"/>
  <c r="AF818" i="1"/>
  <c r="BF794" i="1"/>
  <c r="AF795" i="1"/>
  <c r="BF792" i="1"/>
  <c r="AV795" i="1"/>
  <c r="BF847" i="1"/>
  <c r="BF849" i="1" s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BF787" i="1" s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BG516" i="1" s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G826" i="1" l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C746" i="1" s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C37" i="11" s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436" i="1" s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/>
  <c r="AC529" i="1"/>
  <c r="AC622" i="1"/>
  <c r="AC498" i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63" i="1" s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CK912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70" i="1" s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70" i="1" s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67" i="1"/>
  <c r="CK763" i="1"/>
  <c r="CK759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3" i="1"/>
  <c r="CK775" i="1"/>
  <c r="CK774" i="1"/>
  <c r="CK776" i="1"/>
  <c r="CK770" i="1"/>
  <c r="CK766" i="1"/>
  <c r="CK762" i="1"/>
  <c r="CK758" i="1"/>
  <c r="CK754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73" i="1"/>
  <c r="CK769" i="1"/>
  <c r="CK765" i="1"/>
  <c r="CK761" i="1"/>
  <c r="CK757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72" i="1"/>
  <c r="CK768" i="1"/>
  <c r="CK764" i="1"/>
  <c r="CK760" i="1"/>
  <c r="CK75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E26" i="11"/>
  <c r="CK619" i="1"/>
  <c r="CK620" i="1"/>
  <c r="CK621" i="1"/>
  <c r="CK598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CK612" i="1"/>
  <c r="CK604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15" i="1"/>
  <c r="CK607" i="1"/>
  <c r="CK603" i="1"/>
  <c r="CK599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13" i="1"/>
  <c r="CK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CK608" i="1"/>
  <c r="CK600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14" i="1"/>
  <c r="CK610" i="1"/>
  <c r="CK606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CK617" i="1"/>
  <c r="CK605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S85" i="8"/>
  <c r="L79" i="8"/>
  <c r="J76" i="8"/>
  <c r="O85" i="8"/>
  <c r="Q94" i="8"/>
  <c r="N90" i="8"/>
  <c r="N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6" i="1"/>
  <c r="CK242" i="1"/>
  <c r="CK238" i="1"/>
  <c r="CK234" i="1"/>
  <c r="CK230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T18" i="10"/>
  <c r="V79" i="8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41" i="1"/>
  <c r="CK237" i="1"/>
  <c r="CK233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V89" i="8"/>
  <c r="T91" i="8"/>
  <c r="G73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V85" i="8"/>
  <c r="V76" i="8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V88" i="8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I74" i="9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I82" i="9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X80" i="8"/>
  <c r="AB19" i="8"/>
  <c r="U31" i="8"/>
  <c r="J11" i="10"/>
  <c r="Z15" i="10"/>
  <c r="G91" i="8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M93" i="8"/>
  <c r="R78" i="8"/>
  <c r="K82" i="8"/>
  <c r="K74" i="8"/>
  <c r="W83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78" i="8"/>
  <c r="L84" i="8"/>
  <c r="I87" i="8"/>
  <c r="M83" i="9"/>
  <c r="M71" i="9"/>
  <c r="M87" i="9"/>
  <c r="M76" i="9"/>
  <c r="M94" i="9"/>
  <c r="M73" i="9"/>
  <c r="M78" i="9"/>
  <c r="M92" i="9"/>
  <c r="M77" i="9"/>
  <c r="M91" i="9"/>
  <c r="M80" i="9"/>
  <c r="M89" i="9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AB281" i="1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30" i="11"/>
  <c r="C29" i="11"/>
  <c r="BM932" i="1" l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K777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K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AB81" i="8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AC83" i="8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J591" i="1" l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D42" i="11" s="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B73" i="10" l="1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9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<sst xmlns="http://schemas.openxmlformats.org/spreadsheetml/2006/main" count="7877" uniqueCount="88">
  <si>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</si>
  <si>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</si>
  <si>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</si>
  <si>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</si>
  <si>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</si>
  <si>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</si>
  <si>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</si>
  <si>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</si>
  <si>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</si>
  <si>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</si>
  <si>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</si>
  <si>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</si>
  <si>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</si>
  <si>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</si>
  <si>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</si>
  <si>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</si>
  <si>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</si>
  <si>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</si>
  <si>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</si>
  <si>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</si>
  <si>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</si>
  <si>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</si>
  <si>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</si>
  <si>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</si>
  <si>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</si>
  <si>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</si>
  <si>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</si>
  <si>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</si>
  <si>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</si>
  <si>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</si>
  <si>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</si>
  <si>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</si>
  <si>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</si>
  <si>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</si>
  <si>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</si>
  <si>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</si>
  <si>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</si>
  <si>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</si>
  <si>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</si>
  <si>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</si>
  <si>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</si>
  <si>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</si>
  <si>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</si>
  <si>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</si>
  <si>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</si>
  <si>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</si>
  <si>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</si>
  <si>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</si>
  <si>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</si>
  <si>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</si>
  <si>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</si>
  <si>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</si>
  <si>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</si>
  <si>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</si>
  <si>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</si>
  <si>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</si>
  <si>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</si>
  <si>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</si>
  <si>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</si>
  <si>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</si>
  <si>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</si>
  <si>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</si>
  <si>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</si>
  <si>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</si>
  <si>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</si>
  <si>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</si>
  <si>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</si>
  <si>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</si>
  <si>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</si>
  <si>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</si>
  <si>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</si>
  <si>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</si>
  <si>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</si>
  <si>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</si>
  <si>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</si>
  <si>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</si>
  <si>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</si>
  <si>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</si>
  <si>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</si>
  <si>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</si>
  <si>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</si>
  <si>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</si>
  <si>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</si>
  <si>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</si>
  <si>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</si>
  <si>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</si>
  <si>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h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</si>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</sst>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6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0" fontId="21" fillId="0" borderId="0" xfId="5" applyNumberFormat="1" applyFont="1"/>
    <xf numFmtId="165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2" fillId="0" borderId="0" xfId="0" applyFo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676" zoomScaleNormal="100" zoomScalePageLayoutView="50" workbookViewId="0">
      <selection activeCell="C680" sqref="C680"/>
    </sheetView>
  </sheetViews>
  <sheetFormatPr defaultColWidth="8.85546875" defaultRowHeight="12.75" x14ac:dyDescent="0.2"/>
  <cols>
    <col min="1" max="1" width="10.42578125" style="213" customWidth="1"/>
    <col min="2" max="2" width="8.28515625" style="213" customWidth="1"/>
    <col min="3" max="3" width="6.140625" style="213" customWidth="1"/>
    <col min="4" max="4" width="6.7109375" style="213" customWidth="1"/>
    <col min="5" max="5" width="6.28515625" style="213" customWidth="1"/>
    <col min="6" max="6" width="6" style="213" customWidth="1"/>
    <col min="7" max="7" width="6.42578125" style="213" customWidth="1"/>
    <col min="8" max="8" width="7" style="213" customWidth="1"/>
    <col min="9" max="9" width="7.28515625" style="213" customWidth="1"/>
    <col min="10" max="10" width="6.140625" style="213" customWidth="1"/>
    <col min="11" max="11" width="7.28515625" style="213" customWidth="1"/>
    <col min="12" max="12" width="7.7109375" style="213" customWidth="1"/>
    <col min="13" max="14" width="7.140625" style="213" customWidth="1"/>
    <col min="15" max="15" width="7.85546875" style="213" customWidth="1"/>
    <col min="16" max="16" width="6.7109375" style="213" customWidth="1"/>
    <col min="17" max="17" width="7.140625" style="213" customWidth="1"/>
    <col min="18" max="18" width="6" style="213" customWidth="1"/>
    <col min="19" max="19" width="6.42578125" style="213" customWidth="1"/>
    <col min="20" max="20" width="6.140625" style="213" customWidth="1"/>
    <col min="21" max="21" width="7" style="213" customWidth="1"/>
    <col min="22" max="22" width="7.42578125" style="213" customWidth="1"/>
    <col min="23" max="23" width="8" style="213" customWidth="1"/>
    <col min="24" max="24" width="7.140625" style="213" customWidth="1"/>
    <col min="25" max="25" width="7.42578125" style="213" customWidth="1"/>
    <col min="26" max="26" width="7.42578125" style="214" customWidth="1"/>
    <col min="27" max="27" width="8" style="214" customWidth="1"/>
    <col min="28" max="28" width="9.85546875" style="215" customWidth="1"/>
    <col min="29" max="29" width="10.140625" style="215" customWidth="1"/>
    <col min="30" max="30" width="9.140625" style="213" customWidth="1"/>
    <col min="31" max="60" width="9.140625" style="213" hidden="1" customWidth="1"/>
    <col min="61" max="61" width="11.7109375" style="213" hidden="1" customWidth="1"/>
    <col min="62" max="85" width="8.42578125" style="213" hidden="1" customWidth="1"/>
    <col min="86" max="87" width="8.42578125" style="214" hidden="1" customWidth="1"/>
    <col min="88" max="89" width="8.42578125" style="213" hidden="1" customWidth="1"/>
    <col min="90" max="90" width="8.85546875" style="213"/>
    <col min="91" max="91" width="13" style="213" bestFit="1" customWidth="1"/>
    <col min="92" max="92" width="12.85546875" style="213" bestFit="1" customWidth="1"/>
    <col min="93" max="16384" width="8.85546875" style="213"/>
  </cols>
  <sheetData>
    <row r="2" spans="1:93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BI2" s="272" t="s">
        <v>56</v>
      </c>
      <c r="BJ2" s="272"/>
      <c r="BK2" s="272"/>
      <c r="BL2" s="272"/>
      <c r="BM2" s="272"/>
      <c r="BN2" s="272"/>
      <c r="BO2" s="272"/>
      <c r="BP2" s="272"/>
      <c r="BQ2" s="272"/>
      <c r="BR2" s="272"/>
      <c r="BS2" s="272"/>
      <c r="BT2" s="272"/>
      <c r="BU2" s="272"/>
      <c r="BV2" s="272"/>
      <c r="BW2" s="272"/>
      <c r="BX2" s="272"/>
      <c r="BY2" s="272"/>
      <c r="BZ2" s="272"/>
      <c r="CA2" s="272"/>
      <c r="CB2" s="272"/>
      <c r="CC2" s="272"/>
      <c r="CD2" s="272"/>
      <c r="CE2" s="272"/>
      <c r="CF2" s="272"/>
      <c r="CG2" s="272"/>
      <c r="CH2" s="272"/>
      <c r="CI2" s="272"/>
      <c r="CJ2" s="272"/>
      <c r="CK2" s="272"/>
    </row>
    <row r="5" spans="1:93" x14ac:dyDescent="0.2">
      <c r="A5" s="271">
        <v>43983</v>
      </c>
      <c r="B5" s="271"/>
      <c r="C5" s="271"/>
      <c r="D5" s="271"/>
      <c r="BI5" s="270">
        <f>A5</f>
        <v>43983</v>
      </c>
      <c r="BJ5" s="270"/>
      <c r="BK5" s="270"/>
      <c r="BL5" s="270"/>
    </row>
    <row r="6" spans="1:93" ht="13.5" thickBot="1" x14ac:dyDescent="0.25">
      <c r="AE6" t="s">
        <v>84</v>
      </c>
    </row>
    <row r="7" spans="1:93" ht="14.25" thickTop="1" thickBot="1" x14ac:dyDescent="0.25">
      <c r="A7" s="268" t="s">
        <v>0</v>
      </c>
      <c r="B7" s="262" t="s">
        <v>1</v>
      </c>
      <c r="C7" s="263"/>
      <c r="D7" s="262" t="s">
        <v>2</v>
      </c>
      <c r="E7" s="263"/>
      <c r="F7" s="262" t="s">
        <v>3</v>
      </c>
      <c r="G7" s="263"/>
      <c r="H7" s="262" t="s">
        <v>4</v>
      </c>
      <c r="I7" s="263"/>
      <c r="J7" s="262" t="s">
        <v>5</v>
      </c>
      <c r="K7" s="263"/>
      <c r="L7" s="262" t="s">
        <v>6</v>
      </c>
      <c r="M7" s="263"/>
      <c r="N7" s="262" t="s">
        <v>7</v>
      </c>
      <c r="O7" s="263"/>
      <c r="P7" s="262" t="s">
        <v>8</v>
      </c>
      <c r="Q7" s="263"/>
      <c r="R7" s="262" t="s">
        <v>9</v>
      </c>
      <c r="S7" s="263"/>
      <c r="T7" s="262" t="s">
        <v>10</v>
      </c>
      <c r="U7" s="263"/>
      <c r="V7" s="262" t="s">
        <v>11</v>
      </c>
      <c r="W7" s="263"/>
      <c r="X7" s="262" t="s">
        <v>12</v>
      </c>
      <c r="Y7" s="263"/>
      <c r="Z7" s="264" t="s">
        <v>40</v>
      </c>
      <c r="AA7" s="265"/>
      <c r="AB7" s="266" t="s">
        <v>41</v>
      </c>
      <c r="AC7" s="267"/>
      <c r="AE7" s="268" t="s">
        <v>0</v>
      </c>
      <c r="AF7" s="262" t="s">
        <v>1</v>
      </c>
      <c r="AG7" s="263"/>
      <c r="AH7" s="262" t="s">
        <v>2</v>
      </c>
      <c r="AI7" s="263"/>
      <c r="AJ7" s="262" t="s">
        <v>3</v>
      </c>
      <c r="AK7" s="263"/>
      <c r="AL7" s="262" t="s">
        <v>4</v>
      </c>
      <c r="AM7" s="263"/>
      <c r="AN7" s="262" t="s">
        <v>5</v>
      </c>
      <c r="AO7" s="263"/>
      <c r="AP7" s="262" t="s">
        <v>6</v>
      </c>
      <c r="AQ7" s="263"/>
      <c r="AR7" s="262" t="s">
        <v>7</v>
      </c>
      <c r="AS7" s="263"/>
      <c r="AT7" s="262" t="s">
        <v>8</v>
      </c>
      <c r="AU7" s="263"/>
      <c r="AV7" s="262" t="s">
        <v>9</v>
      </c>
      <c r="AW7" s="263"/>
      <c r="AX7" s="262" t="s">
        <v>10</v>
      </c>
      <c r="AY7" s="263"/>
      <c r="AZ7" s="262" t="s">
        <v>11</v>
      </c>
      <c r="BA7" s="263"/>
      <c r="BB7" s="262" t="s">
        <v>12</v>
      </c>
      <c r="BC7" s="263"/>
      <c r="BD7" s="264" t="s">
        <v>40</v>
      </c>
      <c r="BE7" s="265"/>
      <c r="BF7" s="266" t="s">
        <v>41</v>
      </c>
      <c r="BG7" s="267"/>
      <c r="BH7" s="255"/>
      <c r="BI7" s="268" t="s">
        <v>0</v>
      </c>
      <c r="BJ7" s="262" t="s">
        <v>1</v>
      </c>
      <c r="BK7" s="263"/>
      <c r="BL7" s="262" t="s">
        <v>2</v>
      </c>
      <c r="BM7" s="263"/>
      <c r="BN7" s="262" t="s">
        <v>3</v>
      </c>
      <c r="BO7" s="263"/>
      <c r="BP7" s="262" t="s">
        <v>4</v>
      </c>
      <c r="BQ7" s="263"/>
      <c r="BR7" s="262" t="s">
        <v>5</v>
      </c>
      <c r="BS7" s="263"/>
      <c r="BT7" s="262" t="s">
        <v>6</v>
      </c>
      <c r="BU7" s="263"/>
      <c r="BV7" s="262" t="s">
        <v>7</v>
      </c>
      <c r="BW7" s="263"/>
      <c r="BX7" s="262" t="s">
        <v>8</v>
      </c>
      <c r="BY7" s="263"/>
      <c r="BZ7" s="262" t="s">
        <v>9</v>
      </c>
      <c r="CA7" s="263"/>
      <c r="CB7" s="262" t="s">
        <v>10</v>
      </c>
      <c r="CC7" s="263"/>
      <c r="CD7" s="262" t="s">
        <v>11</v>
      </c>
      <c r="CE7" s="263"/>
      <c r="CF7" s="262" t="s">
        <v>12</v>
      </c>
      <c r="CG7" s="263"/>
      <c r="CH7" s="264" t="s">
        <v>40</v>
      </c>
      <c r="CI7" s="265"/>
      <c r="CJ7" s="262" t="s">
        <v>41</v>
      </c>
      <c r="CK7" s="263"/>
    </row>
    <row r="8" spans="1:93" ht="15" thickTop="1" thickBot="1" x14ac:dyDescent="0.3">
      <c r="A8" s="269"/>
      <c r="B8" s="112" t="s">
        <v>14</v>
      </c>
      <c r="C8" s="113" t="s">
        <v>15</v>
      </c>
      <c r="D8" s="114" t="s">
        <v>14</v>
      </c>
      <c r="E8" s="115" t="s">
        <v>15</v>
      </c>
      <c r="F8" s="112" t="s">
        <v>14</v>
      </c>
      <c r="G8" s="113" t="s">
        <v>15</v>
      </c>
      <c r="H8" s="114" t="s">
        <v>14</v>
      </c>
      <c r="I8" s="115" t="s">
        <v>15</v>
      </c>
      <c r="J8" s="112" t="s">
        <v>14</v>
      </c>
      <c r="K8" s="113" t="s">
        <v>15</v>
      </c>
      <c r="L8" s="114" t="s">
        <v>14</v>
      </c>
      <c r="M8" s="112" t="s">
        <v>15</v>
      </c>
      <c r="N8" s="116" t="s">
        <v>14</v>
      </c>
      <c r="O8" s="117" t="s">
        <v>15</v>
      </c>
      <c r="P8" s="112" t="s">
        <v>14</v>
      </c>
      <c r="Q8" s="113" t="s">
        <v>15</v>
      </c>
      <c r="R8" s="114" t="s">
        <v>14</v>
      </c>
      <c r="S8" s="115" t="s">
        <v>15</v>
      </c>
      <c r="T8" s="112" t="s">
        <v>14</v>
      </c>
      <c r="U8" s="113" t="s">
        <v>15</v>
      </c>
      <c r="V8" s="114" t="s">
        <v>14</v>
      </c>
      <c r="W8" s="115" t="s">
        <v>15</v>
      </c>
      <c r="X8" s="112" t="s">
        <v>14</v>
      </c>
      <c r="Y8" s="113" t="s">
        <v>15</v>
      </c>
      <c r="Z8" s="26" t="s">
        <v>14</v>
      </c>
      <c r="AA8" s="118" t="s">
        <v>15</v>
      </c>
      <c r="AB8" s="169" t="s">
        <v>14</v>
      </c>
      <c r="AC8" s="170" t="s">
        <v>15</v>
      </c>
      <c r="AE8" s="269"/>
      <c r="AF8" s="112" t="s">
        <v>14</v>
      </c>
      <c r="AG8" s="113" t="s">
        <v>15</v>
      </c>
      <c r="AH8" s="114" t="s">
        <v>14</v>
      </c>
      <c r="AI8" s="115" t="s">
        <v>15</v>
      </c>
      <c r="AJ8" s="112" t="s">
        <v>14</v>
      </c>
      <c r="AK8" s="113" t="s">
        <v>15</v>
      </c>
      <c r="AL8" s="114" t="s">
        <v>14</v>
      </c>
      <c r="AM8" s="115" t="s">
        <v>15</v>
      </c>
      <c r="AN8" s="112" t="s">
        <v>14</v>
      </c>
      <c r="AO8" s="113" t="s">
        <v>15</v>
      </c>
      <c r="AP8" s="114" t="s">
        <v>14</v>
      </c>
      <c r="AQ8" s="112" t="s">
        <v>15</v>
      </c>
      <c r="AR8" s="116" t="s">
        <v>14</v>
      </c>
      <c r="AS8" s="117" t="s">
        <v>15</v>
      </c>
      <c r="AT8" s="112" t="s">
        <v>14</v>
      </c>
      <c r="AU8" s="113" t="s">
        <v>15</v>
      </c>
      <c r="AV8" s="114" t="s">
        <v>14</v>
      </c>
      <c r="AW8" s="115" t="s">
        <v>15</v>
      </c>
      <c r="AX8" s="112" t="s">
        <v>14</v>
      </c>
      <c r="AY8" s="113" t="s">
        <v>15</v>
      </c>
      <c r="AZ8" s="114" t="s">
        <v>14</v>
      </c>
      <c r="BA8" s="115" t="s">
        <v>15</v>
      </c>
      <c r="BB8" s="112" t="s">
        <v>14</v>
      </c>
      <c r="BC8" s="113" t="s">
        <v>15</v>
      </c>
      <c r="BD8" s="26" t="s">
        <v>14</v>
      </c>
      <c r="BE8" s="118" t="s">
        <v>15</v>
      </c>
      <c r="BF8" s="169" t="s">
        <v>14</v>
      </c>
      <c r="BG8" s="170" t="s">
        <v>15</v>
      </c>
      <c r="BH8" s="256"/>
      <c r="BI8" s="269"/>
      <c r="BJ8" s="112" t="s">
        <v>14</v>
      </c>
      <c r="BK8" s="113" t="s">
        <v>15</v>
      </c>
      <c r="BL8" s="114" t="s">
        <v>14</v>
      </c>
      <c r="BM8" s="115" t="s">
        <v>15</v>
      </c>
      <c r="BN8" s="112" t="s">
        <v>14</v>
      </c>
      <c r="BO8" s="113" t="s">
        <v>15</v>
      </c>
      <c r="BP8" s="114" t="s">
        <v>14</v>
      </c>
      <c r="BQ8" s="115" t="s">
        <v>15</v>
      </c>
      <c r="BR8" s="112" t="s">
        <v>14</v>
      </c>
      <c r="BS8" s="113" t="s">
        <v>15</v>
      </c>
      <c r="BT8" s="114" t="s">
        <v>14</v>
      </c>
      <c r="BU8" s="112" t="s">
        <v>15</v>
      </c>
      <c r="BV8" s="116" t="s">
        <v>14</v>
      </c>
      <c r="BW8" s="117" t="s">
        <v>15</v>
      </c>
      <c r="BX8" s="112" t="s">
        <v>14</v>
      </c>
      <c r="BY8" s="113" t="s">
        <v>15</v>
      </c>
      <c r="BZ8" s="114" t="s">
        <v>14</v>
      </c>
      <c r="CA8" s="115" t="s">
        <v>15</v>
      </c>
      <c r="CB8" s="112" t="s">
        <v>14</v>
      </c>
      <c r="CC8" s="113" t="s">
        <v>15</v>
      </c>
      <c r="CD8" s="114" t="s">
        <v>14</v>
      </c>
      <c r="CE8" s="115" t="s">
        <v>15</v>
      </c>
      <c r="CF8" s="112" t="s">
        <v>14</v>
      </c>
      <c r="CG8" s="113" t="s">
        <v>15</v>
      </c>
      <c r="CH8" s="26" t="s">
        <v>14</v>
      </c>
      <c r="CI8" s="118" t="s">
        <v>15</v>
      </c>
      <c r="CJ8" s="116" t="s">
        <v>14</v>
      </c>
      <c r="CK8" s="117" t="s">
        <v>15</v>
      </c>
    </row>
    <row r="9" spans="1:93" ht="13.5" thickTop="1" x14ac:dyDescent="0.2">
      <c r="A9" s="120" t="s">
        <v>16</v>
      </c>
      <c r="B9" s="121"/>
      <c r="C9" s="178"/>
      <c r="D9" s="122"/>
      <c r="E9" s="173"/>
      <c r="F9" s="121"/>
      <c r="G9" s="123"/>
      <c r="H9" s="122"/>
      <c r="I9" s="173"/>
      <c r="J9" s="121"/>
      <c r="K9" s="123"/>
      <c r="L9" s="122"/>
      <c r="M9" s="121"/>
      <c r="N9" s="172"/>
      <c r="O9" s="174"/>
      <c r="P9" s="121"/>
      <c r="Q9" s="123"/>
      <c r="R9" s="122"/>
      <c r="S9" s="173"/>
      <c r="T9" s="121"/>
      <c r="U9" s="123"/>
      <c r="V9" s="122"/>
      <c r="W9" s="173"/>
      <c r="X9" s="121"/>
      <c r="Y9" s="123"/>
      <c r="Z9" s="21"/>
      <c r="AA9" s="177"/>
      <c r="AB9" s="163">
        <f>B9+D9+F9+H9+J9+L9+N9+P9+R9+T9+V9+X9+Z9</f>
        <v>0</v>
      </c>
      <c r="AC9" s="164">
        <f>C9+E9+G9+I9+K9+M9+O9+Q9+S9+U9+W9+Y9+AA9</f>
        <v>0</v>
      </c>
      <c r="AE9" s="257" t="s">
        <v>20</v>
      </c>
      <c r="AF9" s="121">
        <f>SUMIF($A$9:$A$32,$AE9,B$9:B$32)</f>
        <v>417</v>
      </c>
      <c r="AG9" s="178">
        <f t="shared" ref="AG9:AV10" si="0">SUMIF($A$9:$A$32,$AE9,C$9:C$32)</f>
        <v>215</v>
      </c>
      <c r="AH9" s="122">
        <f t="shared" si="0"/>
        <v>125</v>
      </c>
      <c r="AI9" s="173">
        <f t="shared" si="0"/>
        <v>89</v>
      </c>
      <c r="AJ9" s="121">
        <f t="shared" si="0"/>
        <v>74</v>
      </c>
      <c r="AK9" s="123">
        <f t="shared" si="0"/>
        <v>111</v>
      </c>
      <c r="AL9" s="122">
        <f t="shared" si="0"/>
        <v>350</v>
      </c>
      <c r="AM9" s="173">
        <f t="shared" si="0"/>
        <v>208</v>
      </c>
      <c r="AN9" s="121">
        <f t="shared" si="0"/>
        <v>61</v>
      </c>
      <c r="AO9" s="123">
        <f t="shared" si="0"/>
        <v>118</v>
      </c>
      <c r="AP9" s="122">
        <f t="shared" si="0"/>
        <v>91</v>
      </c>
      <c r="AQ9" s="121">
        <f t="shared" si="0"/>
        <v>301</v>
      </c>
      <c r="AR9" s="172">
        <f t="shared" si="0"/>
        <v>201</v>
      </c>
      <c r="AS9" s="174">
        <f t="shared" si="0"/>
        <v>345</v>
      </c>
      <c r="AT9" s="121">
        <f t="shared" si="0"/>
        <v>160</v>
      </c>
      <c r="AU9" s="123">
        <f t="shared" si="0"/>
        <v>128</v>
      </c>
      <c r="AV9" s="122">
        <f t="shared" si="0"/>
        <v>266</v>
      </c>
      <c r="AW9" s="173">
        <f t="shared" ref="AW9:BE10" si="1">SUMIF($A$9:$A$32,$AE9,S$9:S$32)</f>
        <v>170</v>
      </c>
      <c r="AX9" s="121">
        <f t="shared" si="1"/>
        <v>26</v>
      </c>
      <c r="AY9" s="123">
        <f t="shared" si="1"/>
        <v>126</v>
      </c>
      <c r="AZ9" s="122">
        <f t="shared" si="1"/>
        <v>110</v>
      </c>
      <c r="BA9" s="173">
        <f t="shared" si="1"/>
        <v>337</v>
      </c>
      <c r="BB9" s="121">
        <f t="shared" si="1"/>
        <v>100</v>
      </c>
      <c r="BC9" s="123">
        <f t="shared" si="1"/>
        <v>130</v>
      </c>
      <c r="BD9" s="21">
        <f t="shared" si="1"/>
        <v>396</v>
      </c>
      <c r="BE9" s="177">
        <f t="shared" si="1"/>
        <v>311</v>
      </c>
      <c r="BF9" s="163">
        <f>AF9+AH9+AJ9+AL9+AN9+AP9+AR9+AT9+AV9+AX9+AZ9+BB9+BD9</f>
        <v>2377</v>
      </c>
      <c r="BG9" s="164">
        <f>AG9+AI9+AK9+AM9+AO9+AQ9+AS9+AU9+AW9+AY9+BA9+BC9+BE9</f>
        <v>2589</v>
      </c>
      <c r="BH9" s="258"/>
      <c r="BI9" s="120" t="s">
        <v>16</v>
      </c>
      <c r="BJ9" s="124">
        <f t="shared" ref="BJ9:CK9" si="2">B9/B33</f>
        <v>0</v>
      </c>
      <c r="BK9" s="125">
        <f t="shared" si="2"/>
        <v>0</v>
      </c>
      <c r="BL9" s="126">
        <f t="shared" si="2"/>
        <v>0</v>
      </c>
      <c r="BM9" s="127">
        <f t="shared" si="2"/>
        <v>0</v>
      </c>
      <c r="BN9" s="124">
        <f t="shared" si="2"/>
        <v>0</v>
      </c>
      <c r="BO9" s="125">
        <f t="shared" si="2"/>
        <v>0</v>
      </c>
      <c r="BP9" s="126">
        <f t="shared" si="2"/>
        <v>0</v>
      </c>
      <c r="BQ9" s="127">
        <f t="shared" si="2"/>
        <v>0</v>
      </c>
      <c r="BR9" s="124">
        <f t="shared" si="2"/>
        <v>0</v>
      </c>
      <c r="BS9" s="125">
        <f t="shared" si="2"/>
        <v>0</v>
      </c>
      <c r="BT9" s="126">
        <f t="shared" si="2"/>
        <v>0</v>
      </c>
      <c r="BU9" s="124">
        <f t="shared" si="2"/>
        <v>0</v>
      </c>
      <c r="BV9" s="128">
        <f t="shared" si="2"/>
        <v>0</v>
      </c>
      <c r="BW9" s="129">
        <f t="shared" si="2"/>
        <v>0</v>
      </c>
      <c r="BX9" s="124">
        <f t="shared" si="2"/>
        <v>0</v>
      </c>
      <c r="BY9" s="125">
        <f t="shared" si="2"/>
        <v>0</v>
      </c>
      <c r="BZ9" s="126">
        <f t="shared" si="2"/>
        <v>0</v>
      </c>
      <c r="CA9" s="127">
        <f t="shared" si="2"/>
        <v>0</v>
      </c>
      <c r="CB9" s="124">
        <f t="shared" si="2"/>
        <v>0</v>
      </c>
      <c r="CC9" s="125">
        <f t="shared" si="2"/>
        <v>0</v>
      </c>
      <c r="CD9" s="126">
        <f t="shared" si="2"/>
        <v>0</v>
      </c>
      <c r="CE9" s="127">
        <f t="shared" si="2"/>
        <v>0</v>
      </c>
      <c r="CF9" s="124">
        <f t="shared" si="2"/>
        <v>0</v>
      </c>
      <c r="CG9" s="125">
        <f t="shared" si="2"/>
        <v>0</v>
      </c>
      <c r="CH9" s="126">
        <f t="shared" si="2"/>
        <v>0</v>
      </c>
      <c r="CI9" s="124">
        <f t="shared" si="2"/>
        <v>0</v>
      </c>
      <c r="CJ9" s="130">
        <f t="shared" si="2"/>
        <v>0</v>
      </c>
      <c r="CK9" s="131">
        <f t="shared" si="2"/>
        <v>0</v>
      </c>
      <c r="CN9" s="216"/>
      <c r="CO9" s="216"/>
    </row>
    <row r="10" spans="1:93" x14ac:dyDescent="0.2">
      <c r="A10" s="132" t="s">
        <v>17</v>
      </c>
      <c r="B10" s="181">
        <v>0</v>
      </c>
      <c r="C10" s="182">
        <v>0</v>
      </c>
      <c r="D10" s="183">
        <v>0</v>
      </c>
      <c r="E10" s="184">
        <v>0</v>
      </c>
      <c r="F10" s="181">
        <v>0</v>
      </c>
      <c r="G10" s="185">
        <v>0</v>
      </c>
      <c r="H10" s="183">
        <v>0</v>
      </c>
      <c r="I10" s="184">
        <v>0</v>
      </c>
      <c r="J10" s="181">
        <v>6</v>
      </c>
      <c r="K10" s="185">
        <v>0</v>
      </c>
      <c r="L10" s="183">
        <v>0</v>
      </c>
      <c r="M10" s="181">
        <v>0</v>
      </c>
      <c r="N10" s="186">
        <v>0</v>
      </c>
      <c r="O10" s="187">
        <v>0</v>
      </c>
      <c r="P10" s="181">
        <v>0</v>
      </c>
      <c r="Q10" s="185">
        <v>0</v>
      </c>
      <c r="R10" s="183">
        <v>0</v>
      </c>
      <c r="S10" s="184">
        <v>0</v>
      </c>
      <c r="T10" s="181">
        <v>0</v>
      </c>
      <c r="U10" s="185">
        <v>0</v>
      </c>
      <c r="V10" s="183">
        <v>0</v>
      </c>
      <c r="W10" s="184">
        <v>0</v>
      </c>
      <c r="X10" s="181">
        <v>0</v>
      </c>
      <c r="Y10" s="185">
        <v>0</v>
      </c>
      <c r="Z10" s="183">
        <v>0</v>
      </c>
      <c r="AA10" s="181">
        <v>0</v>
      </c>
      <c r="AB10" s="165">
        <f t="shared" ref="AB10:AB29" si="3">SUM(B10,D10,F10,H10,J10,L10,N10,P10,R10,T10,V10,X10,Z10)</f>
        <v>6</v>
      </c>
      <c r="AC10" s="166">
        <f t="shared" ref="AC10:AC29" si="4">SUM(C10,E10,G10,I10,K10,M10,O10,Q10,S10,U10,W10,Y10,AA10)</f>
        <v>0</v>
      </c>
      <c r="AE10" s="259" t="s">
        <v>21</v>
      </c>
      <c r="AF10" s="121">
        <f>SUMIF($A$9:$A$32,$AE10,B$9:B$32)</f>
        <v>279</v>
      </c>
      <c r="AG10" s="182">
        <f t="shared" si="0"/>
        <v>193</v>
      </c>
      <c r="AH10" s="183">
        <f t="shared" si="0"/>
        <v>116</v>
      </c>
      <c r="AI10" s="184">
        <f t="shared" si="0"/>
        <v>68</v>
      </c>
      <c r="AJ10" s="181">
        <f t="shared" si="0"/>
        <v>66</v>
      </c>
      <c r="AK10" s="185">
        <f t="shared" si="0"/>
        <v>91</v>
      </c>
      <c r="AL10" s="183">
        <f t="shared" si="0"/>
        <v>307</v>
      </c>
      <c r="AM10" s="184">
        <f t="shared" si="0"/>
        <v>189</v>
      </c>
      <c r="AN10" s="181">
        <f t="shared" si="0"/>
        <v>59</v>
      </c>
      <c r="AO10" s="185">
        <f t="shared" si="0"/>
        <v>83</v>
      </c>
      <c r="AP10" s="183">
        <f t="shared" si="0"/>
        <v>94</v>
      </c>
      <c r="AQ10" s="181">
        <f t="shared" si="0"/>
        <v>227</v>
      </c>
      <c r="AR10" s="186">
        <f t="shared" si="0"/>
        <v>166</v>
      </c>
      <c r="AS10" s="187">
        <f t="shared" si="0"/>
        <v>244</v>
      </c>
      <c r="AT10" s="181">
        <f t="shared" si="0"/>
        <v>136</v>
      </c>
      <c r="AU10" s="185">
        <f t="shared" si="0"/>
        <v>58</v>
      </c>
      <c r="AV10" s="183">
        <f t="shared" si="0"/>
        <v>222</v>
      </c>
      <c r="AW10" s="184">
        <f t="shared" si="1"/>
        <v>99</v>
      </c>
      <c r="AX10" s="181">
        <f t="shared" si="1"/>
        <v>22</v>
      </c>
      <c r="AY10" s="185">
        <f t="shared" si="1"/>
        <v>59</v>
      </c>
      <c r="AZ10" s="183">
        <f t="shared" si="1"/>
        <v>94</v>
      </c>
      <c r="BA10" s="184">
        <f t="shared" si="1"/>
        <v>196</v>
      </c>
      <c r="BB10" s="181">
        <f t="shared" si="1"/>
        <v>87</v>
      </c>
      <c r="BC10" s="185">
        <f t="shared" si="1"/>
        <v>86</v>
      </c>
      <c r="BD10" s="183">
        <f t="shared" si="1"/>
        <v>323</v>
      </c>
      <c r="BE10" s="181">
        <f t="shared" si="1"/>
        <v>209</v>
      </c>
      <c r="BF10" s="165">
        <f>SUM(AF10,AH10,AJ10,AL10,AN10,AP10,AR10,AT10,AV10,AX10,AZ10,BB10,BD10)</f>
        <v>1971</v>
      </c>
      <c r="BG10" s="166">
        <f>SUM(AG10,AI10,AK10,AM10,AO10,AQ10,AS10,AU10,AW10,AY10,BA10,BC10,BE10)</f>
        <v>1802</v>
      </c>
      <c r="BH10" s="258"/>
      <c r="BI10" s="132" t="s">
        <v>17</v>
      </c>
      <c r="BJ10" s="124">
        <f t="shared" ref="BJ10:CK10" si="5">B10/B33</f>
        <v>0</v>
      </c>
      <c r="BK10" s="125">
        <f t="shared" si="5"/>
        <v>0</v>
      </c>
      <c r="BL10" s="126">
        <f t="shared" si="5"/>
        <v>0</v>
      </c>
      <c r="BM10" s="127">
        <f t="shared" si="5"/>
        <v>0</v>
      </c>
      <c r="BN10" s="124">
        <f t="shared" si="5"/>
        <v>0</v>
      </c>
      <c r="BO10" s="125">
        <f t="shared" si="5"/>
        <v>0</v>
      </c>
      <c r="BP10" s="126">
        <f t="shared" si="5"/>
        <v>0</v>
      </c>
      <c r="BQ10" s="127">
        <f t="shared" si="5"/>
        <v>0</v>
      </c>
      <c r="BR10" s="124">
        <f t="shared" si="5"/>
        <v>7.1599045346062056E-3</v>
      </c>
      <c r="BS10" s="125">
        <f t="shared" si="5"/>
        <v>0</v>
      </c>
      <c r="BT10" s="126">
        <f t="shared" si="5"/>
        <v>0</v>
      </c>
      <c r="BU10" s="124">
        <f t="shared" si="5"/>
        <v>0</v>
      </c>
      <c r="BV10" s="128">
        <f t="shared" si="5"/>
        <v>0</v>
      </c>
      <c r="BW10" s="129">
        <f t="shared" si="5"/>
        <v>0</v>
      </c>
      <c r="BX10" s="124">
        <f t="shared" si="5"/>
        <v>0</v>
      </c>
      <c r="BY10" s="125">
        <f t="shared" si="5"/>
        <v>0</v>
      </c>
      <c r="BZ10" s="126">
        <f t="shared" si="5"/>
        <v>0</v>
      </c>
      <c r="CA10" s="127">
        <f t="shared" si="5"/>
        <v>0</v>
      </c>
      <c r="CB10" s="124">
        <f t="shared" si="5"/>
        <v>0</v>
      </c>
      <c r="CC10" s="125">
        <f t="shared" si="5"/>
        <v>0</v>
      </c>
      <c r="CD10" s="126">
        <f t="shared" si="5"/>
        <v>0</v>
      </c>
      <c r="CE10" s="127">
        <f t="shared" si="5"/>
        <v>0</v>
      </c>
      <c r="CF10" s="124">
        <f t="shared" si="5"/>
        <v>0</v>
      </c>
      <c r="CG10" s="125">
        <f t="shared" si="5"/>
        <v>0</v>
      </c>
      <c r="CH10" s="126">
        <f t="shared" si="5"/>
        <v>0</v>
      </c>
      <c r="CI10" s="124">
        <f t="shared" si="5"/>
        <v>0</v>
      </c>
      <c r="CJ10" s="130">
        <f t="shared" si="5"/>
        <v>2.3789699060306887E-4</v>
      </c>
      <c r="CK10" s="131">
        <f t="shared" si="5"/>
        <v>0</v>
      </c>
      <c r="CN10" s="216"/>
      <c r="CO10" s="216"/>
    </row>
    <row r="11" spans="1:93" ht="13.5" thickBot="1" x14ac:dyDescent="0.25">
      <c r="A11" s="140" t="s">
        <v>18</v>
      </c>
      <c r="B11" s="188">
        <v>320</v>
      </c>
      <c r="C11" s="189">
        <v>0</v>
      </c>
      <c r="D11" s="190">
        <v>58</v>
      </c>
      <c r="E11" s="191">
        <v>0</v>
      </c>
      <c r="F11" s="188">
        <v>84</v>
      </c>
      <c r="G11" s="192">
        <v>8</v>
      </c>
      <c r="H11" s="190">
        <v>142</v>
      </c>
      <c r="I11" s="191">
        <v>19</v>
      </c>
      <c r="J11" s="188">
        <v>37</v>
      </c>
      <c r="K11" s="192">
        <v>8</v>
      </c>
      <c r="L11" s="190">
        <v>40</v>
      </c>
      <c r="M11" s="188">
        <v>29</v>
      </c>
      <c r="N11" s="193">
        <v>96</v>
      </c>
      <c r="O11" s="194">
        <v>17</v>
      </c>
      <c r="P11" s="188">
        <v>57</v>
      </c>
      <c r="Q11" s="192">
        <v>14</v>
      </c>
      <c r="R11" s="190">
        <v>77</v>
      </c>
      <c r="S11" s="191">
        <v>25</v>
      </c>
      <c r="T11" s="188">
        <v>11</v>
      </c>
      <c r="U11" s="192">
        <v>16</v>
      </c>
      <c r="V11" s="190">
        <v>21</v>
      </c>
      <c r="W11" s="191">
        <v>9</v>
      </c>
      <c r="X11" s="188">
        <v>51</v>
      </c>
      <c r="Y11" s="192">
        <v>8</v>
      </c>
      <c r="Z11" s="190">
        <v>214</v>
      </c>
      <c r="AA11" s="188">
        <v>35</v>
      </c>
      <c r="AB11" s="165">
        <f t="shared" si="3"/>
        <v>1208</v>
      </c>
      <c r="AC11" s="166">
        <f t="shared" si="4"/>
        <v>188</v>
      </c>
      <c r="AE11" s="257"/>
      <c r="AF11" s="121"/>
      <c r="AG11" s="189"/>
      <c r="AH11" s="190"/>
      <c r="AI11" s="191"/>
      <c r="AJ11" s="188"/>
      <c r="AK11" s="192"/>
      <c r="AL11" s="190"/>
      <c r="AM11" s="191"/>
      <c r="AN11" s="188"/>
      <c r="AO11" s="192"/>
      <c r="AP11" s="190"/>
      <c r="AQ11" s="188"/>
      <c r="AR11" s="193"/>
      <c r="AS11" s="194"/>
      <c r="AT11" s="188"/>
      <c r="AU11" s="192"/>
      <c r="AV11" s="190"/>
      <c r="AW11" s="191"/>
      <c r="AX11" s="188"/>
      <c r="AY11" s="192"/>
      <c r="AZ11" s="190"/>
      <c r="BA11" s="191"/>
      <c r="BB11" s="188"/>
      <c r="BC11" s="192"/>
      <c r="BD11" s="190"/>
      <c r="BE11" s="188"/>
      <c r="BF11" s="165"/>
      <c r="BG11" s="166"/>
      <c r="BH11" s="258"/>
      <c r="BI11" s="140" t="s">
        <v>18</v>
      </c>
      <c r="BJ11" s="124">
        <f t="shared" ref="BJ11:CK11" si="6">B11/B33</f>
        <v>9.6940321114813696E-2</v>
      </c>
      <c r="BK11" s="125">
        <f t="shared" si="6"/>
        <v>0</v>
      </c>
      <c r="BL11" s="126">
        <f t="shared" si="6"/>
        <v>5.0347222222222224E-2</v>
      </c>
      <c r="BM11" s="127">
        <f t="shared" si="6"/>
        <v>0</v>
      </c>
      <c r="BN11" s="124">
        <f t="shared" si="6"/>
        <v>8.3832335329341312E-2</v>
      </c>
      <c r="BO11" s="125">
        <f t="shared" si="6"/>
        <v>7.4005550416281225E-3</v>
      </c>
      <c r="BP11" s="126">
        <f t="shared" si="6"/>
        <v>4.6756667764241026E-2</v>
      </c>
      <c r="BQ11" s="127">
        <f t="shared" si="6"/>
        <v>5.9042883778744563E-3</v>
      </c>
      <c r="BR11" s="124">
        <f t="shared" si="6"/>
        <v>4.41527446300716E-2</v>
      </c>
      <c r="BS11" s="125">
        <f t="shared" si="6"/>
        <v>1.0958904109589041E-2</v>
      </c>
      <c r="BT11" s="126">
        <f t="shared" si="6"/>
        <v>2.238388360380526E-2</v>
      </c>
      <c r="BU11" s="124">
        <f t="shared" si="6"/>
        <v>1.5969162995594713E-2</v>
      </c>
      <c r="BV11" s="128">
        <f t="shared" si="6"/>
        <v>3.443328550932568E-2</v>
      </c>
      <c r="BW11" s="129">
        <f t="shared" si="6"/>
        <v>6.1998541210795044E-3</v>
      </c>
      <c r="BX11" s="124">
        <f t="shared" si="6"/>
        <v>3.8203753351206432E-2</v>
      </c>
      <c r="BY11" s="125">
        <f t="shared" si="6"/>
        <v>1.0416666666666666E-2</v>
      </c>
      <c r="BZ11" s="126">
        <f t="shared" si="6"/>
        <v>3.8232373386295926E-2</v>
      </c>
      <c r="CA11" s="127">
        <f t="shared" si="6"/>
        <v>1.1961722488038277E-2</v>
      </c>
      <c r="CB11" s="124">
        <f t="shared" si="6"/>
        <v>1.8121911037891267E-2</v>
      </c>
      <c r="CC11" s="125">
        <f t="shared" si="6"/>
        <v>2.6402640264026403E-2</v>
      </c>
      <c r="CD11" s="126">
        <f t="shared" si="6"/>
        <v>1.0071942446043165E-2</v>
      </c>
      <c r="CE11" s="127">
        <f t="shared" si="6"/>
        <v>4.9861495844875344E-3</v>
      </c>
      <c r="CF11" s="124">
        <f t="shared" si="6"/>
        <v>4.5053003533568906E-2</v>
      </c>
      <c r="CG11" s="125">
        <f t="shared" si="6"/>
        <v>6.7057837384744343E-3</v>
      </c>
      <c r="CH11" s="126">
        <f t="shared" si="6"/>
        <v>5.368790767686904E-2</v>
      </c>
      <c r="CI11" s="124">
        <f t="shared" si="6"/>
        <v>8.070094535393129E-3</v>
      </c>
      <c r="CJ11" s="130">
        <f t="shared" si="6"/>
        <v>4.7896594108084535E-2</v>
      </c>
      <c r="CK11" s="131">
        <f t="shared" si="6"/>
        <v>7.485268354833572E-3</v>
      </c>
      <c r="CN11" s="216"/>
      <c r="CO11" s="216"/>
    </row>
    <row r="12" spans="1:93" ht="14.25" thickTop="1" thickBot="1" x14ac:dyDescent="0.25">
      <c r="A12" s="132" t="s">
        <v>19</v>
      </c>
      <c r="B12" s="181">
        <v>499</v>
      </c>
      <c r="C12" s="182">
        <v>136</v>
      </c>
      <c r="D12" s="183">
        <v>154</v>
      </c>
      <c r="E12" s="184">
        <v>66</v>
      </c>
      <c r="F12" s="181">
        <v>130</v>
      </c>
      <c r="G12" s="185">
        <v>95</v>
      </c>
      <c r="H12" s="183">
        <v>337</v>
      </c>
      <c r="I12" s="184">
        <v>186</v>
      </c>
      <c r="J12" s="181">
        <v>57</v>
      </c>
      <c r="K12" s="185">
        <v>96</v>
      </c>
      <c r="L12" s="183">
        <v>103</v>
      </c>
      <c r="M12" s="181">
        <v>249</v>
      </c>
      <c r="N12" s="186">
        <v>240</v>
      </c>
      <c r="O12" s="187">
        <v>253</v>
      </c>
      <c r="P12" s="181">
        <v>154</v>
      </c>
      <c r="Q12" s="185">
        <v>120</v>
      </c>
      <c r="R12" s="183">
        <v>301</v>
      </c>
      <c r="S12" s="184">
        <v>144</v>
      </c>
      <c r="T12" s="181">
        <v>19</v>
      </c>
      <c r="U12" s="185">
        <v>113</v>
      </c>
      <c r="V12" s="183">
        <v>67</v>
      </c>
      <c r="W12" s="184">
        <v>260</v>
      </c>
      <c r="X12" s="181">
        <v>93</v>
      </c>
      <c r="Y12" s="185">
        <v>147</v>
      </c>
      <c r="Z12" s="183">
        <v>459</v>
      </c>
      <c r="AA12" s="181">
        <v>300</v>
      </c>
      <c r="AB12" s="165">
        <f t="shared" si="3"/>
        <v>2613</v>
      </c>
      <c r="AC12" s="166">
        <f t="shared" si="4"/>
        <v>2165</v>
      </c>
      <c r="AE12" s="254" t="s">
        <v>13</v>
      </c>
      <c r="AF12" s="14">
        <f t="shared" ref="AF12:BG12" si="7">SUM(AF9:AF11)</f>
        <v>696</v>
      </c>
      <c r="AG12" s="1">
        <f t="shared" si="7"/>
        <v>408</v>
      </c>
      <c r="AH12" s="14">
        <f t="shared" si="7"/>
        <v>241</v>
      </c>
      <c r="AI12" s="1">
        <f t="shared" si="7"/>
        <v>157</v>
      </c>
      <c r="AJ12" s="14">
        <f t="shared" si="7"/>
        <v>140</v>
      </c>
      <c r="AK12" s="1">
        <f t="shared" si="7"/>
        <v>202</v>
      </c>
      <c r="AL12" s="14">
        <f t="shared" si="7"/>
        <v>657</v>
      </c>
      <c r="AM12" s="1">
        <f t="shared" si="7"/>
        <v>397</v>
      </c>
      <c r="AN12" s="14">
        <f t="shared" si="7"/>
        <v>120</v>
      </c>
      <c r="AO12" s="1">
        <f t="shared" si="7"/>
        <v>201</v>
      </c>
      <c r="AP12" s="14">
        <f t="shared" si="7"/>
        <v>185</v>
      </c>
      <c r="AQ12" s="1">
        <f t="shared" si="7"/>
        <v>528</v>
      </c>
      <c r="AR12" s="14">
        <f t="shared" si="7"/>
        <v>367</v>
      </c>
      <c r="AS12" s="1">
        <f t="shared" si="7"/>
        <v>589</v>
      </c>
      <c r="AT12" s="14">
        <f t="shared" si="7"/>
        <v>296</v>
      </c>
      <c r="AU12" s="1">
        <f t="shared" si="7"/>
        <v>186</v>
      </c>
      <c r="AV12" s="14">
        <f t="shared" si="7"/>
        <v>488</v>
      </c>
      <c r="AW12" s="1">
        <f t="shared" si="7"/>
        <v>269</v>
      </c>
      <c r="AX12" s="14">
        <f t="shared" si="7"/>
        <v>48</v>
      </c>
      <c r="AY12" s="1">
        <f t="shared" si="7"/>
        <v>185</v>
      </c>
      <c r="AZ12" s="14">
        <f t="shared" si="7"/>
        <v>204</v>
      </c>
      <c r="BA12" s="1">
        <f t="shared" si="7"/>
        <v>533</v>
      </c>
      <c r="BB12" s="14">
        <f t="shared" si="7"/>
        <v>187</v>
      </c>
      <c r="BC12" s="1">
        <f t="shared" si="7"/>
        <v>216</v>
      </c>
      <c r="BD12" s="14">
        <f t="shared" si="7"/>
        <v>719</v>
      </c>
      <c r="BE12" s="1">
        <f t="shared" si="7"/>
        <v>520</v>
      </c>
      <c r="BF12" s="167">
        <f t="shared" si="7"/>
        <v>4348</v>
      </c>
      <c r="BG12" s="168">
        <f t="shared" si="7"/>
        <v>4391</v>
      </c>
      <c r="BH12" s="260"/>
      <c r="BI12" s="132" t="s">
        <v>19</v>
      </c>
      <c r="BJ12" s="124">
        <f t="shared" ref="BJ12:CK12" si="8">B12/B33</f>
        <v>0.15116631323841259</v>
      </c>
      <c r="BK12" s="125">
        <f t="shared" si="8"/>
        <v>4.5227801795809777E-2</v>
      </c>
      <c r="BL12" s="126">
        <f t="shared" si="8"/>
        <v>0.13368055555555555</v>
      </c>
      <c r="BM12" s="127">
        <f t="shared" si="8"/>
        <v>5.7541412380122059E-2</v>
      </c>
      <c r="BN12" s="124">
        <f t="shared" si="8"/>
        <v>0.12974051896207583</v>
      </c>
      <c r="BO12" s="125">
        <f t="shared" si="8"/>
        <v>8.7881591119333954E-2</v>
      </c>
      <c r="BP12" s="126">
        <f t="shared" si="8"/>
        <v>0.11096476786302271</v>
      </c>
      <c r="BQ12" s="127">
        <f t="shared" si="8"/>
        <v>5.7799875699192045E-2</v>
      </c>
      <c r="BR12" s="124">
        <f t="shared" si="8"/>
        <v>6.8019093078758947E-2</v>
      </c>
      <c r="BS12" s="125">
        <f t="shared" si="8"/>
        <v>0.13150684931506848</v>
      </c>
      <c r="BT12" s="126">
        <f t="shared" si="8"/>
        <v>5.7638500279798548E-2</v>
      </c>
      <c r="BU12" s="124">
        <f t="shared" si="8"/>
        <v>0.13711453744493393</v>
      </c>
      <c r="BV12" s="128">
        <f t="shared" si="8"/>
        <v>8.608321377331421E-2</v>
      </c>
      <c r="BW12" s="129">
        <f t="shared" si="8"/>
        <v>9.2268417213712622E-2</v>
      </c>
      <c r="BX12" s="124">
        <f t="shared" si="8"/>
        <v>0.1032171581769437</v>
      </c>
      <c r="BY12" s="125">
        <f t="shared" si="8"/>
        <v>8.9285714285714288E-2</v>
      </c>
      <c r="BZ12" s="126">
        <f t="shared" si="8"/>
        <v>0.14945382323733863</v>
      </c>
      <c r="CA12" s="127">
        <f t="shared" si="8"/>
        <v>6.8899521531100474E-2</v>
      </c>
      <c r="CB12" s="124">
        <f t="shared" si="8"/>
        <v>3.130148270181219E-2</v>
      </c>
      <c r="CC12" s="125">
        <f t="shared" si="8"/>
        <v>0.18646864686468648</v>
      </c>
      <c r="CD12" s="126">
        <f t="shared" si="8"/>
        <v>3.2134292565947242E-2</v>
      </c>
      <c r="CE12" s="127">
        <f t="shared" si="8"/>
        <v>0.1440443213296399</v>
      </c>
      <c r="CF12" s="124">
        <f t="shared" si="8"/>
        <v>8.2155477031802121E-2</v>
      </c>
      <c r="CG12" s="125">
        <f t="shared" si="8"/>
        <v>0.12321877619446772</v>
      </c>
      <c r="CH12" s="126">
        <f t="shared" si="8"/>
        <v>0.1151530356246864</v>
      </c>
      <c r="CI12" s="124">
        <f t="shared" si="8"/>
        <v>6.9172238874798245E-2</v>
      </c>
      <c r="CJ12" s="130">
        <f t="shared" si="8"/>
        <v>0.10360413940763649</v>
      </c>
      <c r="CK12" s="131">
        <f t="shared" si="8"/>
        <v>8.6200031852205761E-2</v>
      </c>
      <c r="CN12" s="216"/>
      <c r="CO12" s="216"/>
    </row>
    <row r="13" spans="1:93" ht="13.5" thickTop="1" x14ac:dyDescent="0.2">
      <c r="A13" s="140" t="s">
        <v>20</v>
      </c>
      <c r="B13" s="188">
        <v>417</v>
      </c>
      <c r="C13" s="189">
        <v>215</v>
      </c>
      <c r="D13" s="190">
        <v>125</v>
      </c>
      <c r="E13" s="191">
        <v>89</v>
      </c>
      <c r="F13" s="188">
        <v>74</v>
      </c>
      <c r="G13" s="192">
        <v>111</v>
      </c>
      <c r="H13" s="190">
        <v>350</v>
      </c>
      <c r="I13" s="191">
        <v>208</v>
      </c>
      <c r="J13" s="188">
        <v>61</v>
      </c>
      <c r="K13" s="192">
        <v>118</v>
      </c>
      <c r="L13" s="190">
        <v>91</v>
      </c>
      <c r="M13" s="188">
        <v>301</v>
      </c>
      <c r="N13" s="193">
        <v>201</v>
      </c>
      <c r="O13" s="194">
        <v>345</v>
      </c>
      <c r="P13" s="188">
        <v>160</v>
      </c>
      <c r="Q13" s="192">
        <v>128</v>
      </c>
      <c r="R13" s="190">
        <v>266</v>
      </c>
      <c r="S13" s="191">
        <v>170</v>
      </c>
      <c r="T13" s="188">
        <v>26</v>
      </c>
      <c r="U13" s="192">
        <v>126</v>
      </c>
      <c r="V13" s="190">
        <v>110</v>
      </c>
      <c r="W13" s="191">
        <v>337</v>
      </c>
      <c r="X13" s="188">
        <v>100</v>
      </c>
      <c r="Y13" s="192">
        <v>130</v>
      </c>
      <c r="Z13" s="190">
        <v>396</v>
      </c>
      <c r="AA13" s="188">
        <v>311</v>
      </c>
      <c r="AB13" s="165">
        <f t="shared" si="3"/>
        <v>2377</v>
      </c>
      <c r="AC13" s="166">
        <f t="shared" si="4"/>
        <v>2589</v>
      </c>
      <c r="BF13" s="217">
        <f>BF12/2</f>
        <v>2174</v>
      </c>
      <c r="BI13" s="140" t="s">
        <v>20</v>
      </c>
      <c r="BJ13" s="124">
        <f t="shared" ref="BJ13:CK13" si="9">B13/B33</f>
        <v>0.12632535595274158</v>
      </c>
      <c r="BK13" s="125">
        <f t="shared" si="9"/>
        <v>7.1499833721316922E-2</v>
      </c>
      <c r="BL13" s="126">
        <f t="shared" si="9"/>
        <v>0.10850694444444445</v>
      </c>
      <c r="BM13" s="127">
        <f t="shared" si="9"/>
        <v>7.7593722755013084E-2</v>
      </c>
      <c r="BN13" s="124">
        <f t="shared" si="9"/>
        <v>7.3852295409181631E-2</v>
      </c>
      <c r="BO13" s="125">
        <f t="shared" si="9"/>
        <v>0.1026827012025902</v>
      </c>
      <c r="BP13" s="126">
        <f t="shared" si="9"/>
        <v>0.11524530786960817</v>
      </c>
      <c r="BQ13" s="127">
        <f t="shared" si="9"/>
        <v>6.463642013673089E-2</v>
      </c>
      <c r="BR13" s="124">
        <f t="shared" si="9"/>
        <v>7.2792362768496419E-2</v>
      </c>
      <c r="BS13" s="125">
        <f t="shared" si="9"/>
        <v>0.16164383561643836</v>
      </c>
      <c r="BT13" s="126">
        <f t="shared" si="9"/>
        <v>5.0923335198656966E-2</v>
      </c>
      <c r="BU13" s="124">
        <f t="shared" si="9"/>
        <v>0.16574889867841411</v>
      </c>
      <c r="BV13" s="128">
        <f t="shared" si="9"/>
        <v>7.2094691535150648E-2</v>
      </c>
      <c r="BW13" s="129">
        <f t="shared" si="9"/>
        <v>0.12582056892778992</v>
      </c>
      <c r="BX13" s="124">
        <f t="shared" si="9"/>
        <v>0.10723860589812333</v>
      </c>
      <c r="BY13" s="125">
        <f t="shared" si="9"/>
        <v>9.5238095238095233E-2</v>
      </c>
      <c r="BZ13" s="126">
        <f t="shared" si="9"/>
        <v>0.13207547169811321</v>
      </c>
      <c r="CA13" s="127">
        <f t="shared" si="9"/>
        <v>8.1339712918660281E-2</v>
      </c>
      <c r="CB13" s="124">
        <f t="shared" si="9"/>
        <v>4.2833607907743002E-2</v>
      </c>
      <c r="CC13" s="125">
        <f t="shared" si="9"/>
        <v>0.20792079207920791</v>
      </c>
      <c r="CD13" s="126">
        <f t="shared" si="9"/>
        <v>5.2757793764988008E-2</v>
      </c>
      <c r="CE13" s="127">
        <f t="shared" si="9"/>
        <v>0.18670360110803325</v>
      </c>
      <c r="CF13" s="124">
        <f t="shared" si="9"/>
        <v>8.8339222614840993E-2</v>
      </c>
      <c r="CG13" s="125">
        <f t="shared" si="9"/>
        <v>0.10896898575020955</v>
      </c>
      <c r="CH13" s="126">
        <f t="shared" si="9"/>
        <v>9.9347717009533362E-2</v>
      </c>
      <c r="CI13" s="124">
        <f t="shared" si="9"/>
        <v>7.1708554300207519E-2</v>
      </c>
      <c r="CJ13" s="130">
        <f t="shared" si="9"/>
        <v>9.4246857777249116E-2</v>
      </c>
      <c r="CK13" s="131">
        <f t="shared" si="9"/>
        <v>0.10308170090778787</v>
      </c>
      <c r="CN13" s="216"/>
      <c r="CO13" s="216"/>
    </row>
    <row r="14" spans="1:93" ht="13.5" thickBot="1" x14ac:dyDescent="0.25">
      <c r="A14" s="132" t="s">
        <v>21</v>
      </c>
      <c r="B14" s="181">
        <v>279</v>
      </c>
      <c r="C14" s="182">
        <v>193</v>
      </c>
      <c r="D14" s="183">
        <v>116</v>
      </c>
      <c r="E14" s="184">
        <v>68</v>
      </c>
      <c r="F14" s="181">
        <v>66</v>
      </c>
      <c r="G14" s="185">
        <v>91</v>
      </c>
      <c r="H14" s="183">
        <v>307</v>
      </c>
      <c r="I14" s="184">
        <v>189</v>
      </c>
      <c r="J14" s="181">
        <v>59</v>
      </c>
      <c r="K14" s="185">
        <v>83</v>
      </c>
      <c r="L14" s="183">
        <v>94</v>
      </c>
      <c r="M14" s="181">
        <v>227</v>
      </c>
      <c r="N14" s="186">
        <v>166</v>
      </c>
      <c r="O14" s="187">
        <v>244</v>
      </c>
      <c r="P14" s="181">
        <v>136</v>
      </c>
      <c r="Q14" s="185">
        <v>58</v>
      </c>
      <c r="R14" s="183">
        <v>222</v>
      </c>
      <c r="S14" s="184">
        <v>99</v>
      </c>
      <c r="T14" s="181">
        <v>22</v>
      </c>
      <c r="U14" s="185">
        <v>59</v>
      </c>
      <c r="V14" s="183">
        <v>94</v>
      </c>
      <c r="W14" s="184">
        <v>196</v>
      </c>
      <c r="X14" s="181">
        <v>87</v>
      </c>
      <c r="Y14" s="185">
        <v>86</v>
      </c>
      <c r="Z14" s="183">
        <v>323</v>
      </c>
      <c r="AA14" s="181">
        <v>209</v>
      </c>
      <c r="AB14" s="165">
        <f t="shared" si="3"/>
        <v>1971</v>
      </c>
      <c r="AC14" s="166">
        <f t="shared" si="4"/>
        <v>1802</v>
      </c>
      <c r="AE14" t="s">
        <v>85</v>
      </c>
      <c r="BI14" s="132" t="s">
        <v>21</v>
      </c>
      <c r="BJ14" s="124">
        <f t="shared" ref="BJ14:CK14" si="10">B14/B33</f>
        <v>8.451984247197819E-2</v>
      </c>
      <c r="BK14" s="125">
        <f t="shared" si="10"/>
        <v>6.418357166611241E-2</v>
      </c>
      <c r="BL14" s="126">
        <f t="shared" si="10"/>
        <v>0.10069444444444445</v>
      </c>
      <c r="BM14" s="127">
        <f t="shared" si="10"/>
        <v>5.928509154315606E-2</v>
      </c>
      <c r="BN14" s="124">
        <f t="shared" si="10"/>
        <v>6.5868263473053898E-2</v>
      </c>
      <c r="BO14" s="125">
        <f t="shared" si="10"/>
        <v>8.4181313598519894E-2</v>
      </c>
      <c r="BP14" s="126">
        <f t="shared" si="10"/>
        <v>0.10108659861705631</v>
      </c>
      <c r="BQ14" s="127">
        <f t="shared" si="10"/>
        <v>5.8732131758856436E-2</v>
      </c>
      <c r="BR14" s="124">
        <f t="shared" si="10"/>
        <v>7.040572792362769E-2</v>
      </c>
      <c r="BS14" s="125">
        <f t="shared" si="10"/>
        <v>0.11369863013698631</v>
      </c>
      <c r="BT14" s="126">
        <f t="shared" si="10"/>
        <v>5.2602126468942363E-2</v>
      </c>
      <c r="BU14" s="124">
        <f t="shared" si="10"/>
        <v>0.125</v>
      </c>
      <c r="BV14" s="128">
        <f t="shared" si="10"/>
        <v>5.9540889526542323E-2</v>
      </c>
      <c r="BW14" s="129">
        <f t="shared" si="10"/>
        <v>8.8986141502552879E-2</v>
      </c>
      <c r="BX14" s="124">
        <f t="shared" si="10"/>
        <v>9.1152815013404831E-2</v>
      </c>
      <c r="BY14" s="125">
        <f t="shared" si="10"/>
        <v>4.3154761904761904E-2</v>
      </c>
      <c r="BZ14" s="126">
        <f t="shared" si="10"/>
        <v>0.11022840119165839</v>
      </c>
      <c r="CA14" s="127">
        <f t="shared" si="10"/>
        <v>4.736842105263158E-2</v>
      </c>
      <c r="CB14" s="124">
        <f t="shared" si="10"/>
        <v>3.6243822075782535E-2</v>
      </c>
      <c r="CC14" s="125">
        <f t="shared" si="10"/>
        <v>9.7359735973597358E-2</v>
      </c>
      <c r="CD14" s="126">
        <f t="shared" si="10"/>
        <v>4.5083932853717028E-2</v>
      </c>
      <c r="CE14" s="127">
        <f t="shared" si="10"/>
        <v>0.10858725761772853</v>
      </c>
      <c r="CF14" s="124">
        <f t="shared" si="10"/>
        <v>7.6855123674911666E-2</v>
      </c>
      <c r="CG14" s="125">
        <f t="shared" si="10"/>
        <v>7.2087175188600167E-2</v>
      </c>
      <c r="CH14" s="126">
        <f t="shared" si="10"/>
        <v>8.1033617661816354E-2</v>
      </c>
      <c r="CI14" s="124">
        <f t="shared" si="10"/>
        <v>4.8189993082776113E-2</v>
      </c>
      <c r="CJ14" s="130">
        <f t="shared" si="10"/>
        <v>7.8149161413108126E-2</v>
      </c>
      <c r="CK14" s="131">
        <f t="shared" si="10"/>
        <v>7.174709348622392E-2</v>
      </c>
      <c r="CN14" s="216"/>
      <c r="CO14" s="216"/>
    </row>
    <row r="15" spans="1:93" ht="14.25" thickTop="1" thickBot="1" x14ac:dyDescent="0.25">
      <c r="A15" s="140" t="s">
        <v>22</v>
      </c>
      <c r="B15" s="188">
        <v>224</v>
      </c>
      <c r="C15" s="189">
        <v>163</v>
      </c>
      <c r="D15" s="190">
        <v>115</v>
      </c>
      <c r="E15" s="191">
        <v>62</v>
      </c>
      <c r="F15" s="188">
        <v>84</v>
      </c>
      <c r="G15" s="192">
        <v>51</v>
      </c>
      <c r="H15" s="190">
        <v>197</v>
      </c>
      <c r="I15" s="191">
        <v>216</v>
      </c>
      <c r="J15" s="188">
        <v>62</v>
      </c>
      <c r="K15" s="192">
        <v>71</v>
      </c>
      <c r="L15" s="190">
        <v>82</v>
      </c>
      <c r="M15" s="188">
        <v>167</v>
      </c>
      <c r="N15" s="193">
        <v>120</v>
      </c>
      <c r="O15" s="194">
        <v>269</v>
      </c>
      <c r="P15" s="188">
        <v>114</v>
      </c>
      <c r="Q15" s="192">
        <v>88</v>
      </c>
      <c r="R15" s="190">
        <v>142</v>
      </c>
      <c r="S15" s="191">
        <v>88</v>
      </c>
      <c r="T15" s="188">
        <v>23</v>
      </c>
      <c r="U15" s="192">
        <v>57</v>
      </c>
      <c r="V15" s="190">
        <v>99</v>
      </c>
      <c r="W15" s="191">
        <v>218</v>
      </c>
      <c r="X15" s="188">
        <v>68</v>
      </c>
      <c r="Y15" s="192">
        <v>67</v>
      </c>
      <c r="Z15" s="190">
        <v>344</v>
      </c>
      <c r="AA15" s="188">
        <v>254</v>
      </c>
      <c r="AB15" s="165">
        <f t="shared" si="3"/>
        <v>1674</v>
      </c>
      <c r="AC15" s="166">
        <f t="shared" si="4"/>
        <v>1771</v>
      </c>
      <c r="AE15" s="268" t="s">
        <v>0</v>
      </c>
      <c r="AF15" s="262" t="s">
        <v>1</v>
      </c>
      <c r="AG15" s="263"/>
      <c r="AH15" s="262" t="s">
        <v>2</v>
      </c>
      <c r="AI15" s="263"/>
      <c r="AJ15" s="262" t="s">
        <v>3</v>
      </c>
      <c r="AK15" s="263"/>
      <c r="AL15" s="262" t="s">
        <v>4</v>
      </c>
      <c r="AM15" s="263"/>
      <c r="AN15" s="262" t="s">
        <v>5</v>
      </c>
      <c r="AO15" s="263"/>
      <c r="AP15" s="262" t="s">
        <v>6</v>
      </c>
      <c r="AQ15" s="263"/>
      <c r="AR15" s="262" t="s">
        <v>7</v>
      </c>
      <c r="AS15" s="263"/>
      <c r="AT15" s="262" t="s">
        <v>8</v>
      </c>
      <c r="AU15" s="263"/>
      <c r="AV15" s="262" t="s">
        <v>9</v>
      </c>
      <c r="AW15" s="263"/>
      <c r="AX15" s="262" t="s">
        <v>10</v>
      </c>
      <c r="AY15" s="263"/>
      <c r="AZ15" s="262" t="s">
        <v>11</v>
      </c>
      <c r="BA15" s="263"/>
      <c r="BB15" s="262" t="s">
        <v>12</v>
      </c>
      <c r="BC15" s="263"/>
      <c r="BD15" s="264" t="s">
        <v>40</v>
      </c>
      <c r="BE15" s="265"/>
      <c r="BF15" s="266" t="s">
        <v>41</v>
      </c>
      <c r="BG15" s="267"/>
      <c r="BI15" s="140" t="s">
        <v>22</v>
      </c>
      <c r="BJ15" s="124">
        <f t="shared" ref="BJ15:CK15" si="11">B15/B33</f>
        <v>6.7858224780369583E-2</v>
      </c>
      <c r="BK15" s="125">
        <f t="shared" si="11"/>
        <v>5.4206850681742601E-2</v>
      </c>
      <c r="BL15" s="126">
        <f t="shared" si="11"/>
        <v>9.9826388888888895E-2</v>
      </c>
      <c r="BM15" s="127">
        <f t="shared" si="11"/>
        <v>5.4054054054054057E-2</v>
      </c>
      <c r="BN15" s="124">
        <f t="shared" si="11"/>
        <v>8.3832335329341312E-2</v>
      </c>
      <c r="BO15" s="125">
        <f t="shared" si="11"/>
        <v>4.7178538390379277E-2</v>
      </c>
      <c r="BP15" s="126">
        <f t="shared" si="11"/>
        <v>6.4866644715179458E-2</v>
      </c>
      <c r="BQ15" s="127">
        <f t="shared" si="11"/>
        <v>6.7122436295835919E-2</v>
      </c>
      <c r="BR15" s="124">
        <f t="shared" si="11"/>
        <v>7.3985680190930783E-2</v>
      </c>
      <c r="BS15" s="125">
        <f t="shared" si="11"/>
        <v>9.7260273972602743E-2</v>
      </c>
      <c r="BT15" s="126">
        <f t="shared" si="11"/>
        <v>4.5886961387800781E-2</v>
      </c>
      <c r="BU15" s="124">
        <f t="shared" si="11"/>
        <v>9.1960352422907496E-2</v>
      </c>
      <c r="BV15" s="128">
        <f t="shared" si="11"/>
        <v>4.3041606886657105E-2</v>
      </c>
      <c r="BW15" s="129">
        <f t="shared" si="11"/>
        <v>9.8103574033552146E-2</v>
      </c>
      <c r="BX15" s="124">
        <f t="shared" si="11"/>
        <v>7.6407506702412864E-2</v>
      </c>
      <c r="BY15" s="125">
        <f t="shared" si="11"/>
        <v>6.5476190476190479E-2</v>
      </c>
      <c r="BZ15" s="126">
        <f t="shared" si="11"/>
        <v>7.0506454816285993E-2</v>
      </c>
      <c r="CA15" s="127">
        <f t="shared" si="11"/>
        <v>4.2105263157894736E-2</v>
      </c>
      <c r="CB15" s="124">
        <f t="shared" si="11"/>
        <v>3.789126853377265E-2</v>
      </c>
      <c r="CC15" s="125">
        <f t="shared" si="11"/>
        <v>9.405940594059406E-2</v>
      </c>
      <c r="CD15" s="126">
        <f t="shared" si="11"/>
        <v>4.7482014388489209E-2</v>
      </c>
      <c r="CE15" s="127">
        <f t="shared" si="11"/>
        <v>0.12077562326869806</v>
      </c>
      <c r="CF15" s="124">
        <f t="shared" si="11"/>
        <v>6.0070671378091869E-2</v>
      </c>
      <c r="CG15" s="125">
        <f t="shared" si="11"/>
        <v>5.6160938809723386E-2</v>
      </c>
      <c r="CH15" s="126">
        <f t="shared" si="11"/>
        <v>8.6302057200200705E-2</v>
      </c>
      <c r="CI15" s="124">
        <f t="shared" si="11"/>
        <v>5.8565828913995852E-2</v>
      </c>
      <c r="CJ15" s="130">
        <f t="shared" si="11"/>
        <v>6.6373260378256221E-2</v>
      </c>
      <c r="CK15" s="131">
        <f t="shared" si="11"/>
        <v>7.0512820512820512E-2</v>
      </c>
      <c r="CN15" s="216"/>
      <c r="CO15" s="216"/>
    </row>
    <row r="16" spans="1:93" ht="15" thickTop="1" thickBot="1" x14ac:dyDescent="0.3">
      <c r="A16" s="132" t="s">
        <v>23</v>
      </c>
      <c r="B16" s="181">
        <v>192</v>
      </c>
      <c r="C16" s="182">
        <v>158</v>
      </c>
      <c r="D16" s="183">
        <v>80</v>
      </c>
      <c r="E16" s="184">
        <v>70</v>
      </c>
      <c r="F16" s="181">
        <v>63</v>
      </c>
      <c r="G16" s="185">
        <v>57</v>
      </c>
      <c r="H16" s="183">
        <v>199</v>
      </c>
      <c r="I16" s="184">
        <v>229</v>
      </c>
      <c r="J16" s="181">
        <v>51</v>
      </c>
      <c r="K16" s="185">
        <v>69</v>
      </c>
      <c r="L16" s="183">
        <v>76</v>
      </c>
      <c r="M16" s="181">
        <v>194</v>
      </c>
      <c r="N16" s="186">
        <v>157</v>
      </c>
      <c r="O16" s="187">
        <v>268</v>
      </c>
      <c r="P16" s="181">
        <v>85</v>
      </c>
      <c r="Q16" s="185">
        <v>91</v>
      </c>
      <c r="R16" s="183">
        <v>113</v>
      </c>
      <c r="S16" s="184">
        <v>146</v>
      </c>
      <c r="T16" s="181">
        <v>30</v>
      </c>
      <c r="U16" s="185">
        <v>61</v>
      </c>
      <c r="V16" s="183">
        <v>74</v>
      </c>
      <c r="W16" s="184">
        <v>158</v>
      </c>
      <c r="X16" s="181">
        <v>69</v>
      </c>
      <c r="Y16" s="185">
        <v>101</v>
      </c>
      <c r="Z16" s="183">
        <v>359</v>
      </c>
      <c r="AA16" s="181">
        <v>352</v>
      </c>
      <c r="AB16" s="165">
        <f t="shared" si="3"/>
        <v>1548</v>
      </c>
      <c r="AC16" s="166">
        <f t="shared" si="4"/>
        <v>1954</v>
      </c>
      <c r="AE16" s="269"/>
      <c r="AF16" s="112" t="s">
        <v>14</v>
      </c>
      <c r="AG16" s="113" t="s">
        <v>15</v>
      </c>
      <c r="AH16" s="114" t="s">
        <v>14</v>
      </c>
      <c r="AI16" s="115" t="s">
        <v>15</v>
      </c>
      <c r="AJ16" s="112" t="s">
        <v>14</v>
      </c>
      <c r="AK16" s="113" t="s">
        <v>15</v>
      </c>
      <c r="AL16" s="114" t="s">
        <v>14</v>
      </c>
      <c r="AM16" s="115" t="s">
        <v>15</v>
      </c>
      <c r="AN16" s="112" t="s">
        <v>14</v>
      </c>
      <c r="AO16" s="113" t="s">
        <v>15</v>
      </c>
      <c r="AP16" s="114" t="s">
        <v>14</v>
      </c>
      <c r="AQ16" s="112" t="s">
        <v>15</v>
      </c>
      <c r="AR16" s="116" t="s">
        <v>14</v>
      </c>
      <c r="AS16" s="117" t="s">
        <v>15</v>
      </c>
      <c r="AT16" s="112" t="s">
        <v>14</v>
      </c>
      <c r="AU16" s="113" t="s">
        <v>15</v>
      </c>
      <c r="AV16" s="114" t="s">
        <v>14</v>
      </c>
      <c r="AW16" s="115" t="s">
        <v>15</v>
      </c>
      <c r="AX16" s="112" t="s">
        <v>14</v>
      </c>
      <c r="AY16" s="113" t="s">
        <v>15</v>
      </c>
      <c r="AZ16" s="114" t="s">
        <v>14</v>
      </c>
      <c r="BA16" s="115" t="s">
        <v>15</v>
      </c>
      <c r="BB16" s="112" t="s">
        <v>14</v>
      </c>
      <c r="BC16" s="113" t="s">
        <v>15</v>
      </c>
      <c r="BD16" s="26" t="s">
        <v>14</v>
      </c>
      <c r="BE16" s="118" t="s">
        <v>15</v>
      </c>
      <c r="BF16" s="169" t="s">
        <v>14</v>
      </c>
      <c r="BG16" s="170" t="s">
        <v>15</v>
      </c>
      <c r="BI16" s="132" t="s">
        <v>23</v>
      </c>
      <c r="BJ16" s="124">
        <f t="shared" ref="BJ16:CK16" si="12">B16/B33</f>
        <v>5.8164192668888219E-2</v>
      </c>
      <c r="BK16" s="125">
        <f t="shared" si="12"/>
        <v>5.2544063851014303E-2</v>
      </c>
      <c r="BL16" s="126">
        <f t="shared" si="12"/>
        <v>6.9444444444444448E-2</v>
      </c>
      <c r="BM16" s="127">
        <f t="shared" si="12"/>
        <v>6.1028770706190061E-2</v>
      </c>
      <c r="BN16" s="124">
        <f t="shared" si="12"/>
        <v>6.2874251497005984E-2</v>
      </c>
      <c r="BO16" s="125">
        <f t="shared" si="12"/>
        <v>5.2728954671600367E-2</v>
      </c>
      <c r="BP16" s="126">
        <f t="shared" si="12"/>
        <v>6.5525189331577208E-2</v>
      </c>
      <c r="BQ16" s="127">
        <f t="shared" si="12"/>
        <v>7.1162212554381599E-2</v>
      </c>
      <c r="BR16" s="124">
        <f t="shared" si="12"/>
        <v>6.0859188544152745E-2</v>
      </c>
      <c r="BS16" s="125">
        <f t="shared" si="12"/>
        <v>9.452054794520548E-2</v>
      </c>
      <c r="BT16" s="126">
        <f t="shared" si="12"/>
        <v>4.2529378847229994E-2</v>
      </c>
      <c r="BU16" s="124">
        <f t="shared" si="12"/>
        <v>0.10682819383259912</v>
      </c>
      <c r="BV16" s="128">
        <f t="shared" si="12"/>
        <v>5.6312769010043041E-2</v>
      </c>
      <c r="BW16" s="129">
        <f t="shared" si="12"/>
        <v>9.7738876732312185E-2</v>
      </c>
      <c r="BX16" s="124">
        <f t="shared" si="12"/>
        <v>5.6970509383378019E-2</v>
      </c>
      <c r="BY16" s="125">
        <f t="shared" si="12"/>
        <v>6.7708333333333329E-2</v>
      </c>
      <c r="BZ16" s="126">
        <f t="shared" si="12"/>
        <v>5.6107249255213508E-2</v>
      </c>
      <c r="CA16" s="127">
        <f t="shared" si="12"/>
        <v>6.9856459330143547E-2</v>
      </c>
      <c r="CB16" s="124">
        <f t="shared" si="12"/>
        <v>4.9423393739703461E-2</v>
      </c>
      <c r="CC16" s="125">
        <f t="shared" si="12"/>
        <v>0.10066006600660066</v>
      </c>
      <c r="CD16" s="126">
        <f t="shared" si="12"/>
        <v>3.5491606714628296E-2</v>
      </c>
      <c r="CE16" s="127">
        <f t="shared" si="12"/>
        <v>8.7534626038781163E-2</v>
      </c>
      <c r="CF16" s="124">
        <f t="shared" si="12"/>
        <v>6.0954063604240286E-2</v>
      </c>
      <c r="CG16" s="125">
        <f t="shared" si="12"/>
        <v>8.4660519698239733E-2</v>
      </c>
      <c r="CH16" s="126">
        <f t="shared" si="12"/>
        <v>9.006522829904666E-2</v>
      </c>
      <c r="CI16" s="124">
        <f t="shared" si="12"/>
        <v>8.1162093613096606E-2</v>
      </c>
      <c r="CJ16" s="130">
        <f t="shared" si="12"/>
        <v>6.1377423575591769E-2</v>
      </c>
      <c r="CK16" s="131">
        <f t="shared" si="12"/>
        <v>7.779901258162128E-2</v>
      </c>
      <c r="CN16" s="216"/>
      <c r="CO16" s="216"/>
    </row>
    <row r="17" spans="1:93" ht="13.5" thickTop="1" x14ac:dyDescent="0.2">
      <c r="A17" s="140" t="s">
        <v>24</v>
      </c>
      <c r="B17" s="195">
        <v>153</v>
      </c>
      <c r="C17" s="189">
        <v>171</v>
      </c>
      <c r="D17" s="190">
        <v>57</v>
      </c>
      <c r="E17" s="191">
        <v>50</v>
      </c>
      <c r="F17" s="188">
        <v>64</v>
      </c>
      <c r="G17" s="192">
        <v>76</v>
      </c>
      <c r="H17" s="190">
        <v>165</v>
      </c>
      <c r="I17" s="191">
        <v>225</v>
      </c>
      <c r="J17" s="188">
        <v>51</v>
      </c>
      <c r="K17" s="192">
        <v>35</v>
      </c>
      <c r="L17" s="190">
        <v>88</v>
      </c>
      <c r="M17" s="188">
        <v>90</v>
      </c>
      <c r="N17" s="193">
        <v>202</v>
      </c>
      <c r="O17" s="196">
        <v>170</v>
      </c>
      <c r="P17" s="188">
        <v>87</v>
      </c>
      <c r="Q17" s="192">
        <v>82</v>
      </c>
      <c r="R17" s="190">
        <v>83</v>
      </c>
      <c r="S17" s="191">
        <v>112</v>
      </c>
      <c r="T17" s="188">
        <v>25</v>
      </c>
      <c r="U17" s="192">
        <v>22</v>
      </c>
      <c r="V17" s="190">
        <v>96</v>
      </c>
      <c r="W17" s="197">
        <v>129</v>
      </c>
      <c r="X17" s="188">
        <v>55</v>
      </c>
      <c r="Y17" s="192">
        <v>70</v>
      </c>
      <c r="Z17" s="190">
        <v>218</v>
      </c>
      <c r="AA17" s="188">
        <v>274</v>
      </c>
      <c r="AB17" s="165">
        <f t="shared" si="3"/>
        <v>1344</v>
      </c>
      <c r="AC17" s="166">
        <f t="shared" si="4"/>
        <v>1506</v>
      </c>
      <c r="AE17" s="257" t="s">
        <v>30</v>
      </c>
      <c r="AF17" s="121">
        <f t="shared" ref="AF17:AU18" si="13">SUMIF($A$9:$A$32,$AE17,B$9:B$32)</f>
        <v>173</v>
      </c>
      <c r="AG17" s="178">
        <f t="shared" si="13"/>
        <v>140</v>
      </c>
      <c r="AH17" s="122">
        <f t="shared" si="13"/>
        <v>48</v>
      </c>
      <c r="AI17" s="173">
        <f t="shared" si="13"/>
        <v>61</v>
      </c>
      <c r="AJ17" s="121">
        <f t="shared" si="13"/>
        <v>84</v>
      </c>
      <c r="AK17" s="123">
        <f t="shared" si="13"/>
        <v>54</v>
      </c>
      <c r="AL17" s="122">
        <f t="shared" si="13"/>
        <v>175</v>
      </c>
      <c r="AM17" s="173">
        <f t="shared" si="13"/>
        <v>198</v>
      </c>
      <c r="AN17" s="121">
        <f t="shared" si="13"/>
        <v>41</v>
      </c>
      <c r="AO17" s="123">
        <f t="shared" si="13"/>
        <v>19</v>
      </c>
      <c r="AP17" s="122">
        <f t="shared" si="13"/>
        <v>201</v>
      </c>
      <c r="AQ17" s="121">
        <f t="shared" si="13"/>
        <v>42</v>
      </c>
      <c r="AR17" s="172">
        <f t="shared" si="13"/>
        <v>155</v>
      </c>
      <c r="AS17" s="174">
        <f t="shared" si="13"/>
        <v>109</v>
      </c>
      <c r="AT17" s="121">
        <f t="shared" si="13"/>
        <v>75</v>
      </c>
      <c r="AU17" s="123">
        <f t="shared" si="13"/>
        <v>61</v>
      </c>
      <c r="AV17" s="122">
        <f t="shared" ref="AP17:BE18" si="14">SUMIF($A$9:$A$32,$AE17,R$9:R$32)</f>
        <v>88</v>
      </c>
      <c r="AW17" s="173">
        <f t="shared" si="14"/>
        <v>133</v>
      </c>
      <c r="AX17" s="121">
        <f t="shared" si="14"/>
        <v>93</v>
      </c>
      <c r="AY17" s="123">
        <f t="shared" si="14"/>
        <v>14</v>
      </c>
      <c r="AZ17" s="122">
        <f t="shared" si="14"/>
        <v>218</v>
      </c>
      <c r="BA17" s="173">
        <f t="shared" si="14"/>
        <v>34</v>
      </c>
      <c r="BB17" s="121">
        <f t="shared" si="14"/>
        <v>116</v>
      </c>
      <c r="BC17" s="123">
        <f t="shared" si="14"/>
        <v>59</v>
      </c>
      <c r="BD17" s="21">
        <f t="shared" si="14"/>
        <v>233</v>
      </c>
      <c r="BE17" s="177">
        <f t="shared" si="14"/>
        <v>206</v>
      </c>
      <c r="BF17" s="163">
        <f>AF17+AH17+AJ17+AL17+AN17+AP17+AR17+AT17+AV17+AX17+AZ17+BB17+BD17</f>
        <v>1700</v>
      </c>
      <c r="BG17" s="164">
        <f>AG17+AI17+AK17+AM17+AO17+AQ17+AS17+AU17+AW17+AY17+BA17+BC17+BE17</f>
        <v>1130</v>
      </c>
      <c r="BI17" s="140" t="s">
        <v>24</v>
      </c>
      <c r="BJ17" s="124">
        <f t="shared" ref="BJ17:CK17" si="15">B17/B33</f>
        <v>4.6349591033020297E-2</v>
      </c>
      <c r="BK17" s="125">
        <f t="shared" si="15"/>
        <v>5.6867309610907885E-2</v>
      </c>
      <c r="BL17" s="126">
        <f t="shared" si="15"/>
        <v>4.9479166666666664E-2</v>
      </c>
      <c r="BM17" s="127">
        <f t="shared" si="15"/>
        <v>4.3591979075850044E-2</v>
      </c>
      <c r="BN17" s="124">
        <f t="shared" si="15"/>
        <v>6.3872255489021951E-2</v>
      </c>
      <c r="BO17" s="125">
        <f t="shared" si="15"/>
        <v>7.0305272895467161E-2</v>
      </c>
      <c r="BP17" s="126">
        <f t="shared" si="15"/>
        <v>5.4329930852815275E-2</v>
      </c>
      <c r="BQ17" s="127">
        <f t="shared" si="15"/>
        <v>6.9919204474829091E-2</v>
      </c>
      <c r="BR17" s="124">
        <f t="shared" si="15"/>
        <v>6.0859188544152745E-2</v>
      </c>
      <c r="BS17" s="125">
        <f t="shared" si="15"/>
        <v>4.7945205479452052E-2</v>
      </c>
      <c r="BT17" s="126">
        <f t="shared" si="15"/>
        <v>4.9244543928371576E-2</v>
      </c>
      <c r="BU17" s="124">
        <f t="shared" si="15"/>
        <v>4.9559471365638763E-2</v>
      </c>
      <c r="BV17" s="128">
        <f t="shared" si="15"/>
        <v>7.2453371592539451E-2</v>
      </c>
      <c r="BW17" s="129">
        <f t="shared" si="15"/>
        <v>6.1998541210795038E-2</v>
      </c>
      <c r="BX17" s="124">
        <f t="shared" si="15"/>
        <v>5.8310991957104555E-2</v>
      </c>
      <c r="BY17" s="125">
        <f t="shared" si="15"/>
        <v>6.101190476190476E-2</v>
      </c>
      <c r="BZ17" s="126">
        <f t="shared" si="15"/>
        <v>4.1211519364448855E-2</v>
      </c>
      <c r="CA17" s="127">
        <f t="shared" si="15"/>
        <v>5.3588516746411484E-2</v>
      </c>
      <c r="CB17" s="124">
        <f t="shared" si="15"/>
        <v>4.118616144975288E-2</v>
      </c>
      <c r="CC17" s="125">
        <f t="shared" si="15"/>
        <v>3.6303630363036306E-2</v>
      </c>
      <c r="CD17" s="126">
        <f t="shared" si="15"/>
        <v>4.60431654676259E-2</v>
      </c>
      <c r="CE17" s="127">
        <f t="shared" si="15"/>
        <v>7.1468144044321336E-2</v>
      </c>
      <c r="CF17" s="124">
        <f t="shared" si="15"/>
        <v>4.8586572438162542E-2</v>
      </c>
      <c r="CG17" s="125">
        <f t="shared" si="15"/>
        <v>5.8675607711651298E-2</v>
      </c>
      <c r="CH17" s="126">
        <f t="shared" si="15"/>
        <v>5.4691419969894628E-2</v>
      </c>
      <c r="CI17" s="124">
        <f t="shared" si="15"/>
        <v>6.3177311505649064E-2</v>
      </c>
      <c r="CJ17" s="130">
        <f t="shared" si="15"/>
        <v>5.3288925895087429E-2</v>
      </c>
      <c r="CK17" s="131">
        <f t="shared" si="15"/>
        <v>5.9961777353081704E-2</v>
      </c>
      <c r="CN17" s="216"/>
      <c r="CO17" s="216"/>
    </row>
    <row r="18" spans="1:93" x14ac:dyDescent="0.2">
      <c r="A18" s="132" t="s">
        <v>25</v>
      </c>
      <c r="B18" s="198">
        <v>149</v>
      </c>
      <c r="C18" s="182">
        <v>172</v>
      </c>
      <c r="D18" s="183">
        <v>62</v>
      </c>
      <c r="E18" s="184">
        <v>70</v>
      </c>
      <c r="F18" s="181">
        <v>54</v>
      </c>
      <c r="G18" s="185">
        <v>70</v>
      </c>
      <c r="H18" s="183">
        <v>173</v>
      </c>
      <c r="I18" s="184">
        <v>201</v>
      </c>
      <c r="J18" s="181">
        <v>66</v>
      </c>
      <c r="K18" s="182">
        <v>32</v>
      </c>
      <c r="L18" s="183">
        <v>73</v>
      </c>
      <c r="M18" s="181">
        <v>82</v>
      </c>
      <c r="N18" s="186">
        <v>132</v>
      </c>
      <c r="O18" s="199">
        <v>137</v>
      </c>
      <c r="P18" s="181">
        <v>86</v>
      </c>
      <c r="Q18" s="182">
        <v>78</v>
      </c>
      <c r="R18" s="183">
        <v>119</v>
      </c>
      <c r="S18" s="184">
        <v>130</v>
      </c>
      <c r="T18" s="190">
        <v>29</v>
      </c>
      <c r="U18" s="181">
        <v>16</v>
      </c>
      <c r="V18" s="183">
        <v>102</v>
      </c>
      <c r="W18" s="200">
        <v>108</v>
      </c>
      <c r="X18" s="181">
        <v>69</v>
      </c>
      <c r="Y18" s="185">
        <v>72</v>
      </c>
      <c r="Z18" s="183">
        <v>212</v>
      </c>
      <c r="AA18" s="181">
        <v>285</v>
      </c>
      <c r="AB18" s="165">
        <f t="shared" si="3"/>
        <v>1326</v>
      </c>
      <c r="AC18" s="166">
        <f t="shared" si="4"/>
        <v>1453</v>
      </c>
      <c r="AE18" s="259" t="s">
        <v>31</v>
      </c>
      <c r="AF18" s="121">
        <f t="shared" si="13"/>
        <v>223</v>
      </c>
      <c r="AG18" s="182">
        <f t="shared" si="13"/>
        <v>282</v>
      </c>
      <c r="AH18" s="183">
        <f t="shared" si="13"/>
        <v>60</v>
      </c>
      <c r="AI18" s="184">
        <f t="shared" si="13"/>
        <v>116</v>
      </c>
      <c r="AJ18" s="181">
        <f t="shared" si="13"/>
        <v>31</v>
      </c>
      <c r="AK18" s="185">
        <f t="shared" si="13"/>
        <v>97</v>
      </c>
      <c r="AL18" s="183">
        <f t="shared" si="13"/>
        <v>168</v>
      </c>
      <c r="AM18" s="184">
        <f t="shared" si="13"/>
        <v>334</v>
      </c>
      <c r="AN18" s="181">
        <f t="shared" si="13"/>
        <v>110</v>
      </c>
      <c r="AO18" s="185">
        <f t="shared" si="13"/>
        <v>35</v>
      </c>
      <c r="AP18" s="183">
        <f t="shared" si="14"/>
        <v>271</v>
      </c>
      <c r="AQ18" s="181">
        <f t="shared" si="14"/>
        <v>75</v>
      </c>
      <c r="AR18" s="186">
        <f t="shared" si="14"/>
        <v>358</v>
      </c>
      <c r="AS18" s="187">
        <f t="shared" si="14"/>
        <v>228</v>
      </c>
      <c r="AT18" s="181">
        <f t="shared" si="14"/>
        <v>103</v>
      </c>
      <c r="AU18" s="185">
        <f t="shared" si="14"/>
        <v>139</v>
      </c>
      <c r="AV18" s="183">
        <f t="shared" si="14"/>
        <v>120</v>
      </c>
      <c r="AW18" s="184">
        <f t="shared" si="14"/>
        <v>252</v>
      </c>
      <c r="AX18" s="181">
        <f t="shared" si="14"/>
        <v>56</v>
      </c>
      <c r="AY18" s="185">
        <f t="shared" si="14"/>
        <v>20</v>
      </c>
      <c r="AZ18" s="183">
        <f t="shared" si="14"/>
        <v>362</v>
      </c>
      <c r="BA18" s="184">
        <f t="shared" si="14"/>
        <v>52</v>
      </c>
      <c r="BB18" s="181">
        <f t="shared" si="14"/>
        <v>91</v>
      </c>
      <c r="BC18" s="185">
        <f t="shared" si="14"/>
        <v>92</v>
      </c>
      <c r="BD18" s="183">
        <f t="shared" si="14"/>
        <v>188</v>
      </c>
      <c r="BE18" s="181">
        <f t="shared" si="14"/>
        <v>432</v>
      </c>
      <c r="BF18" s="165">
        <f>SUM(AF18,AH18,AJ18,AL18,AN18,AP18,AR18,AT18,AV18,AX18,AZ18,BB18,BD18)</f>
        <v>2141</v>
      </c>
      <c r="BG18" s="166">
        <f>SUM(AG18,AI18,AK18,AM18,AO18,AQ18,AS18,AU18,AW18,AY18,BA18,BC18,BE18)</f>
        <v>2154</v>
      </c>
      <c r="BI18" s="132" t="s">
        <v>25</v>
      </c>
      <c r="BJ18" s="124">
        <f t="shared" ref="BJ18:CK18" si="16">B18/B33</f>
        <v>4.5137837019085122E-2</v>
      </c>
      <c r="BK18" s="125">
        <f t="shared" si="16"/>
        <v>5.7199866977053544E-2</v>
      </c>
      <c r="BL18" s="126">
        <f t="shared" si="16"/>
        <v>5.3819444444444448E-2</v>
      </c>
      <c r="BM18" s="127">
        <f t="shared" si="16"/>
        <v>6.1028770706190061E-2</v>
      </c>
      <c r="BN18" s="124">
        <f t="shared" si="16"/>
        <v>5.3892215568862277E-2</v>
      </c>
      <c r="BO18" s="125">
        <f t="shared" si="16"/>
        <v>6.475485661424607E-2</v>
      </c>
      <c r="BP18" s="126">
        <f t="shared" si="16"/>
        <v>5.6964109318406321E-2</v>
      </c>
      <c r="BQ18" s="127">
        <f t="shared" si="16"/>
        <v>6.2461155997513985E-2</v>
      </c>
      <c r="BR18" s="124">
        <f t="shared" si="16"/>
        <v>7.8758949880668255E-2</v>
      </c>
      <c r="BS18" s="125">
        <f t="shared" si="16"/>
        <v>4.3835616438356165E-2</v>
      </c>
      <c r="BT18" s="126">
        <f t="shared" si="16"/>
        <v>4.0850587576944597E-2</v>
      </c>
      <c r="BU18" s="124">
        <f t="shared" si="16"/>
        <v>4.5154185022026429E-2</v>
      </c>
      <c r="BV18" s="128">
        <f t="shared" si="16"/>
        <v>4.7345767575322814E-2</v>
      </c>
      <c r="BW18" s="129">
        <f t="shared" si="16"/>
        <v>4.9963530269876003E-2</v>
      </c>
      <c r="BX18" s="124">
        <f t="shared" si="16"/>
        <v>5.7640750670241284E-2</v>
      </c>
      <c r="BY18" s="125">
        <f t="shared" si="16"/>
        <v>5.8035714285714288E-2</v>
      </c>
      <c r="BZ18" s="126">
        <f t="shared" si="16"/>
        <v>5.9086395233366437E-2</v>
      </c>
      <c r="CA18" s="127">
        <f t="shared" si="16"/>
        <v>6.2200956937799042E-2</v>
      </c>
      <c r="CB18" s="124">
        <f t="shared" si="16"/>
        <v>4.7775947281713346E-2</v>
      </c>
      <c r="CC18" s="125">
        <f t="shared" si="16"/>
        <v>2.6402640264026403E-2</v>
      </c>
      <c r="CD18" s="126">
        <f t="shared" si="16"/>
        <v>4.8920863309352518E-2</v>
      </c>
      <c r="CE18" s="127">
        <f t="shared" si="16"/>
        <v>5.9833795013850416E-2</v>
      </c>
      <c r="CF18" s="124">
        <f t="shared" si="16"/>
        <v>6.0954063604240286E-2</v>
      </c>
      <c r="CG18" s="125">
        <f t="shared" si="16"/>
        <v>6.0352053646269908E-2</v>
      </c>
      <c r="CH18" s="126">
        <f t="shared" si="16"/>
        <v>5.3186151530356246E-2</v>
      </c>
      <c r="CI18" s="124">
        <f t="shared" si="16"/>
        <v>6.5713626931058339E-2</v>
      </c>
      <c r="CJ18" s="130">
        <f t="shared" si="16"/>
        <v>5.2575234923278223E-2</v>
      </c>
      <c r="CK18" s="131">
        <f t="shared" si="16"/>
        <v>5.7851568721133936E-2</v>
      </c>
      <c r="CN18" s="216"/>
      <c r="CO18" s="216"/>
    </row>
    <row r="19" spans="1:93" ht="13.5" thickBot="1" x14ac:dyDescent="0.25">
      <c r="A19" s="140" t="s">
        <v>26</v>
      </c>
      <c r="B19" s="195">
        <v>134</v>
      </c>
      <c r="C19" s="189">
        <v>145</v>
      </c>
      <c r="D19" s="190">
        <v>49</v>
      </c>
      <c r="E19" s="191">
        <v>67</v>
      </c>
      <c r="F19" s="188">
        <v>63</v>
      </c>
      <c r="G19" s="192">
        <v>50</v>
      </c>
      <c r="H19" s="190">
        <v>156</v>
      </c>
      <c r="I19" s="191">
        <v>147</v>
      </c>
      <c r="J19" s="188">
        <v>37</v>
      </c>
      <c r="K19" s="189">
        <v>40</v>
      </c>
      <c r="L19" s="190">
        <v>66</v>
      </c>
      <c r="M19" s="188">
        <v>84</v>
      </c>
      <c r="N19" s="193">
        <v>133</v>
      </c>
      <c r="O19" s="196">
        <v>119</v>
      </c>
      <c r="P19" s="188">
        <v>78</v>
      </c>
      <c r="Q19" s="189">
        <v>68</v>
      </c>
      <c r="R19" s="190">
        <v>103</v>
      </c>
      <c r="S19" s="191">
        <v>117</v>
      </c>
      <c r="T19" s="188">
        <v>30</v>
      </c>
      <c r="U19" s="192">
        <v>18</v>
      </c>
      <c r="V19" s="190">
        <v>99</v>
      </c>
      <c r="W19" s="197">
        <v>65</v>
      </c>
      <c r="X19" s="188">
        <v>42</v>
      </c>
      <c r="Y19" s="192">
        <v>37</v>
      </c>
      <c r="Z19" s="190">
        <v>182</v>
      </c>
      <c r="AA19" s="188">
        <v>229</v>
      </c>
      <c r="AB19" s="165">
        <f t="shared" si="3"/>
        <v>1172</v>
      </c>
      <c r="AC19" s="166">
        <f t="shared" si="4"/>
        <v>1186</v>
      </c>
      <c r="AE19" s="257"/>
      <c r="AF19" s="121"/>
      <c r="AG19" s="189"/>
      <c r="AH19" s="190"/>
      <c r="AI19" s="191"/>
      <c r="AJ19" s="188"/>
      <c r="AK19" s="192"/>
      <c r="AL19" s="190"/>
      <c r="AM19" s="191"/>
      <c r="AN19" s="188"/>
      <c r="AO19" s="192"/>
      <c r="AP19" s="190"/>
      <c r="AQ19" s="188"/>
      <c r="AR19" s="193"/>
      <c r="AS19" s="194"/>
      <c r="AT19" s="188"/>
      <c r="AU19" s="192"/>
      <c r="AV19" s="190"/>
      <c r="AW19" s="191"/>
      <c r="AX19" s="188"/>
      <c r="AY19" s="192"/>
      <c r="AZ19" s="190"/>
      <c r="BA19" s="191"/>
      <c r="BB19" s="188"/>
      <c r="BC19" s="192"/>
      <c r="BD19" s="190"/>
      <c r="BE19" s="188"/>
      <c r="BF19" s="165"/>
      <c r="BG19" s="166"/>
      <c r="BI19" s="140" t="s">
        <v>26</v>
      </c>
      <c r="BJ19" s="124">
        <f t="shared" ref="BJ19:CK19" si="17">B19/B33</f>
        <v>4.0593759466828236E-2</v>
      </c>
      <c r="BK19" s="125">
        <f t="shared" si="17"/>
        <v>4.8220818091120721E-2</v>
      </c>
      <c r="BL19" s="126">
        <f t="shared" si="17"/>
        <v>4.2534722222222224E-2</v>
      </c>
      <c r="BM19" s="127">
        <f t="shared" si="17"/>
        <v>5.8413251961639059E-2</v>
      </c>
      <c r="BN19" s="124">
        <f t="shared" si="17"/>
        <v>6.2874251497005984E-2</v>
      </c>
      <c r="BO19" s="125">
        <f t="shared" si="17"/>
        <v>4.6253469010175761E-2</v>
      </c>
      <c r="BP19" s="126">
        <f t="shared" si="17"/>
        <v>5.1366480079025355E-2</v>
      </c>
      <c r="BQ19" s="127">
        <f t="shared" si="17"/>
        <v>4.5680546923555006E-2</v>
      </c>
      <c r="BR19" s="124">
        <f t="shared" si="17"/>
        <v>4.41527446300716E-2</v>
      </c>
      <c r="BS19" s="125">
        <f t="shared" si="17"/>
        <v>5.4794520547945202E-2</v>
      </c>
      <c r="BT19" s="126">
        <f t="shared" si="17"/>
        <v>3.6933407946278682E-2</v>
      </c>
      <c r="BU19" s="124">
        <f t="shared" si="17"/>
        <v>4.6255506607929514E-2</v>
      </c>
      <c r="BV19" s="128">
        <f t="shared" si="17"/>
        <v>4.7704447632711623E-2</v>
      </c>
      <c r="BW19" s="129">
        <f t="shared" si="17"/>
        <v>4.339897884755653E-2</v>
      </c>
      <c r="BX19" s="124">
        <f t="shared" si="17"/>
        <v>5.2278820375335121E-2</v>
      </c>
      <c r="BY19" s="125">
        <f t="shared" si="17"/>
        <v>5.0595238095238096E-2</v>
      </c>
      <c r="BZ19" s="126">
        <f t="shared" si="17"/>
        <v>5.1142005958291957E-2</v>
      </c>
      <c r="CA19" s="127">
        <f t="shared" si="17"/>
        <v>5.5980861244019138E-2</v>
      </c>
      <c r="CB19" s="124">
        <f t="shared" si="17"/>
        <v>4.9423393739703461E-2</v>
      </c>
      <c r="CC19" s="125">
        <f t="shared" si="17"/>
        <v>2.9702970297029702E-2</v>
      </c>
      <c r="CD19" s="126">
        <f t="shared" si="17"/>
        <v>4.7482014388489209E-2</v>
      </c>
      <c r="CE19" s="127">
        <f t="shared" si="17"/>
        <v>3.6011080332409975E-2</v>
      </c>
      <c r="CF19" s="124">
        <f t="shared" si="17"/>
        <v>3.7102473498233215E-2</v>
      </c>
      <c r="CG19" s="125">
        <f t="shared" si="17"/>
        <v>3.1014249790444259E-2</v>
      </c>
      <c r="CH19" s="126">
        <f t="shared" si="17"/>
        <v>4.5659809332664322E-2</v>
      </c>
      <c r="CI19" s="124">
        <f t="shared" si="17"/>
        <v>5.2801475674429332E-2</v>
      </c>
      <c r="CJ19" s="130">
        <f t="shared" si="17"/>
        <v>4.6469212164466117E-2</v>
      </c>
      <c r="CK19" s="131">
        <f t="shared" si="17"/>
        <v>4.7220895046982E-2</v>
      </c>
      <c r="CN19" s="216"/>
      <c r="CO19" s="216"/>
    </row>
    <row r="20" spans="1:93" ht="14.25" thickTop="1" thickBot="1" x14ac:dyDescent="0.25">
      <c r="A20" s="132" t="s">
        <v>27</v>
      </c>
      <c r="B20" s="198">
        <v>119</v>
      </c>
      <c r="C20" s="182">
        <v>171</v>
      </c>
      <c r="D20" s="183">
        <v>66</v>
      </c>
      <c r="E20" s="184">
        <v>57</v>
      </c>
      <c r="F20" s="181">
        <v>63</v>
      </c>
      <c r="G20" s="185">
        <v>40</v>
      </c>
      <c r="H20" s="183">
        <v>157</v>
      </c>
      <c r="I20" s="184">
        <v>153</v>
      </c>
      <c r="J20" s="181">
        <v>49</v>
      </c>
      <c r="K20" s="182">
        <v>23</v>
      </c>
      <c r="L20" s="183">
        <v>78</v>
      </c>
      <c r="M20" s="181">
        <v>86</v>
      </c>
      <c r="N20" s="186">
        <v>128</v>
      </c>
      <c r="O20" s="199">
        <v>111</v>
      </c>
      <c r="P20" s="181">
        <v>94</v>
      </c>
      <c r="Q20" s="182">
        <v>72</v>
      </c>
      <c r="R20" s="183">
        <v>86</v>
      </c>
      <c r="S20" s="184">
        <v>115</v>
      </c>
      <c r="T20" s="181">
        <v>24</v>
      </c>
      <c r="U20" s="185">
        <v>23</v>
      </c>
      <c r="V20" s="183">
        <v>100</v>
      </c>
      <c r="W20" s="200">
        <v>59</v>
      </c>
      <c r="X20" s="181">
        <v>68</v>
      </c>
      <c r="Y20" s="185">
        <v>66</v>
      </c>
      <c r="Z20" s="183">
        <v>224</v>
      </c>
      <c r="AA20" s="181">
        <v>234</v>
      </c>
      <c r="AB20" s="165">
        <f t="shared" si="3"/>
        <v>1256</v>
      </c>
      <c r="AC20" s="166">
        <f t="shared" si="4"/>
        <v>1210</v>
      </c>
      <c r="AE20" s="254" t="s">
        <v>13</v>
      </c>
      <c r="AF20" s="14">
        <f t="shared" ref="AF20:BG20" si="18">SUM(AF17:AF19)</f>
        <v>396</v>
      </c>
      <c r="AG20" s="1">
        <f t="shared" si="18"/>
        <v>422</v>
      </c>
      <c r="AH20" s="14">
        <f t="shared" si="18"/>
        <v>108</v>
      </c>
      <c r="AI20" s="1">
        <f t="shared" si="18"/>
        <v>177</v>
      </c>
      <c r="AJ20" s="14">
        <f t="shared" si="18"/>
        <v>115</v>
      </c>
      <c r="AK20" s="1">
        <f t="shared" si="18"/>
        <v>151</v>
      </c>
      <c r="AL20" s="14">
        <f t="shared" si="18"/>
        <v>343</v>
      </c>
      <c r="AM20" s="1">
        <f t="shared" si="18"/>
        <v>532</v>
      </c>
      <c r="AN20" s="14">
        <f t="shared" si="18"/>
        <v>151</v>
      </c>
      <c r="AO20" s="1">
        <f t="shared" si="18"/>
        <v>54</v>
      </c>
      <c r="AP20" s="14">
        <f t="shared" si="18"/>
        <v>472</v>
      </c>
      <c r="AQ20" s="1">
        <f t="shared" si="18"/>
        <v>117</v>
      </c>
      <c r="AR20" s="14">
        <f t="shared" si="18"/>
        <v>513</v>
      </c>
      <c r="AS20" s="1">
        <f t="shared" si="18"/>
        <v>337</v>
      </c>
      <c r="AT20" s="14">
        <f t="shared" si="18"/>
        <v>178</v>
      </c>
      <c r="AU20" s="1">
        <f t="shared" si="18"/>
        <v>200</v>
      </c>
      <c r="AV20" s="14">
        <f t="shared" si="18"/>
        <v>208</v>
      </c>
      <c r="AW20" s="1">
        <f t="shared" si="18"/>
        <v>385</v>
      </c>
      <c r="AX20" s="14">
        <f t="shared" si="18"/>
        <v>149</v>
      </c>
      <c r="AY20" s="1">
        <f t="shared" si="18"/>
        <v>34</v>
      </c>
      <c r="AZ20" s="14">
        <f t="shared" si="18"/>
        <v>580</v>
      </c>
      <c r="BA20" s="1">
        <f t="shared" si="18"/>
        <v>86</v>
      </c>
      <c r="BB20" s="14">
        <f t="shared" si="18"/>
        <v>207</v>
      </c>
      <c r="BC20" s="1">
        <f t="shared" si="18"/>
        <v>151</v>
      </c>
      <c r="BD20" s="14">
        <f t="shared" si="18"/>
        <v>421</v>
      </c>
      <c r="BE20" s="1">
        <f t="shared" si="18"/>
        <v>638</v>
      </c>
      <c r="BF20" s="167">
        <f t="shared" si="18"/>
        <v>3841</v>
      </c>
      <c r="BG20" s="168">
        <f t="shared" si="18"/>
        <v>3284</v>
      </c>
      <c r="BI20" s="132" t="s">
        <v>27</v>
      </c>
      <c r="BJ20" s="124">
        <f t="shared" ref="BJ20:CK20" si="19">B20/B33</f>
        <v>3.6049681914571342E-2</v>
      </c>
      <c r="BK20" s="125">
        <f t="shared" si="19"/>
        <v>5.6867309610907885E-2</v>
      </c>
      <c r="BL20" s="126">
        <f t="shared" si="19"/>
        <v>5.7291666666666664E-2</v>
      </c>
      <c r="BM20" s="127">
        <f t="shared" si="19"/>
        <v>4.9694856146469048E-2</v>
      </c>
      <c r="BN20" s="124">
        <f t="shared" si="19"/>
        <v>6.2874251497005984E-2</v>
      </c>
      <c r="BO20" s="125">
        <f t="shared" si="19"/>
        <v>3.7002775208140611E-2</v>
      </c>
      <c r="BP20" s="126">
        <f t="shared" si="19"/>
        <v>5.1695752387224236E-2</v>
      </c>
      <c r="BQ20" s="127">
        <f t="shared" si="19"/>
        <v>4.754505904288378E-2</v>
      </c>
      <c r="BR20" s="124">
        <f t="shared" si="19"/>
        <v>5.8472553699284009E-2</v>
      </c>
      <c r="BS20" s="125">
        <f t="shared" si="19"/>
        <v>3.1506849315068496E-2</v>
      </c>
      <c r="BT20" s="126">
        <f t="shared" si="19"/>
        <v>4.3648573027420257E-2</v>
      </c>
      <c r="BU20" s="124">
        <f t="shared" si="19"/>
        <v>4.7356828193832599E-2</v>
      </c>
      <c r="BV20" s="128">
        <f t="shared" si="19"/>
        <v>4.5911047345767578E-2</v>
      </c>
      <c r="BW20" s="129">
        <f t="shared" si="19"/>
        <v>4.0481400437636761E-2</v>
      </c>
      <c r="BX20" s="124">
        <f t="shared" si="19"/>
        <v>6.3002680965147453E-2</v>
      </c>
      <c r="BY20" s="125">
        <f t="shared" si="19"/>
        <v>5.3571428571428568E-2</v>
      </c>
      <c r="BZ20" s="126">
        <f t="shared" si="19"/>
        <v>4.2701092353525323E-2</v>
      </c>
      <c r="CA20" s="127">
        <f t="shared" si="19"/>
        <v>5.5023923444976079E-2</v>
      </c>
      <c r="CB20" s="124">
        <f t="shared" si="19"/>
        <v>3.9538714991762765E-2</v>
      </c>
      <c r="CC20" s="125">
        <f t="shared" si="19"/>
        <v>3.7953795379537955E-2</v>
      </c>
      <c r="CD20" s="126">
        <f t="shared" si="19"/>
        <v>4.7961630695443645E-2</v>
      </c>
      <c r="CE20" s="127">
        <f t="shared" si="19"/>
        <v>3.2686980609418284E-2</v>
      </c>
      <c r="CF20" s="124">
        <f t="shared" si="19"/>
        <v>6.0070671378091869E-2</v>
      </c>
      <c r="CG20" s="125">
        <f t="shared" si="19"/>
        <v>5.5322715842414084E-2</v>
      </c>
      <c r="CH20" s="126">
        <f t="shared" si="19"/>
        <v>5.6196688409433017E-2</v>
      </c>
      <c r="CI20" s="124">
        <f t="shared" si="19"/>
        <v>5.3954346322342632E-2</v>
      </c>
      <c r="CJ20" s="130">
        <f t="shared" si="19"/>
        <v>4.9799770032909085E-2</v>
      </c>
      <c r="CK20" s="131">
        <f t="shared" si="19"/>
        <v>4.817646121993948E-2</v>
      </c>
      <c r="CN20" s="216"/>
      <c r="CO20" s="216"/>
    </row>
    <row r="21" spans="1:93" ht="13.5" thickTop="1" x14ac:dyDescent="0.2">
      <c r="A21" s="140" t="s">
        <v>28</v>
      </c>
      <c r="B21" s="195">
        <v>143</v>
      </c>
      <c r="C21" s="189">
        <v>179</v>
      </c>
      <c r="D21" s="190">
        <v>56</v>
      </c>
      <c r="E21" s="191">
        <v>89</v>
      </c>
      <c r="F21" s="188">
        <v>48</v>
      </c>
      <c r="G21" s="192">
        <v>67</v>
      </c>
      <c r="H21" s="190">
        <v>166</v>
      </c>
      <c r="I21" s="191">
        <v>186</v>
      </c>
      <c r="J21" s="188">
        <v>51</v>
      </c>
      <c r="K21" s="189">
        <v>16</v>
      </c>
      <c r="L21" s="190">
        <v>123</v>
      </c>
      <c r="M21" s="188">
        <v>56</v>
      </c>
      <c r="N21" s="193">
        <v>143</v>
      </c>
      <c r="O21" s="196">
        <v>123</v>
      </c>
      <c r="P21" s="188">
        <v>87</v>
      </c>
      <c r="Q21" s="189">
        <v>83</v>
      </c>
      <c r="R21" s="190">
        <v>82</v>
      </c>
      <c r="S21" s="191">
        <v>128</v>
      </c>
      <c r="T21" s="188">
        <v>60</v>
      </c>
      <c r="U21" s="192">
        <v>15</v>
      </c>
      <c r="V21" s="190">
        <v>141</v>
      </c>
      <c r="W21" s="197">
        <v>50</v>
      </c>
      <c r="X21" s="188">
        <v>59</v>
      </c>
      <c r="Y21" s="192">
        <v>40</v>
      </c>
      <c r="Z21" s="190">
        <v>219</v>
      </c>
      <c r="AA21" s="188">
        <v>207</v>
      </c>
      <c r="AB21" s="165">
        <f t="shared" si="3"/>
        <v>1378</v>
      </c>
      <c r="AC21" s="166">
        <f t="shared" si="4"/>
        <v>1239</v>
      </c>
      <c r="BF21" s="217">
        <f>BF20/2</f>
        <v>1920.5</v>
      </c>
      <c r="BI21" s="140" t="s">
        <v>28</v>
      </c>
      <c r="BJ21" s="124">
        <f t="shared" ref="BJ21:CK21" si="20">B21/B33</f>
        <v>4.3320205998182371E-2</v>
      </c>
      <c r="BK21" s="125">
        <f t="shared" si="20"/>
        <v>5.9527768540073162E-2</v>
      </c>
      <c r="BL21" s="126">
        <f t="shared" si="20"/>
        <v>4.8611111111111112E-2</v>
      </c>
      <c r="BM21" s="127">
        <f t="shared" si="20"/>
        <v>7.7593722755013084E-2</v>
      </c>
      <c r="BN21" s="124">
        <f t="shared" si="20"/>
        <v>4.790419161676647E-2</v>
      </c>
      <c r="BO21" s="125">
        <f t="shared" si="20"/>
        <v>6.1979648473635525E-2</v>
      </c>
      <c r="BP21" s="126">
        <f t="shared" si="20"/>
        <v>5.4659203161014157E-2</v>
      </c>
      <c r="BQ21" s="127">
        <f t="shared" si="20"/>
        <v>5.7799875699192045E-2</v>
      </c>
      <c r="BR21" s="124">
        <f t="shared" si="20"/>
        <v>6.0859188544152745E-2</v>
      </c>
      <c r="BS21" s="125">
        <f t="shared" si="20"/>
        <v>2.1917808219178082E-2</v>
      </c>
      <c r="BT21" s="126">
        <f t="shared" si="20"/>
        <v>6.8830442081701179E-2</v>
      </c>
      <c r="BU21" s="124">
        <f t="shared" si="20"/>
        <v>3.0837004405286344E-2</v>
      </c>
      <c r="BV21" s="128">
        <f t="shared" si="20"/>
        <v>5.1291248206599714E-2</v>
      </c>
      <c r="BW21" s="129">
        <f t="shared" si="20"/>
        <v>4.4857768052516414E-2</v>
      </c>
      <c r="BX21" s="124">
        <f t="shared" si="20"/>
        <v>5.8310991957104555E-2</v>
      </c>
      <c r="BY21" s="125">
        <f t="shared" si="20"/>
        <v>6.1755952380952384E-2</v>
      </c>
      <c r="BZ21" s="126">
        <f t="shared" si="20"/>
        <v>4.0714995034756701E-2</v>
      </c>
      <c r="CA21" s="127">
        <f t="shared" si="20"/>
        <v>6.1244019138755983E-2</v>
      </c>
      <c r="CB21" s="124">
        <f t="shared" si="20"/>
        <v>9.8846787479406922E-2</v>
      </c>
      <c r="CC21" s="125">
        <f t="shared" si="20"/>
        <v>2.4752475247524754E-2</v>
      </c>
      <c r="CD21" s="126">
        <f t="shared" si="20"/>
        <v>6.7625899280575538E-2</v>
      </c>
      <c r="CE21" s="127">
        <f t="shared" si="20"/>
        <v>2.7700831024930747E-2</v>
      </c>
      <c r="CF21" s="124">
        <f t="shared" si="20"/>
        <v>5.2120141342756186E-2</v>
      </c>
      <c r="CG21" s="125">
        <f t="shared" si="20"/>
        <v>3.3528918692372171E-2</v>
      </c>
      <c r="CH21" s="126">
        <f t="shared" si="20"/>
        <v>5.4942298043151032E-2</v>
      </c>
      <c r="CI21" s="124">
        <f t="shared" si="20"/>
        <v>4.772884482361079E-2</v>
      </c>
      <c r="CJ21" s="130">
        <f t="shared" si="20"/>
        <v>5.4637008841838149E-2</v>
      </c>
      <c r="CK21" s="131">
        <f t="shared" si="20"/>
        <v>4.9331103678929768E-2</v>
      </c>
      <c r="CN21" s="216"/>
      <c r="CO21" s="216"/>
    </row>
    <row r="22" spans="1:93" x14ac:dyDescent="0.2">
      <c r="A22" s="132" t="s">
        <v>29</v>
      </c>
      <c r="B22" s="198">
        <v>160</v>
      </c>
      <c r="C22" s="182">
        <v>228</v>
      </c>
      <c r="D22" s="183">
        <v>71</v>
      </c>
      <c r="E22" s="184">
        <v>93</v>
      </c>
      <c r="F22" s="181">
        <v>73</v>
      </c>
      <c r="G22" s="185">
        <v>88</v>
      </c>
      <c r="H22" s="183">
        <v>163</v>
      </c>
      <c r="I22" s="184">
        <v>235</v>
      </c>
      <c r="J22" s="181">
        <v>66</v>
      </c>
      <c r="K22" s="182">
        <v>30</v>
      </c>
      <c r="L22" s="183">
        <v>173</v>
      </c>
      <c r="M22" s="181">
        <v>58</v>
      </c>
      <c r="N22" s="186">
        <v>185</v>
      </c>
      <c r="O22" s="199">
        <v>129</v>
      </c>
      <c r="P22" s="181">
        <v>91</v>
      </c>
      <c r="Q22" s="182">
        <v>98</v>
      </c>
      <c r="R22" s="183">
        <v>93</v>
      </c>
      <c r="S22" s="184">
        <v>161</v>
      </c>
      <c r="T22" s="181">
        <v>93</v>
      </c>
      <c r="U22" s="185">
        <v>24</v>
      </c>
      <c r="V22" s="183">
        <v>223</v>
      </c>
      <c r="W22" s="200">
        <v>65</v>
      </c>
      <c r="X22" s="181">
        <v>93</v>
      </c>
      <c r="Y22" s="185">
        <v>74</v>
      </c>
      <c r="Z22" s="183">
        <v>244</v>
      </c>
      <c r="AA22" s="181">
        <v>301</v>
      </c>
      <c r="AB22" s="165">
        <f t="shared" si="3"/>
        <v>1728</v>
      </c>
      <c r="AC22" s="166">
        <f t="shared" si="4"/>
        <v>1584</v>
      </c>
      <c r="BI22" s="132" t="s">
        <v>29</v>
      </c>
      <c r="BJ22" s="124">
        <f t="shared" ref="BJ22:CK22" si="21">B22/B33</f>
        <v>4.8470160557406848E-2</v>
      </c>
      <c r="BK22" s="125">
        <f t="shared" si="21"/>
        <v>7.5823079481210504E-2</v>
      </c>
      <c r="BL22" s="126">
        <f t="shared" si="21"/>
        <v>6.1631944444444448E-2</v>
      </c>
      <c r="BM22" s="127">
        <f t="shared" si="21"/>
        <v>8.1081081081081086E-2</v>
      </c>
      <c r="BN22" s="124">
        <f t="shared" si="21"/>
        <v>7.2854291417165665E-2</v>
      </c>
      <c r="BO22" s="125">
        <f t="shared" si="21"/>
        <v>8.1406105457909342E-2</v>
      </c>
      <c r="BP22" s="126">
        <f t="shared" si="21"/>
        <v>5.3671386236417519E-2</v>
      </c>
      <c r="BQ22" s="127">
        <f t="shared" si="21"/>
        <v>7.302672467371038E-2</v>
      </c>
      <c r="BR22" s="124">
        <f t="shared" si="21"/>
        <v>7.8758949880668255E-2</v>
      </c>
      <c r="BS22" s="125">
        <f t="shared" si="21"/>
        <v>4.1095890410958902E-2</v>
      </c>
      <c r="BT22" s="126">
        <f t="shared" si="21"/>
        <v>9.6810296586457747E-2</v>
      </c>
      <c r="BU22" s="124">
        <f t="shared" si="21"/>
        <v>3.1938325991189426E-2</v>
      </c>
      <c r="BV22" s="128">
        <f t="shared" si="21"/>
        <v>6.6355810616929703E-2</v>
      </c>
      <c r="BW22" s="129">
        <f t="shared" si="21"/>
        <v>4.7045951859956234E-2</v>
      </c>
      <c r="BX22" s="124">
        <f t="shared" si="21"/>
        <v>6.099195710455764E-2</v>
      </c>
      <c r="BY22" s="125">
        <f t="shared" si="21"/>
        <v>7.2916666666666671E-2</v>
      </c>
      <c r="BZ22" s="126">
        <f t="shared" si="21"/>
        <v>4.6176762661370406E-2</v>
      </c>
      <c r="CA22" s="127">
        <f t="shared" si="21"/>
        <v>7.7033492822966509E-2</v>
      </c>
      <c r="CB22" s="124">
        <f t="shared" si="21"/>
        <v>0.15321252059308071</v>
      </c>
      <c r="CC22" s="125">
        <f t="shared" si="21"/>
        <v>3.9603960396039604E-2</v>
      </c>
      <c r="CD22" s="126">
        <f t="shared" si="21"/>
        <v>0.10695443645083932</v>
      </c>
      <c r="CE22" s="127">
        <f t="shared" si="21"/>
        <v>3.6011080332409975E-2</v>
      </c>
      <c r="CF22" s="124">
        <f t="shared" si="21"/>
        <v>8.2155477031802121E-2</v>
      </c>
      <c r="CG22" s="125">
        <f t="shared" si="21"/>
        <v>6.2028499580888519E-2</v>
      </c>
      <c r="CH22" s="126">
        <f t="shared" si="21"/>
        <v>6.1214249874560964E-2</v>
      </c>
      <c r="CI22" s="124">
        <f t="shared" si="21"/>
        <v>6.9402813004380906E-2</v>
      </c>
      <c r="CJ22" s="130">
        <f t="shared" si="21"/>
        <v>6.8514333293683838E-2</v>
      </c>
      <c r="CK22" s="131">
        <f t="shared" si="21"/>
        <v>6.3067367415193504E-2</v>
      </c>
      <c r="CN22" s="216"/>
      <c r="CO22" s="216"/>
    </row>
    <row r="23" spans="1:93" x14ac:dyDescent="0.2">
      <c r="A23" s="140" t="s">
        <v>30</v>
      </c>
      <c r="B23" s="195">
        <v>173</v>
      </c>
      <c r="C23" s="189">
        <v>140</v>
      </c>
      <c r="D23" s="190">
        <v>48</v>
      </c>
      <c r="E23" s="191">
        <v>61</v>
      </c>
      <c r="F23" s="188">
        <v>84</v>
      </c>
      <c r="G23" s="192">
        <v>54</v>
      </c>
      <c r="H23" s="190">
        <v>175</v>
      </c>
      <c r="I23" s="191">
        <v>198</v>
      </c>
      <c r="J23" s="188">
        <v>41</v>
      </c>
      <c r="K23" s="189">
        <v>19</v>
      </c>
      <c r="L23" s="190">
        <v>201</v>
      </c>
      <c r="M23" s="188">
        <v>42</v>
      </c>
      <c r="N23" s="193">
        <v>155</v>
      </c>
      <c r="O23" s="196">
        <v>109</v>
      </c>
      <c r="P23" s="188">
        <v>75</v>
      </c>
      <c r="Q23" s="189">
        <v>61</v>
      </c>
      <c r="R23" s="190">
        <v>88</v>
      </c>
      <c r="S23" s="191">
        <v>133</v>
      </c>
      <c r="T23" s="188">
        <v>93</v>
      </c>
      <c r="U23" s="192">
        <v>14</v>
      </c>
      <c r="V23" s="190">
        <v>218</v>
      </c>
      <c r="W23" s="197">
        <v>34</v>
      </c>
      <c r="X23" s="188">
        <v>116</v>
      </c>
      <c r="Y23" s="192">
        <v>59</v>
      </c>
      <c r="Z23" s="190">
        <v>233</v>
      </c>
      <c r="AA23" s="188">
        <v>206</v>
      </c>
      <c r="AB23" s="165">
        <f t="shared" si="3"/>
        <v>1700</v>
      </c>
      <c r="AC23" s="166">
        <f t="shared" si="4"/>
        <v>1130</v>
      </c>
      <c r="BI23" s="140" t="s">
        <v>30</v>
      </c>
      <c r="BJ23" s="124">
        <f t="shared" ref="BJ23:CK23" si="22">B23/B33</f>
        <v>5.2408361102696151E-2</v>
      </c>
      <c r="BK23" s="125">
        <f t="shared" si="22"/>
        <v>4.6558031260392416E-2</v>
      </c>
      <c r="BL23" s="126">
        <f t="shared" si="22"/>
        <v>4.1666666666666664E-2</v>
      </c>
      <c r="BM23" s="127">
        <f t="shared" si="22"/>
        <v>5.3182214472537057E-2</v>
      </c>
      <c r="BN23" s="124">
        <f t="shared" si="22"/>
        <v>8.3832335329341312E-2</v>
      </c>
      <c r="BO23" s="125">
        <f t="shared" si="22"/>
        <v>4.9953746530989822E-2</v>
      </c>
      <c r="BP23" s="126">
        <f t="shared" si="22"/>
        <v>5.7622653934804084E-2</v>
      </c>
      <c r="BQ23" s="127">
        <f t="shared" si="22"/>
        <v>6.1528899937849595E-2</v>
      </c>
      <c r="BR23" s="124">
        <f t="shared" si="22"/>
        <v>4.8926014319809072E-2</v>
      </c>
      <c r="BS23" s="125">
        <f t="shared" si="22"/>
        <v>2.6027397260273973E-2</v>
      </c>
      <c r="BT23" s="126">
        <f t="shared" si="22"/>
        <v>0.11247901510912144</v>
      </c>
      <c r="BU23" s="124">
        <f t="shared" si="22"/>
        <v>2.3127753303964757E-2</v>
      </c>
      <c r="BV23" s="128">
        <f t="shared" si="22"/>
        <v>5.5595408895265423E-2</v>
      </c>
      <c r="BW23" s="129">
        <f t="shared" si="22"/>
        <v>3.9752005835156819E-2</v>
      </c>
      <c r="BX23" s="124">
        <f t="shared" si="22"/>
        <v>5.0268096514745307E-2</v>
      </c>
      <c r="BY23" s="125">
        <f t="shared" si="22"/>
        <v>4.538690476190476E-2</v>
      </c>
      <c r="BZ23" s="126">
        <f t="shared" si="22"/>
        <v>4.3694141012909631E-2</v>
      </c>
      <c r="CA23" s="127">
        <f t="shared" si="22"/>
        <v>6.363636363636363E-2</v>
      </c>
      <c r="CB23" s="124">
        <f t="shared" si="22"/>
        <v>0.15321252059308071</v>
      </c>
      <c r="CC23" s="125">
        <f t="shared" si="22"/>
        <v>2.3102310231023101E-2</v>
      </c>
      <c r="CD23" s="126">
        <f t="shared" si="22"/>
        <v>0.10455635491606714</v>
      </c>
      <c r="CE23" s="127">
        <f t="shared" si="22"/>
        <v>1.8836565096952907E-2</v>
      </c>
      <c r="CF23" s="124">
        <f t="shared" si="22"/>
        <v>0.10247349823321555</v>
      </c>
      <c r="CG23" s="125">
        <f t="shared" si="22"/>
        <v>4.9455155071248952E-2</v>
      </c>
      <c r="CH23" s="126">
        <f t="shared" si="22"/>
        <v>5.845459106874059E-2</v>
      </c>
      <c r="CI23" s="124">
        <f t="shared" si="22"/>
        <v>4.7498270694028129E-2</v>
      </c>
      <c r="CJ23" s="130">
        <f t="shared" si="22"/>
        <v>6.7404147337536177E-2</v>
      </c>
      <c r="CK23" s="131">
        <f t="shared" si="22"/>
        <v>4.499124064341456E-2</v>
      </c>
      <c r="CN23" s="216"/>
      <c r="CO23" s="216"/>
    </row>
    <row r="24" spans="1:93" x14ac:dyDescent="0.2">
      <c r="A24" s="132" t="s">
        <v>31</v>
      </c>
      <c r="B24" s="198">
        <v>223</v>
      </c>
      <c r="C24" s="182">
        <v>282</v>
      </c>
      <c r="D24" s="183">
        <v>60</v>
      </c>
      <c r="E24" s="184">
        <v>116</v>
      </c>
      <c r="F24" s="181">
        <v>31</v>
      </c>
      <c r="G24" s="185">
        <v>97</v>
      </c>
      <c r="H24" s="183">
        <v>168</v>
      </c>
      <c r="I24" s="184">
        <v>334</v>
      </c>
      <c r="J24" s="181">
        <v>110</v>
      </c>
      <c r="K24" s="182">
        <v>35</v>
      </c>
      <c r="L24" s="183">
        <v>271</v>
      </c>
      <c r="M24" s="181">
        <v>75</v>
      </c>
      <c r="N24" s="186">
        <v>358</v>
      </c>
      <c r="O24" s="199">
        <v>228</v>
      </c>
      <c r="P24" s="181">
        <v>103</v>
      </c>
      <c r="Q24" s="182">
        <v>139</v>
      </c>
      <c r="R24" s="183">
        <v>120</v>
      </c>
      <c r="S24" s="184">
        <v>252</v>
      </c>
      <c r="T24" s="181">
        <v>56</v>
      </c>
      <c r="U24" s="185">
        <v>20</v>
      </c>
      <c r="V24" s="183">
        <v>362</v>
      </c>
      <c r="W24" s="200">
        <v>52</v>
      </c>
      <c r="X24" s="181">
        <v>91</v>
      </c>
      <c r="Y24" s="185">
        <v>92</v>
      </c>
      <c r="Z24" s="183">
        <v>188</v>
      </c>
      <c r="AA24" s="181">
        <v>432</v>
      </c>
      <c r="AB24" s="165">
        <f t="shared" si="3"/>
        <v>2141</v>
      </c>
      <c r="AC24" s="166">
        <f t="shared" si="4"/>
        <v>2154</v>
      </c>
      <c r="BI24" s="132" t="s">
        <v>31</v>
      </c>
      <c r="BJ24" s="124">
        <f t="shared" ref="BJ24:CK24" si="23">B24/B33</f>
        <v>6.7555286276885798E-2</v>
      </c>
      <c r="BK24" s="125">
        <f t="shared" si="23"/>
        <v>9.3781177253076151E-2</v>
      </c>
      <c r="BL24" s="126">
        <f t="shared" si="23"/>
        <v>5.2083333333333336E-2</v>
      </c>
      <c r="BM24" s="127">
        <f t="shared" si="23"/>
        <v>0.1011333914559721</v>
      </c>
      <c r="BN24" s="124">
        <f t="shared" si="23"/>
        <v>3.0938123752495009E-2</v>
      </c>
      <c r="BO24" s="125">
        <f t="shared" si="23"/>
        <v>8.9731729879740985E-2</v>
      </c>
      <c r="BP24" s="126">
        <f t="shared" si="23"/>
        <v>5.531774777741192E-2</v>
      </c>
      <c r="BQ24" s="127">
        <f t="shared" si="23"/>
        <v>0.10379117464263518</v>
      </c>
      <c r="BR24" s="124">
        <f t="shared" si="23"/>
        <v>0.13126491646778043</v>
      </c>
      <c r="BS24" s="125">
        <f t="shared" si="23"/>
        <v>4.7945205479452052E-2</v>
      </c>
      <c r="BT24" s="126">
        <f t="shared" si="23"/>
        <v>0.15165081141578063</v>
      </c>
      <c r="BU24" s="124">
        <f t="shared" si="23"/>
        <v>4.1299559471365641E-2</v>
      </c>
      <c r="BV24" s="128">
        <f t="shared" si="23"/>
        <v>0.1284074605451937</v>
      </c>
      <c r="BW24" s="129">
        <f t="shared" si="23"/>
        <v>8.3150984682713341E-2</v>
      </c>
      <c r="BX24" s="124">
        <f t="shared" si="23"/>
        <v>6.9034852546916894E-2</v>
      </c>
      <c r="BY24" s="125">
        <f t="shared" si="23"/>
        <v>0.10342261904761904</v>
      </c>
      <c r="BZ24" s="126">
        <f t="shared" si="23"/>
        <v>5.9582919563058591E-2</v>
      </c>
      <c r="CA24" s="127">
        <f t="shared" si="23"/>
        <v>0.12057416267942583</v>
      </c>
      <c r="CB24" s="124">
        <f t="shared" si="23"/>
        <v>9.2257001647446463E-2</v>
      </c>
      <c r="CC24" s="125">
        <f t="shared" si="23"/>
        <v>3.3003300330033E-2</v>
      </c>
      <c r="CD24" s="126">
        <f t="shared" si="23"/>
        <v>0.173621103117506</v>
      </c>
      <c r="CE24" s="127">
        <f t="shared" si="23"/>
        <v>2.8808864265927978E-2</v>
      </c>
      <c r="CF24" s="124">
        <f t="shared" si="23"/>
        <v>8.0388692579505303E-2</v>
      </c>
      <c r="CG24" s="125">
        <f t="shared" si="23"/>
        <v>7.7116512992455991E-2</v>
      </c>
      <c r="CH24" s="126">
        <f t="shared" si="23"/>
        <v>4.7165077772202711E-2</v>
      </c>
      <c r="CI24" s="124">
        <f t="shared" si="23"/>
        <v>9.960802397970947E-2</v>
      </c>
      <c r="CJ24" s="130">
        <f t="shared" si="23"/>
        <v>8.4889576146861739E-2</v>
      </c>
      <c r="CK24" s="131">
        <f t="shared" si="23"/>
        <v>8.5762064022933585E-2</v>
      </c>
      <c r="CN24" s="216"/>
      <c r="CO24" s="216"/>
    </row>
    <row r="25" spans="1:93" x14ac:dyDescent="0.2">
      <c r="A25" s="140" t="s">
        <v>32</v>
      </c>
      <c r="B25" s="195">
        <v>96</v>
      </c>
      <c r="C25" s="189">
        <v>474</v>
      </c>
      <c r="D25" s="190">
        <v>28</v>
      </c>
      <c r="E25" s="191">
        <v>129</v>
      </c>
      <c r="F25" s="188">
        <v>17</v>
      </c>
      <c r="G25" s="192">
        <v>80</v>
      </c>
      <c r="H25" s="190">
        <v>154</v>
      </c>
      <c r="I25" s="191">
        <v>373</v>
      </c>
      <c r="J25" s="188">
        <v>27</v>
      </c>
      <c r="K25" s="189">
        <v>42</v>
      </c>
      <c r="L25" s="190">
        <v>213</v>
      </c>
      <c r="M25" s="188">
        <v>62</v>
      </c>
      <c r="N25" s="193">
        <v>321</v>
      </c>
      <c r="O25" s="196">
        <v>171</v>
      </c>
      <c r="P25" s="188">
        <v>65</v>
      </c>
      <c r="Q25" s="189">
        <v>122</v>
      </c>
      <c r="R25" s="190">
        <v>89</v>
      </c>
      <c r="S25" s="191">
        <v>211</v>
      </c>
      <c r="T25" s="188">
        <v>53</v>
      </c>
      <c r="U25" s="192">
        <v>13</v>
      </c>
      <c r="V25" s="190">
        <v>254</v>
      </c>
      <c r="W25" s="197">
        <v>32</v>
      </c>
      <c r="X25" s="188">
        <v>47</v>
      </c>
      <c r="Y25" s="192">
        <v>105</v>
      </c>
      <c r="Z25" s="190">
        <v>117</v>
      </c>
      <c r="AA25" s="188">
        <v>539</v>
      </c>
      <c r="AB25" s="165">
        <f t="shared" si="3"/>
        <v>1481</v>
      </c>
      <c r="AC25" s="166">
        <f t="shared" si="4"/>
        <v>2353</v>
      </c>
      <c r="BI25" s="140" t="s">
        <v>32</v>
      </c>
      <c r="BJ25" s="124">
        <f t="shared" ref="BJ25:CK25" si="24">B25/B33</f>
        <v>2.908209633444411E-2</v>
      </c>
      <c r="BK25" s="125">
        <f t="shared" si="24"/>
        <v>0.15763219155304289</v>
      </c>
      <c r="BL25" s="126">
        <f t="shared" si="24"/>
        <v>2.4305555555555556E-2</v>
      </c>
      <c r="BM25" s="127">
        <f t="shared" si="24"/>
        <v>0.11246730601569312</v>
      </c>
      <c r="BN25" s="124">
        <f t="shared" si="24"/>
        <v>1.6966067864271458E-2</v>
      </c>
      <c r="BO25" s="125">
        <f t="shared" si="24"/>
        <v>7.4005550416281221E-2</v>
      </c>
      <c r="BP25" s="126">
        <f t="shared" si="24"/>
        <v>5.0707935462627592E-2</v>
      </c>
      <c r="BQ25" s="127">
        <f t="shared" si="24"/>
        <v>0.11591050341827222</v>
      </c>
      <c r="BR25" s="124">
        <f t="shared" si="24"/>
        <v>3.2219570405727926E-2</v>
      </c>
      <c r="BS25" s="125">
        <f t="shared" si="24"/>
        <v>5.7534246575342465E-2</v>
      </c>
      <c r="BT25" s="126">
        <f t="shared" si="24"/>
        <v>0.11919418019026301</v>
      </c>
      <c r="BU25" s="124">
        <f t="shared" si="24"/>
        <v>3.4140969162995596E-2</v>
      </c>
      <c r="BV25" s="128">
        <f t="shared" si="24"/>
        <v>0.11513629842180775</v>
      </c>
      <c r="BW25" s="129">
        <f t="shared" si="24"/>
        <v>6.2363238512035013E-2</v>
      </c>
      <c r="BX25" s="124">
        <f t="shared" si="24"/>
        <v>4.3565683646112602E-2</v>
      </c>
      <c r="BY25" s="125">
        <f t="shared" si="24"/>
        <v>9.0773809523809521E-2</v>
      </c>
      <c r="BZ25" s="126">
        <f t="shared" si="24"/>
        <v>4.4190665342601784E-2</v>
      </c>
      <c r="CA25" s="127">
        <f t="shared" si="24"/>
        <v>0.10095693779904306</v>
      </c>
      <c r="CB25" s="124">
        <f t="shared" si="24"/>
        <v>8.7314662273476118E-2</v>
      </c>
      <c r="CC25" s="125">
        <f t="shared" si="24"/>
        <v>2.1452145214521452E-2</v>
      </c>
      <c r="CD25" s="126">
        <f t="shared" si="24"/>
        <v>0.12182254196642686</v>
      </c>
      <c r="CE25" s="127">
        <f t="shared" si="24"/>
        <v>1.772853185595568E-2</v>
      </c>
      <c r="CF25" s="124">
        <f t="shared" si="24"/>
        <v>4.1519434628975262E-2</v>
      </c>
      <c r="CG25" s="125">
        <f t="shared" si="24"/>
        <v>8.8013411567476954E-2</v>
      </c>
      <c r="CH25" s="126">
        <f t="shared" si="24"/>
        <v>2.9352734570998493E-2</v>
      </c>
      <c r="CI25" s="124">
        <f t="shared" si="24"/>
        <v>0.12427945584505419</v>
      </c>
      <c r="CJ25" s="130">
        <f t="shared" si="24"/>
        <v>5.8720907180524168E-2</v>
      </c>
      <c r="CK25" s="131">
        <f t="shared" si="24"/>
        <v>9.3685300207039343E-2</v>
      </c>
      <c r="CN25" s="216"/>
      <c r="CO25" s="216"/>
    </row>
    <row r="26" spans="1:93" x14ac:dyDescent="0.2">
      <c r="A26" s="132" t="s">
        <v>33</v>
      </c>
      <c r="B26" s="198">
        <v>19</v>
      </c>
      <c r="C26" s="182">
        <v>169</v>
      </c>
      <c r="D26" s="183">
        <v>6</v>
      </c>
      <c r="E26" s="184">
        <v>54</v>
      </c>
      <c r="F26" s="181">
        <v>4</v>
      </c>
      <c r="G26" s="185">
        <v>42</v>
      </c>
      <c r="H26" s="183">
        <v>24</v>
      </c>
      <c r="I26" s="184">
        <v>100</v>
      </c>
      <c r="J26" s="181">
        <v>7</v>
      </c>
      <c r="K26" s="182">
        <v>12</v>
      </c>
      <c r="L26" s="183">
        <v>11</v>
      </c>
      <c r="M26" s="181">
        <v>11</v>
      </c>
      <c r="N26" s="186">
        <v>41</v>
      </c>
      <c r="O26" s="199">
        <v>44</v>
      </c>
      <c r="P26" s="181">
        <v>17</v>
      </c>
      <c r="Q26" s="182">
        <v>32</v>
      </c>
      <c r="R26" s="183">
        <v>27</v>
      </c>
      <c r="S26" s="184">
        <v>48</v>
      </c>
      <c r="T26" s="181">
        <v>10</v>
      </c>
      <c r="U26" s="185">
        <v>7</v>
      </c>
      <c r="V26" s="183">
        <v>18</v>
      </c>
      <c r="W26" s="200">
        <v>26</v>
      </c>
      <c r="X26" s="181">
        <v>13</v>
      </c>
      <c r="Y26" s="185">
        <v>33</v>
      </c>
      <c r="Z26" s="183">
        <v>50</v>
      </c>
      <c r="AA26" s="181">
        <v>155</v>
      </c>
      <c r="AB26" s="165">
        <f t="shared" si="3"/>
        <v>247</v>
      </c>
      <c r="AC26" s="166">
        <f t="shared" si="4"/>
        <v>733</v>
      </c>
      <c r="BI26" s="132" t="s">
        <v>33</v>
      </c>
      <c r="BJ26" s="124">
        <f t="shared" ref="BJ26:CK26" si="25">B26/B33</f>
        <v>5.7558315661920632E-3</v>
      </c>
      <c r="BK26" s="125">
        <f t="shared" si="25"/>
        <v>5.6202194878616558E-2</v>
      </c>
      <c r="BL26" s="126">
        <f t="shared" si="25"/>
        <v>5.208333333333333E-3</v>
      </c>
      <c r="BM26" s="127">
        <f t="shared" si="25"/>
        <v>4.7079337401918046E-2</v>
      </c>
      <c r="BN26" s="124">
        <f t="shared" si="25"/>
        <v>3.9920159680638719E-3</v>
      </c>
      <c r="BO26" s="125">
        <f t="shared" si="25"/>
        <v>3.8852913968547641E-2</v>
      </c>
      <c r="BP26" s="126">
        <f t="shared" si="25"/>
        <v>7.9025353967731322E-3</v>
      </c>
      <c r="BQ26" s="127">
        <f t="shared" si="25"/>
        <v>3.1075201988812928E-2</v>
      </c>
      <c r="BR26" s="124">
        <f t="shared" si="25"/>
        <v>8.3532219570405727E-3</v>
      </c>
      <c r="BS26" s="125">
        <f t="shared" si="25"/>
        <v>1.643835616438356E-2</v>
      </c>
      <c r="BT26" s="126">
        <f t="shared" si="25"/>
        <v>6.155567991046447E-3</v>
      </c>
      <c r="BU26" s="124">
        <f t="shared" si="25"/>
        <v>6.0572687224669606E-3</v>
      </c>
      <c r="BV26" s="128">
        <f t="shared" si="25"/>
        <v>1.4705882352941176E-2</v>
      </c>
      <c r="BW26" s="129">
        <f t="shared" si="25"/>
        <v>1.6046681254558718E-2</v>
      </c>
      <c r="BX26" s="124">
        <f t="shared" si="25"/>
        <v>1.1394101876675604E-2</v>
      </c>
      <c r="BY26" s="125">
        <f t="shared" si="25"/>
        <v>2.3809523809523808E-2</v>
      </c>
      <c r="BZ26" s="126">
        <f t="shared" si="25"/>
        <v>1.3406156901688183E-2</v>
      </c>
      <c r="CA26" s="127">
        <f t="shared" si="25"/>
        <v>2.2966507177033493E-2</v>
      </c>
      <c r="CB26" s="124">
        <f t="shared" si="25"/>
        <v>1.6474464579901153E-2</v>
      </c>
      <c r="CC26" s="125">
        <f t="shared" si="25"/>
        <v>1.155115511551155E-2</v>
      </c>
      <c r="CD26" s="126">
        <f t="shared" si="25"/>
        <v>8.6330935251798559E-3</v>
      </c>
      <c r="CE26" s="127">
        <f t="shared" si="25"/>
        <v>1.4404432132963989E-2</v>
      </c>
      <c r="CF26" s="124">
        <f t="shared" si="25"/>
        <v>1.1484098939929329E-2</v>
      </c>
      <c r="CG26" s="125">
        <f t="shared" si="25"/>
        <v>2.7661357921207042E-2</v>
      </c>
      <c r="CH26" s="126">
        <f t="shared" si="25"/>
        <v>1.2543903662819869E-2</v>
      </c>
      <c r="CI26" s="124">
        <f t="shared" si="25"/>
        <v>3.5738990085312429E-2</v>
      </c>
      <c r="CJ26" s="130">
        <f t="shared" si="25"/>
        <v>9.7934261131596683E-3</v>
      </c>
      <c r="CK26" s="131">
        <f t="shared" si="25"/>
        <v>2.918458353240962E-2</v>
      </c>
      <c r="CN26" s="216"/>
      <c r="CO26" s="216"/>
    </row>
    <row r="27" spans="1:93" x14ac:dyDescent="0.2">
      <c r="A27" s="140" t="s">
        <v>34</v>
      </c>
      <c r="B27" s="195">
        <v>1</v>
      </c>
      <c r="C27" s="189">
        <v>7</v>
      </c>
      <c r="D27" s="190">
        <v>1</v>
      </c>
      <c r="E27" s="191">
        <v>5</v>
      </c>
      <c r="F27" s="188">
        <v>0</v>
      </c>
      <c r="G27" s="192">
        <v>2</v>
      </c>
      <c r="H27" s="190">
        <v>4</v>
      </c>
      <c r="I27" s="191">
        <v>16</v>
      </c>
      <c r="J27" s="188">
        <v>0</v>
      </c>
      <c r="K27" s="189">
        <v>1</v>
      </c>
      <c r="L27" s="190">
        <v>3</v>
      </c>
      <c r="M27" s="188">
        <v>3</v>
      </c>
      <c r="N27" s="193">
        <v>10</v>
      </c>
      <c r="O27" s="196">
        <v>5</v>
      </c>
      <c r="P27" s="188">
        <v>2</v>
      </c>
      <c r="Q27" s="189">
        <v>9</v>
      </c>
      <c r="R27" s="190">
        <v>3</v>
      </c>
      <c r="S27" s="191">
        <v>8</v>
      </c>
      <c r="T27" s="188">
        <v>3</v>
      </c>
      <c r="U27" s="192">
        <v>2</v>
      </c>
      <c r="V27" s="190">
        <v>5</v>
      </c>
      <c r="W27" s="197">
        <v>7</v>
      </c>
      <c r="X27" s="188">
        <v>11</v>
      </c>
      <c r="Y27" s="192">
        <v>6</v>
      </c>
      <c r="Z27" s="190">
        <v>4</v>
      </c>
      <c r="AA27" s="188">
        <v>10</v>
      </c>
      <c r="AB27" s="165">
        <f t="shared" si="3"/>
        <v>47</v>
      </c>
      <c r="AC27" s="166">
        <f t="shared" si="4"/>
        <v>81</v>
      </c>
      <c r="BI27" s="140" t="s">
        <v>34</v>
      </c>
      <c r="BJ27" s="124">
        <f t="shared" ref="BJ27:CK27" si="26">B27/B33</f>
        <v>3.0293850348379279E-4</v>
      </c>
      <c r="BK27" s="125">
        <f t="shared" si="26"/>
        <v>2.3279015630196208E-3</v>
      </c>
      <c r="BL27" s="126">
        <f t="shared" si="26"/>
        <v>8.6805555555555551E-4</v>
      </c>
      <c r="BM27" s="127">
        <f t="shared" si="26"/>
        <v>4.3591979075850041E-3</v>
      </c>
      <c r="BN27" s="124">
        <f t="shared" si="26"/>
        <v>0</v>
      </c>
      <c r="BO27" s="125">
        <f t="shared" si="26"/>
        <v>1.8501387604070306E-3</v>
      </c>
      <c r="BP27" s="126">
        <f t="shared" si="26"/>
        <v>1.3170892327955218E-3</v>
      </c>
      <c r="BQ27" s="127">
        <f t="shared" si="26"/>
        <v>4.972032318210068E-3</v>
      </c>
      <c r="BR27" s="124">
        <f t="shared" si="26"/>
        <v>0</v>
      </c>
      <c r="BS27" s="125">
        <f t="shared" si="26"/>
        <v>1.3698630136986301E-3</v>
      </c>
      <c r="BT27" s="126">
        <f t="shared" si="26"/>
        <v>1.6787912702853946E-3</v>
      </c>
      <c r="BU27" s="124">
        <f t="shared" si="26"/>
        <v>1.6519823788546256E-3</v>
      </c>
      <c r="BV27" s="128">
        <f t="shared" si="26"/>
        <v>3.5868005738880918E-3</v>
      </c>
      <c r="BW27" s="129">
        <f t="shared" si="26"/>
        <v>1.8234865061998542E-3</v>
      </c>
      <c r="BX27" s="124">
        <f t="shared" si="26"/>
        <v>1.3404825737265416E-3</v>
      </c>
      <c r="BY27" s="125">
        <f t="shared" si="26"/>
        <v>6.6964285714285711E-3</v>
      </c>
      <c r="BZ27" s="126">
        <f t="shared" si="26"/>
        <v>1.4895729890764648E-3</v>
      </c>
      <c r="CA27" s="127">
        <f t="shared" si="26"/>
        <v>3.8277511961722489E-3</v>
      </c>
      <c r="CB27" s="124">
        <f t="shared" si="26"/>
        <v>4.9423393739703456E-3</v>
      </c>
      <c r="CC27" s="125">
        <f t="shared" si="26"/>
        <v>3.3003300330033004E-3</v>
      </c>
      <c r="CD27" s="126">
        <f t="shared" si="26"/>
        <v>2.3980815347721821E-3</v>
      </c>
      <c r="CE27" s="127">
        <f t="shared" si="26"/>
        <v>3.8781163434903048E-3</v>
      </c>
      <c r="CF27" s="124">
        <f t="shared" si="26"/>
        <v>9.7173144876325085E-3</v>
      </c>
      <c r="CG27" s="125">
        <f t="shared" si="26"/>
        <v>5.0293378038558257E-3</v>
      </c>
      <c r="CH27" s="126">
        <f t="shared" si="26"/>
        <v>1.0035122930255895E-3</v>
      </c>
      <c r="CI27" s="124">
        <f t="shared" si="26"/>
        <v>2.305741295826608E-3</v>
      </c>
      <c r="CJ27" s="130">
        <f t="shared" si="26"/>
        <v>1.8635264263907061E-3</v>
      </c>
      <c r="CK27" s="131">
        <f t="shared" si="26"/>
        <v>3.225035833731486E-3</v>
      </c>
      <c r="CN27" s="216"/>
      <c r="CO27" s="216"/>
    </row>
    <row r="28" spans="1:93" x14ac:dyDescent="0.2">
      <c r="A28" s="132" t="s">
        <v>35</v>
      </c>
      <c r="B28" s="198">
        <v>0</v>
      </c>
      <c r="C28" s="182">
        <v>4</v>
      </c>
      <c r="D28" s="183">
        <v>0</v>
      </c>
      <c r="E28" s="184">
        <v>1</v>
      </c>
      <c r="F28" s="181">
        <v>0</v>
      </c>
      <c r="G28" s="185">
        <v>2</v>
      </c>
      <c r="H28" s="183">
        <v>0</v>
      </c>
      <c r="I28" s="184">
        <v>3</v>
      </c>
      <c r="J28" s="181">
        <v>0</v>
      </c>
      <c r="K28" s="182">
        <v>0</v>
      </c>
      <c r="L28" s="183">
        <v>1</v>
      </c>
      <c r="M28" s="181">
        <v>0</v>
      </c>
      <c r="N28" s="186">
        <v>0</v>
      </c>
      <c r="O28" s="199">
        <v>0</v>
      </c>
      <c r="P28" s="181">
        <v>1</v>
      </c>
      <c r="Q28" s="182">
        <v>1</v>
      </c>
      <c r="R28" s="183">
        <v>0</v>
      </c>
      <c r="S28" s="184">
        <v>3</v>
      </c>
      <c r="T28" s="181">
        <v>0</v>
      </c>
      <c r="U28" s="185">
        <v>0</v>
      </c>
      <c r="V28" s="183">
        <v>2</v>
      </c>
      <c r="W28" s="200">
        <v>0</v>
      </c>
      <c r="X28" s="181">
        <v>0</v>
      </c>
      <c r="Y28" s="185">
        <v>0</v>
      </c>
      <c r="Z28" s="183">
        <v>0</v>
      </c>
      <c r="AA28" s="181">
        <v>4</v>
      </c>
      <c r="AB28" s="165">
        <f t="shared" si="3"/>
        <v>4</v>
      </c>
      <c r="AC28" s="166">
        <f t="shared" si="4"/>
        <v>18</v>
      </c>
      <c r="BI28" s="132" t="s">
        <v>35</v>
      </c>
      <c r="BJ28" s="124">
        <f t="shared" ref="BJ28:CK28" si="27">B28/B33</f>
        <v>0</v>
      </c>
      <c r="BK28" s="125">
        <f t="shared" si="27"/>
        <v>1.3302294645826404E-3</v>
      </c>
      <c r="BL28" s="126">
        <f t="shared" si="27"/>
        <v>0</v>
      </c>
      <c r="BM28" s="127">
        <f t="shared" si="27"/>
        <v>8.7183958151700091E-4</v>
      </c>
      <c r="BN28" s="124">
        <f t="shared" si="27"/>
        <v>0</v>
      </c>
      <c r="BO28" s="125">
        <f t="shared" si="27"/>
        <v>1.8501387604070306E-3</v>
      </c>
      <c r="BP28" s="126">
        <f t="shared" si="27"/>
        <v>0</v>
      </c>
      <c r="BQ28" s="127">
        <f t="shared" si="27"/>
        <v>9.3225605966438781E-4</v>
      </c>
      <c r="BR28" s="124">
        <f t="shared" si="27"/>
        <v>0</v>
      </c>
      <c r="BS28" s="125">
        <f t="shared" si="27"/>
        <v>0</v>
      </c>
      <c r="BT28" s="126">
        <f t="shared" si="27"/>
        <v>5.5959709009513155E-4</v>
      </c>
      <c r="BU28" s="124">
        <f t="shared" si="27"/>
        <v>0</v>
      </c>
      <c r="BV28" s="128">
        <f t="shared" si="27"/>
        <v>0</v>
      </c>
      <c r="BW28" s="129">
        <f t="shared" si="27"/>
        <v>0</v>
      </c>
      <c r="BX28" s="124">
        <f t="shared" si="27"/>
        <v>6.7024128686327079E-4</v>
      </c>
      <c r="BY28" s="125">
        <f t="shared" si="27"/>
        <v>7.4404761904761901E-4</v>
      </c>
      <c r="BZ28" s="126">
        <f t="shared" si="27"/>
        <v>0</v>
      </c>
      <c r="CA28" s="127">
        <f t="shared" si="27"/>
        <v>1.4354066985645933E-3</v>
      </c>
      <c r="CB28" s="124">
        <f t="shared" si="27"/>
        <v>0</v>
      </c>
      <c r="CC28" s="125">
        <f t="shared" si="27"/>
        <v>0</v>
      </c>
      <c r="CD28" s="126">
        <f t="shared" si="27"/>
        <v>9.5923261390887292E-4</v>
      </c>
      <c r="CE28" s="127">
        <f t="shared" si="27"/>
        <v>0</v>
      </c>
      <c r="CF28" s="124">
        <f t="shared" si="27"/>
        <v>0</v>
      </c>
      <c r="CG28" s="125">
        <f t="shared" si="27"/>
        <v>0</v>
      </c>
      <c r="CH28" s="126">
        <f t="shared" si="27"/>
        <v>0</v>
      </c>
      <c r="CI28" s="124">
        <f t="shared" si="27"/>
        <v>9.2229651833064335E-4</v>
      </c>
      <c r="CJ28" s="130">
        <f t="shared" si="27"/>
        <v>1.5859799373537924E-4</v>
      </c>
      <c r="CK28" s="131">
        <f t="shared" si="27"/>
        <v>7.16674629718108E-4</v>
      </c>
      <c r="CN28" s="216"/>
      <c r="CO28" s="216"/>
    </row>
    <row r="29" spans="1:93" x14ac:dyDescent="0.2">
      <c r="A29" s="140" t="s">
        <v>36</v>
      </c>
      <c r="B29" s="195"/>
      <c r="C29" s="189"/>
      <c r="D29" s="190"/>
      <c r="E29" s="191"/>
      <c r="F29" s="188"/>
      <c r="G29" s="192"/>
      <c r="H29" s="190"/>
      <c r="I29" s="191"/>
      <c r="J29" s="188"/>
      <c r="K29" s="192"/>
      <c r="L29" s="190"/>
      <c r="M29" s="188"/>
      <c r="N29" s="193"/>
      <c r="O29" s="196"/>
      <c r="P29" s="188"/>
      <c r="Q29" s="192"/>
      <c r="R29" s="190"/>
      <c r="S29" s="191"/>
      <c r="T29" s="188"/>
      <c r="U29" s="192"/>
      <c r="V29" s="190"/>
      <c r="W29" s="191"/>
      <c r="X29" s="188"/>
      <c r="Y29" s="192"/>
      <c r="Z29" s="190"/>
      <c r="AA29" s="188"/>
      <c r="AB29" s="165">
        <f t="shared" si="3"/>
        <v>0</v>
      </c>
      <c r="AC29" s="166">
        <f t="shared" si="4"/>
        <v>0</v>
      </c>
      <c r="BI29" s="140" t="s">
        <v>36</v>
      </c>
      <c r="BJ29" s="124">
        <f t="shared" ref="BJ29:CK29" si="28">B29/B33</f>
        <v>0</v>
      </c>
      <c r="BK29" s="125">
        <f t="shared" si="28"/>
        <v>0</v>
      </c>
      <c r="BL29" s="126">
        <f t="shared" si="28"/>
        <v>0</v>
      </c>
      <c r="BM29" s="127">
        <f t="shared" si="28"/>
        <v>0</v>
      </c>
      <c r="BN29" s="124">
        <f t="shared" si="28"/>
        <v>0</v>
      </c>
      <c r="BO29" s="125">
        <f t="shared" si="28"/>
        <v>0</v>
      </c>
      <c r="BP29" s="126">
        <f t="shared" si="28"/>
        <v>0</v>
      </c>
      <c r="BQ29" s="127">
        <f t="shared" si="28"/>
        <v>0</v>
      </c>
      <c r="BR29" s="124">
        <f t="shared" si="28"/>
        <v>0</v>
      </c>
      <c r="BS29" s="125">
        <f t="shared" si="28"/>
        <v>0</v>
      </c>
      <c r="BT29" s="126">
        <f t="shared" si="28"/>
        <v>0</v>
      </c>
      <c r="BU29" s="124">
        <f t="shared" si="28"/>
        <v>0</v>
      </c>
      <c r="BV29" s="128">
        <f t="shared" si="28"/>
        <v>0</v>
      </c>
      <c r="BW29" s="129">
        <f t="shared" si="28"/>
        <v>0</v>
      </c>
      <c r="BX29" s="124">
        <f t="shared" si="28"/>
        <v>0</v>
      </c>
      <c r="BY29" s="125">
        <f t="shared" si="28"/>
        <v>0</v>
      </c>
      <c r="BZ29" s="126">
        <f t="shared" si="28"/>
        <v>0</v>
      </c>
      <c r="CA29" s="127">
        <f t="shared" si="28"/>
        <v>0</v>
      </c>
      <c r="CB29" s="124">
        <f t="shared" si="28"/>
        <v>0</v>
      </c>
      <c r="CC29" s="125">
        <f t="shared" si="28"/>
        <v>0</v>
      </c>
      <c r="CD29" s="126">
        <f t="shared" si="28"/>
        <v>0</v>
      </c>
      <c r="CE29" s="127">
        <f t="shared" si="28"/>
        <v>0</v>
      </c>
      <c r="CF29" s="124">
        <f t="shared" si="28"/>
        <v>0</v>
      </c>
      <c r="CG29" s="125">
        <f t="shared" si="28"/>
        <v>0</v>
      </c>
      <c r="CH29" s="126">
        <f t="shared" si="28"/>
        <v>0</v>
      </c>
      <c r="CI29" s="124">
        <f t="shared" si="28"/>
        <v>0</v>
      </c>
      <c r="CJ29" s="130">
        <f t="shared" si="28"/>
        <v>0</v>
      </c>
      <c r="CK29" s="131">
        <f t="shared" si="28"/>
        <v>0</v>
      </c>
      <c r="CN29" s="216"/>
      <c r="CO29" s="216"/>
    </row>
    <row r="30" spans="1:93" x14ac:dyDescent="0.2">
      <c r="A30" s="132" t="s">
        <v>37</v>
      </c>
      <c r="B30" s="57"/>
      <c r="C30" s="58"/>
      <c r="D30" s="134"/>
      <c r="E30" s="135"/>
      <c r="F30" s="133"/>
      <c r="G30" s="136"/>
      <c r="H30" s="134"/>
      <c r="I30" s="135"/>
      <c r="J30" s="133"/>
      <c r="K30" s="136"/>
      <c r="L30" s="134"/>
      <c r="M30" s="133"/>
      <c r="N30" s="137"/>
      <c r="O30" s="138"/>
      <c r="P30" s="133"/>
      <c r="Q30" s="136"/>
      <c r="R30" s="134"/>
      <c r="S30" s="135"/>
      <c r="T30" s="133"/>
      <c r="U30" s="136"/>
      <c r="V30" s="134"/>
      <c r="W30" s="135"/>
      <c r="X30" s="133"/>
      <c r="Y30" s="136"/>
      <c r="Z30" s="139"/>
      <c r="AA30" s="2"/>
      <c r="AB30" s="165"/>
      <c r="AC30" s="166"/>
      <c r="BI30" s="132" t="s">
        <v>37</v>
      </c>
      <c r="BJ30" s="124">
        <f t="shared" ref="BJ30:CK30" si="29">B30/B33</f>
        <v>0</v>
      </c>
      <c r="BK30" s="125">
        <f t="shared" si="29"/>
        <v>0</v>
      </c>
      <c r="BL30" s="126">
        <f t="shared" si="29"/>
        <v>0</v>
      </c>
      <c r="BM30" s="127">
        <f t="shared" si="29"/>
        <v>0</v>
      </c>
      <c r="BN30" s="124">
        <f t="shared" si="29"/>
        <v>0</v>
      </c>
      <c r="BO30" s="125">
        <f t="shared" si="29"/>
        <v>0</v>
      </c>
      <c r="BP30" s="126">
        <f t="shared" si="29"/>
        <v>0</v>
      </c>
      <c r="BQ30" s="127">
        <f t="shared" si="29"/>
        <v>0</v>
      </c>
      <c r="BR30" s="124">
        <f t="shared" si="29"/>
        <v>0</v>
      </c>
      <c r="BS30" s="125">
        <f t="shared" si="29"/>
        <v>0</v>
      </c>
      <c r="BT30" s="126">
        <f t="shared" si="29"/>
        <v>0</v>
      </c>
      <c r="BU30" s="124">
        <f t="shared" si="29"/>
        <v>0</v>
      </c>
      <c r="BV30" s="128">
        <f t="shared" si="29"/>
        <v>0</v>
      </c>
      <c r="BW30" s="129">
        <f t="shared" si="29"/>
        <v>0</v>
      </c>
      <c r="BX30" s="124">
        <f t="shared" si="29"/>
        <v>0</v>
      </c>
      <c r="BY30" s="125">
        <f t="shared" si="29"/>
        <v>0</v>
      </c>
      <c r="BZ30" s="126">
        <f t="shared" si="29"/>
        <v>0</v>
      </c>
      <c r="CA30" s="127">
        <f t="shared" si="29"/>
        <v>0</v>
      </c>
      <c r="CB30" s="124">
        <f t="shared" si="29"/>
        <v>0</v>
      </c>
      <c r="CC30" s="125">
        <f t="shared" si="29"/>
        <v>0</v>
      </c>
      <c r="CD30" s="126">
        <f t="shared" si="29"/>
        <v>0</v>
      </c>
      <c r="CE30" s="127">
        <f t="shared" si="29"/>
        <v>0</v>
      </c>
      <c r="CF30" s="124">
        <f t="shared" si="29"/>
        <v>0</v>
      </c>
      <c r="CG30" s="125">
        <f t="shared" si="29"/>
        <v>0</v>
      </c>
      <c r="CH30" s="126">
        <f t="shared" si="29"/>
        <v>0</v>
      </c>
      <c r="CI30" s="124">
        <f t="shared" si="29"/>
        <v>0</v>
      </c>
      <c r="CJ30" s="130">
        <f t="shared" si="29"/>
        <v>0</v>
      </c>
      <c r="CK30" s="131">
        <f t="shared" si="29"/>
        <v>0</v>
      </c>
      <c r="CN30" s="216"/>
      <c r="CO30" s="216"/>
    </row>
    <row r="31" spans="1:93" x14ac:dyDescent="0.2">
      <c r="A31" s="140" t="s">
        <v>38</v>
      </c>
      <c r="B31" s="55"/>
      <c r="C31" s="56"/>
      <c r="D31" s="145"/>
      <c r="E31" s="142"/>
      <c r="F31" s="143"/>
      <c r="G31" s="144"/>
      <c r="H31" s="145"/>
      <c r="I31" s="142"/>
      <c r="J31" s="143"/>
      <c r="K31" s="144"/>
      <c r="L31" s="145"/>
      <c r="M31" s="143"/>
      <c r="N31" s="147"/>
      <c r="O31" s="146"/>
      <c r="P31" s="143"/>
      <c r="Q31" s="144"/>
      <c r="R31" s="145"/>
      <c r="S31" s="142"/>
      <c r="T31" s="143"/>
      <c r="U31" s="144"/>
      <c r="V31" s="145"/>
      <c r="W31" s="142"/>
      <c r="X31" s="143"/>
      <c r="Y31" s="144"/>
      <c r="Z31" s="3"/>
      <c r="AA31" s="141"/>
      <c r="AB31" s="165"/>
      <c r="AC31" s="166"/>
      <c r="BI31" s="140" t="s">
        <v>38</v>
      </c>
      <c r="BJ31" s="124">
        <f t="shared" ref="BJ31:CK31" si="30">B31/B33</f>
        <v>0</v>
      </c>
      <c r="BK31" s="125">
        <f t="shared" si="30"/>
        <v>0</v>
      </c>
      <c r="BL31" s="126">
        <f t="shared" si="30"/>
        <v>0</v>
      </c>
      <c r="BM31" s="127">
        <f t="shared" si="30"/>
        <v>0</v>
      </c>
      <c r="BN31" s="124">
        <f t="shared" si="30"/>
        <v>0</v>
      </c>
      <c r="BO31" s="125">
        <f t="shared" si="30"/>
        <v>0</v>
      </c>
      <c r="BP31" s="126">
        <f t="shared" si="30"/>
        <v>0</v>
      </c>
      <c r="BQ31" s="127">
        <f t="shared" si="30"/>
        <v>0</v>
      </c>
      <c r="BR31" s="124">
        <f t="shared" si="30"/>
        <v>0</v>
      </c>
      <c r="BS31" s="125">
        <f t="shared" si="30"/>
        <v>0</v>
      </c>
      <c r="BT31" s="126">
        <f t="shared" si="30"/>
        <v>0</v>
      </c>
      <c r="BU31" s="124">
        <f t="shared" si="30"/>
        <v>0</v>
      </c>
      <c r="BV31" s="128">
        <f t="shared" si="30"/>
        <v>0</v>
      </c>
      <c r="BW31" s="129">
        <f t="shared" si="30"/>
        <v>0</v>
      </c>
      <c r="BX31" s="124">
        <f t="shared" si="30"/>
        <v>0</v>
      </c>
      <c r="BY31" s="125">
        <f t="shared" si="30"/>
        <v>0</v>
      </c>
      <c r="BZ31" s="126">
        <f t="shared" si="30"/>
        <v>0</v>
      </c>
      <c r="CA31" s="127">
        <f t="shared" si="30"/>
        <v>0</v>
      </c>
      <c r="CB31" s="124">
        <f t="shared" si="30"/>
        <v>0</v>
      </c>
      <c r="CC31" s="125">
        <f t="shared" si="30"/>
        <v>0</v>
      </c>
      <c r="CD31" s="126">
        <f t="shared" si="30"/>
        <v>0</v>
      </c>
      <c r="CE31" s="127">
        <f t="shared" si="30"/>
        <v>0</v>
      </c>
      <c r="CF31" s="124">
        <f t="shared" si="30"/>
        <v>0</v>
      </c>
      <c r="CG31" s="125">
        <f t="shared" si="30"/>
        <v>0</v>
      </c>
      <c r="CH31" s="126">
        <f t="shared" si="30"/>
        <v>0</v>
      </c>
      <c r="CI31" s="124">
        <f t="shared" si="30"/>
        <v>0</v>
      </c>
      <c r="CJ31" s="130">
        <f t="shared" si="30"/>
        <v>0</v>
      </c>
      <c r="CK31" s="131">
        <f t="shared" si="30"/>
        <v>0</v>
      </c>
      <c r="CN31" s="216"/>
      <c r="CO31" s="216"/>
    </row>
    <row r="32" spans="1:93" ht="13.5" thickBot="1" x14ac:dyDescent="0.25">
      <c r="A32" s="132" t="s">
        <v>39</v>
      </c>
      <c r="B32" s="57"/>
      <c r="C32" s="58"/>
      <c r="D32" s="134"/>
      <c r="E32" s="135"/>
      <c r="F32" s="133"/>
      <c r="G32" s="136"/>
      <c r="H32" s="134"/>
      <c r="I32" s="135"/>
      <c r="J32" s="133"/>
      <c r="K32" s="136"/>
      <c r="L32" s="134"/>
      <c r="M32" s="133"/>
      <c r="N32" s="137"/>
      <c r="O32" s="138"/>
      <c r="P32" s="133"/>
      <c r="Q32" s="136"/>
      <c r="R32" s="134"/>
      <c r="S32" s="135"/>
      <c r="T32" s="133"/>
      <c r="U32" s="136"/>
      <c r="V32" s="134"/>
      <c r="W32" s="135"/>
      <c r="X32" s="133"/>
      <c r="Y32" s="136"/>
      <c r="Z32" s="139"/>
      <c r="AA32" s="2"/>
      <c r="AB32" s="165"/>
      <c r="AC32" s="166"/>
      <c r="BI32" s="132" t="s">
        <v>39</v>
      </c>
      <c r="BJ32" s="124">
        <f t="shared" ref="BJ32:CK32" si="31">B32/B33</f>
        <v>0</v>
      </c>
      <c r="BK32" s="125">
        <f t="shared" si="31"/>
        <v>0</v>
      </c>
      <c r="BL32" s="126">
        <f t="shared" si="31"/>
        <v>0</v>
      </c>
      <c r="BM32" s="127">
        <f t="shared" si="31"/>
        <v>0</v>
      </c>
      <c r="BN32" s="124">
        <f t="shared" si="31"/>
        <v>0</v>
      </c>
      <c r="BO32" s="125">
        <f t="shared" si="31"/>
        <v>0</v>
      </c>
      <c r="BP32" s="126">
        <f t="shared" si="31"/>
        <v>0</v>
      </c>
      <c r="BQ32" s="127">
        <f t="shared" si="31"/>
        <v>0</v>
      </c>
      <c r="BR32" s="124">
        <f t="shared" si="31"/>
        <v>0</v>
      </c>
      <c r="BS32" s="125">
        <f t="shared" si="31"/>
        <v>0</v>
      </c>
      <c r="BT32" s="126">
        <f t="shared" si="31"/>
        <v>0</v>
      </c>
      <c r="BU32" s="124">
        <f t="shared" si="31"/>
        <v>0</v>
      </c>
      <c r="BV32" s="128">
        <f t="shared" si="31"/>
        <v>0</v>
      </c>
      <c r="BW32" s="129">
        <f t="shared" si="31"/>
        <v>0</v>
      </c>
      <c r="BX32" s="124">
        <f t="shared" si="31"/>
        <v>0</v>
      </c>
      <c r="BY32" s="125">
        <f t="shared" si="31"/>
        <v>0</v>
      </c>
      <c r="BZ32" s="126">
        <f t="shared" si="31"/>
        <v>0</v>
      </c>
      <c r="CA32" s="127">
        <f t="shared" si="31"/>
        <v>0</v>
      </c>
      <c r="CB32" s="124">
        <f t="shared" si="31"/>
        <v>0</v>
      </c>
      <c r="CC32" s="125">
        <f t="shared" si="31"/>
        <v>0</v>
      </c>
      <c r="CD32" s="126">
        <f t="shared" si="31"/>
        <v>0</v>
      </c>
      <c r="CE32" s="127">
        <f t="shared" si="31"/>
        <v>0</v>
      </c>
      <c r="CF32" s="124">
        <f t="shared" si="31"/>
        <v>0</v>
      </c>
      <c r="CG32" s="125">
        <f t="shared" si="31"/>
        <v>0</v>
      </c>
      <c r="CH32" s="126">
        <f t="shared" si="31"/>
        <v>0</v>
      </c>
      <c r="CI32" s="124">
        <f t="shared" si="31"/>
        <v>0</v>
      </c>
      <c r="CJ32" s="130">
        <f t="shared" si="31"/>
        <v>0</v>
      </c>
      <c r="CK32" s="131">
        <f t="shared" si="31"/>
        <v>0</v>
      </c>
      <c r="CN32" s="216"/>
      <c r="CO32" s="216"/>
    </row>
    <row r="33" spans="1:93" ht="14.25" thickTop="1" thickBot="1" x14ac:dyDescent="0.25">
      <c r="A33" s="254" t="s">
        <v>13</v>
      </c>
      <c r="B33" s="14">
        <f>SUM(B10:B32)</f>
        <v>3301</v>
      </c>
      <c r="C33" s="1">
        <f t="shared" ref="C33:AA33" si="32">SUM(C10:C32)</f>
        <v>3007</v>
      </c>
      <c r="D33" s="14">
        <f t="shared" si="32"/>
        <v>1152</v>
      </c>
      <c r="E33" s="1">
        <f t="shared" si="32"/>
        <v>1147</v>
      </c>
      <c r="F33" s="14">
        <f t="shared" si="32"/>
        <v>1002</v>
      </c>
      <c r="G33" s="1">
        <f t="shared" si="32"/>
        <v>1081</v>
      </c>
      <c r="H33" s="14">
        <f t="shared" si="32"/>
        <v>3037</v>
      </c>
      <c r="I33" s="1">
        <f t="shared" si="32"/>
        <v>3218</v>
      </c>
      <c r="J33" s="14">
        <f t="shared" si="32"/>
        <v>838</v>
      </c>
      <c r="K33" s="1">
        <f t="shared" si="32"/>
        <v>730</v>
      </c>
      <c r="L33" s="14">
        <f t="shared" si="32"/>
        <v>1787</v>
      </c>
      <c r="M33" s="1">
        <f t="shared" si="32"/>
        <v>1816</v>
      </c>
      <c r="N33" s="14">
        <f t="shared" si="32"/>
        <v>2788</v>
      </c>
      <c r="O33" s="1">
        <f t="shared" si="32"/>
        <v>2742</v>
      </c>
      <c r="P33" s="14">
        <f t="shared" si="32"/>
        <v>1492</v>
      </c>
      <c r="Q33" s="1">
        <f t="shared" si="32"/>
        <v>1344</v>
      </c>
      <c r="R33" s="14">
        <f t="shared" si="32"/>
        <v>2014</v>
      </c>
      <c r="S33" s="1">
        <f t="shared" si="32"/>
        <v>2090</v>
      </c>
      <c r="T33" s="14">
        <f t="shared" si="32"/>
        <v>607</v>
      </c>
      <c r="U33" s="1">
        <f t="shared" si="32"/>
        <v>606</v>
      </c>
      <c r="V33" s="14">
        <f t="shared" si="32"/>
        <v>2085</v>
      </c>
      <c r="W33" s="1">
        <f t="shared" si="32"/>
        <v>1805</v>
      </c>
      <c r="X33" s="14">
        <f t="shared" si="32"/>
        <v>1132</v>
      </c>
      <c r="Y33" s="1">
        <f t="shared" si="32"/>
        <v>1193</v>
      </c>
      <c r="Z33" s="14">
        <f t="shared" si="32"/>
        <v>3986</v>
      </c>
      <c r="AA33" s="1">
        <f t="shared" si="32"/>
        <v>4337</v>
      </c>
      <c r="AB33" s="167">
        <f t="shared" ref="AB33:AC33" si="33">SUM(AB9:AB32)</f>
        <v>25221</v>
      </c>
      <c r="AC33" s="168">
        <f t="shared" si="33"/>
        <v>25116</v>
      </c>
      <c r="BI33" s="254" t="s">
        <v>13</v>
      </c>
      <c r="BJ33" s="148">
        <f>SUM(BJ9:BJ32)</f>
        <v>1</v>
      </c>
      <c r="BK33" s="149">
        <f t="shared" ref="BK33:CK33" si="34">SUM(BK9:BK32)</f>
        <v>0.99999999999999989</v>
      </c>
      <c r="BL33" s="148">
        <f t="shared" si="34"/>
        <v>1</v>
      </c>
      <c r="BM33" s="149">
        <f t="shared" si="34"/>
        <v>1</v>
      </c>
      <c r="BN33" s="148">
        <f t="shared" si="34"/>
        <v>1.0000000000000002</v>
      </c>
      <c r="BO33" s="149">
        <f t="shared" si="34"/>
        <v>1.0000000000000002</v>
      </c>
      <c r="BP33" s="148">
        <f t="shared" si="34"/>
        <v>0.99999999999999989</v>
      </c>
      <c r="BQ33" s="149">
        <f t="shared" si="34"/>
        <v>1.0000000000000002</v>
      </c>
      <c r="BR33" s="148">
        <f t="shared" si="34"/>
        <v>1</v>
      </c>
      <c r="BS33" s="149">
        <f t="shared" si="34"/>
        <v>1</v>
      </c>
      <c r="BT33" s="148">
        <f t="shared" si="34"/>
        <v>0.99999999999999989</v>
      </c>
      <c r="BU33" s="149">
        <f t="shared" si="34"/>
        <v>1</v>
      </c>
      <c r="BV33" s="148">
        <f t="shared" si="34"/>
        <v>0.99999999999999989</v>
      </c>
      <c r="BW33" s="149">
        <f t="shared" si="34"/>
        <v>1</v>
      </c>
      <c r="BX33" s="148">
        <f t="shared" si="34"/>
        <v>0.99999999999999989</v>
      </c>
      <c r="BY33" s="149">
        <f t="shared" si="34"/>
        <v>1</v>
      </c>
      <c r="BZ33" s="148">
        <f t="shared" si="34"/>
        <v>1</v>
      </c>
      <c r="CA33" s="149">
        <f t="shared" si="34"/>
        <v>0.99999999999999989</v>
      </c>
      <c r="CB33" s="148">
        <f t="shared" si="34"/>
        <v>1.0000000000000002</v>
      </c>
      <c r="CC33" s="149">
        <f t="shared" si="34"/>
        <v>0.99999999999999989</v>
      </c>
      <c r="CD33" s="148">
        <f t="shared" si="34"/>
        <v>0.99999999999999989</v>
      </c>
      <c r="CE33" s="149">
        <f t="shared" si="34"/>
        <v>0.99999999999999989</v>
      </c>
      <c r="CF33" s="148">
        <f t="shared" si="34"/>
        <v>1</v>
      </c>
      <c r="CG33" s="149">
        <f t="shared" si="34"/>
        <v>1</v>
      </c>
      <c r="CH33" s="148">
        <f t="shared" si="34"/>
        <v>0.99999999999999989</v>
      </c>
      <c r="CI33" s="149">
        <f t="shared" si="34"/>
        <v>1</v>
      </c>
      <c r="CJ33" s="148">
        <f t="shared" si="34"/>
        <v>1.0000000000000002</v>
      </c>
      <c r="CK33" s="149">
        <f t="shared" si="34"/>
        <v>1</v>
      </c>
      <c r="CM33" s="119"/>
      <c r="CN33" s="119"/>
      <c r="CO33" s="216"/>
    </row>
    <row r="34" spans="1:93" ht="13.5" thickTop="1" x14ac:dyDescent="0.2">
      <c r="A34" s="179"/>
    </row>
    <row r="35" spans="1:93" x14ac:dyDescent="0.2">
      <c r="A35" s="180"/>
    </row>
    <row r="36" spans="1:93" x14ac:dyDescent="0.2">
      <c r="A36" s="271">
        <f>+A5+1</f>
        <v>43984</v>
      </c>
      <c r="B36" s="271"/>
      <c r="C36" s="271"/>
      <c r="D36" s="271"/>
      <c r="BI36" s="270">
        <f>+BI5+1</f>
        <v>43984</v>
      </c>
      <c r="BJ36" s="270"/>
      <c r="BK36" s="270"/>
      <c r="BL36" s="270"/>
    </row>
    <row r="37" spans="1:93" ht="13.5" thickBot="1" x14ac:dyDescent="0.25">
      <c r="AE37" t="s">
        <v>84</v>
      </c>
    </row>
    <row r="38" spans="1:93" ht="14.25" thickTop="1" thickBot="1" x14ac:dyDescent="0.25">
      <c r="A38" s="268" t="s">
        <v>0</v>
      </c>
      <c r="B38" s="262" t="s">
        <v>1</v>
      </c>
      <c r="C38" s="263"/>
      <c r="D38" s="262" t="s">
        <v>2</v>
      </c>
      <c r="E38" s="263"/>
      <c r="F38" s="262" t="s">
        <v>3</v>
      </c>
      <c r="G38" s="263"/>
      <c r="H38" s="262" t="s">
        <v>4</v>
      </c>
      <c r="I38" s="263"/>
      <c r="J38" s="262" t="s">
        <v>5</v>
      </c>
      <c r="K38" s="263"/>
      <c r="L38" s="262" t="s">
        <v>6</v>
      </c>
      <c r="M38" s="263"/>
      <c r="N38" s="262" t="s">
        <v>7</v>
      </c>
      <c r="O38" s="263"/>
      <c r="P38" s="262" t="s">
        <v>8</v>
      </c>
      <c r="Q38" s="263"/>
      <c r="R38" s="262" t="s">
        <v>9</v>
      </c>
      <c r="S38" s="263"/>
      <c r="T38" s="262" t="s">
        <v>10</v>
      </c>
      <c r="U38" s="263"/>
      <c r="V38" s="262" t="s">
        <v>11</v>
      </c>
      <c r="W38" s="263"/>
      <c r="X38" s="262" t="s">
        <v>12</v>
      </c>
      <c r="Y38" s="263"/>
      <c r="Z38" s="264" t="s">
        <v>40</v>
      </c>
      <c r="AA38" s="265"/>
      <c r="AB38" s="266" t="s">
        <v>41</v>
      </c>
      <c r="AC38" s="267"/>
      <c r="AE38" s="268" t="s">
        <v>0</v>
      </c>
      <c r="AF38" s="262" t="s">
        <v>1</v>
      </c>
      <c r="AG38" s="263"/>
      <c r="AH38" s="262" t="s">
        <v>2</v>
      </c>
      <c r="AI38" s="263"/>
      <c r="AJ38" s="262" t="s">
        <v>3</v>
      </c>
      <c r="AK38" s="263"/>
      <c r="AL38" s="262" t="s">
        <v>4</v>
      </c>
      <c r="AM38" s="263"/>
      <c r="AN38" s="262" t="s">
        <v>5</v>
      </c>
      <c r="AO38" s="263"/>
      <c r="AP38" s="262" t="s">
        <v>6</v>
      </c>
      <c r="AQ38" s="263"/>
      <c r="AR38" s="262" t="s">
        <v>7</v>
      </c>
      <c r="AS38" s="263"/>
      <c r="AT38" s="262" t="s">
        <v>8</v>
      </c>
      <c r="AU38" s="263"/>
      <c r="AV38" s="262" t="s">
        <v>9</v>
      </c>
      <c r="AW38" s="263"/>
      <c r="AX38" s="262" t="s">
        <v>10</v>
      </c>
      <c r="AY38" s="263"/>
      <c r="AZ38" s="262" t="s">
        <v>11</v>
      </c>
      <c r="BA38" s="263"/>
      <c r="BB38" s="262" t="s">
        <v>12</v>
      </c>
      <c r="BC38" s="263"/>
      <c r="BD38" s="264" t="s">
        <v>40</v>
      </c>
      <c r="BE38" s="265"/>
      <c r="BF38" s="266" t="s">
        <v>41</v>
      </c>
      <c r="BG38" s="267"/>
      <c r="BI38" s="268" t="s">
        <v>0</v>
      </c>
      <c r="BJ38" s="262" t="s">
        <v>1</v>
      </c>
      <c r="BK38" s="263"/>
      <c r="BL38" s="262" t="s">
        <v>2</v>
      </c>
      <c r="BM38" s="263"/>
      <c r="BN38" s="262" t="s">
        <v>3</v>
      </c>
      <c r="BO38" s="263"/>
      <c r="BP38" s="262" t="s">
        <v>4</v>
      </c>
      <c r="BQ38" s="263"/>
      <c r="BR38" s="262" t="s">
        <v>5</v>
      </c>
      <c r="BS38" s="263"/>
      <c r="BT38" s="262" t="s">
        <v>6</v>
      </c>
      <c r="BU38" s="263"/>
      <c r="BV38" s="262" t="s">
        <v>7</v>
      </c>
      <c r="BW38" s="263"/>
      <c r="BX38" s="262" t="s">
        <v>8</v>
      </c>
      <c r="BY38" s="263"/>
      <c r="BZ38" s="262" t="s">
        <v>9</v>
      </c>
      <c r="CA38" s="263"/>
      <c r="CB38" s="262" t="s">
        <v>10</v>
      </c>
      <c r="CC38" s="263"/>
      <c r="CD38" s="262" t="s">
        <v>11</v>
      </c>
      <c r="CE38" s="263"/>
      <c r="CF38" s="262" t="s">
        <v>12</v>
      </c>
      <c r="CG38" s="263"/>
      <c r="CH38" s="264" t="s">
        <v>40</v>
      </c>
      <c r="CI38" s="265"/>
      <c r="CJ38" s="262" t="s">
        <v>41</v>
      </c>
      <c r="CK38" s="263"/>
    </row>
    <row r="39" spans="1:93" ht="15" thickTop="1" thickBot="1" x14ac:dyDescent="0.3">
      <c r="A39" s="269"/>
      <c r="B39" s="112" t="s">
        <v>14</v>
      </c>
      <c r="C39" s="113" t="s">
        <v>15</v>
      </c>
      <c r="D39" s="114" t="s">
        <v>14</v>
      </c>
      <c r="E39" s="115" t="s">
        <v>15</v>
      </c>
      <c r="F39" s="112" t="s">
        <v>14</v>
      </c>
      <c r="G39" s="113" t="s">
        <v>15</v>
      </c>
      <c r="H39" s="114" t="s">
        <v>14</v>
      </c>
      <c r="I39" s="115" t="s">
        <v>15</v>
      </c>
      <c r="J39" s="112" t="s">
        <v>14</v>
      </c>
      <c r="K39" s="113" t="s">
        <v>15</v>
      </c>
      <c r="L39" s="114" t="s">
        <v>14</v>
      </c>
      <c r="M39" s="112" t="s">
        <v>15</v>
      </c>
      <c r="N39" s="116" t="s">
        <v>14</v>
      </c>
      <c r="O39" s="117" t="s">
        <v>15</v>
      </c>
      <c r="P39" s="112" t="s">
        <v>14</v>
      </c>
      <c r="Q39" s="113" t="s">
        <v>15</v>
      </c>
      <c r="R39" s="114" t="s">
        <v>14</v>
      </c>
      <c r="S39" s="115" t="s">
        <v>15</v>
      </c>
      <c r="T39" s="112" t="s">
        <v>14</v>
      </c>
      <c r="U39" s="113" t="s">
        <v>15</v>
      </c>
      <c r="V39" s="114" t="s">
        <v>14</v>
      </c>
      <c r="W39" s="115" t="s">
        <v>15</v>
      </c>
      <c r="X39" s="112" t="s">
        <v>14</v>
      </c>
      <c r="Y39" s="113" t="s">
        <v>15</v>
      </c>
      <c r="Z39" s="26" t="s">
        <v>14</v>
      </c>
      <c r="AA39" s="118" t="s">
        <v>15</v>
      </c>
      <c r="AB39" s="169" t="s">
        <v>14</v>
      </c>
      <c r="AC39" s="170" t="s">
        <v>15</v>
      </c>
      <c r="AE39" s="269"/>
      <c r="AF39" s="112" t="s">
        <v>14</v>
      </c>
      <c r="AG39" s="113" t="s">
        <v>15</v>
      </c>
      <c r="AH39" s="114" t="s">
        <v>14</v>
      </c>
      <c r="AI39" s="115" t="s">
        <v>15</v>
      </c>
      <c r="AJ39" s="112" t="s">
        <v>14</v>
      </c>
      <c r="AK39" s="113" t="s">
        <v>15</v>
      </c>
      <c r="AL39" s="114" t="s">
        <v>14</v>
      </c>
      <c r="AM39" s="115" t="s">
        <v>15</v>
      </c>
      <c r="AN39" s="112" t="s">
        <v>14</v>
      </c>
      <c r="AO39" s="113" t="s">
        <v>15</v>
      </c>
      <c r="AP39" s="114" t="s">
        <v>14</v>
      </c>
      <c r="AQ39" s="112" t="s">
        <v>15</v>
      </c>
      <c r="AR39" s="116" t="s">
        <v>14</v>
      </c>
      <c r="AS39" s="117" t="s">
        <v>15</v>
      </c>
      <c r="AT39" s="112" t="s">
        <v>14</v>
      </c>
      <c r="AU39" s="113" t="s">
        <v>15</v>
      </c>
      <c r="AV39" s="114" t="s">
        <v>14</v>
      </c>
      <c r="AW39" s="115" t="s">
        <v>15</v>
      </c>
      <c r="AX39" s="112" t="s">
        <v>14</v>
      </c>
      <c r="AY39" s="113" t="s">
        <v>15</v>
      </c>
      <c r="AZ39" s="114" t="s">
        <v>14</v>
      </c>
      <c r="BA39" s="115" t="s">
        <v>15</v>
      </c>
      <c r="BB39" s="112" t="s">
        <v>14</v>
      </c>
      <c r="BC39" s="113" t="s">
        <v>15</v>
      </c>
      <c r="BD39" s="26" t="s">
        <v>14</v>
      </c>
      <c r="BE39" s="118" t="s">
        <v>15</v>
      </c>
      <c r="BF39" s="169" t="s">
        <v>14</v>
      </c>
      <c r="BG39" s="170" t="s">
        <v>15</v>
      </c>
      <c r="BI39" s="269"/>
      <c r="BJ39" s="112" t="s">
        <v>14</v>
      </c>
      <c r="BK39" s="113" t="s">
        <v>15</v>
      </c>
      <c r="BL39" s="114" t="s">
        <v>14</v>
      </c>
      <c r="BM39" s="115" t="s">
        <v>15</v>
      </c>
      <c r="BN39" s="112" t="s">
        <v>14</v>
      </c>
      <c r="BO39" s="113" t="s">
        <v>15</v>
      </c>
      <c r="BP39" s="114" t="s">
        <v>14</v>
      </c>
      <c r="BQ39" s="115" t="s">
        <v>15</v>
      </c>
      <c r="BR39" s="112" t="s">
        <v>14</v>
      </c>
      <c r="BS39" s="113" t="s">
        <v>15</v>
      </c>
      <c r="BT39" s="114" t="s">
        <v>14</v>
      </c>
      <c r="BU39" s="112" t="s">
        <v>15</v>
      </c>
      <c r="BV39" s="116" t="s">
        <v>14</v>
      </c>
      <c r="BW39" s="117" t="s">
        <v>15</v>
      </c>
      <c r="BX39" s="112" t="s">
        <v>14</v>
      </c>
      <c r="BY39" s="113" t="s">
        <v>15</v>
      </c>
      <c r="BZ39" s="114" t="s">
        <v>14</v>
      </c>
      <c r="CA39" s="115" t="s">
        <v>15</v>
      </c>
      <c r="CB39" s="112" t="s">
        <v>14</v>
      </c>
      <c r="CC39" s="113" t="s">
        <v>15</v>
      </c>
      <c r="CD39" s="114" t="s">
        <v>14</v>
      </c>
      <c r="CE39" s="115" t="s">
        <v>15</v>
      </c>
      <c r="CF39" s="112" t="s">
        <v>14</v>
      </c>
      <c r="CG39" s="113" t="s">
        <v>15</v>
      </c>
      <c r="CH39" s="26" t="s">
        <v>14</v>
      </c>
      <c r="CI39" s="118" t="s">
        <v>15</v>
      </c>
      <c r="CJ39" s="116" t="s">
        <v>14</v>
      </c>
      <c r="CK39" s="117" t="s">
        <v>15</v>
      </c>
    </row>
    <row r="40" spans="1:93" ht="13.5" thickTop="1" x14ac:dyDescent="0.2">
      <c r="A40" s="120" t="s">
        <v>16</v>
      </c>
      <c r="B40" s="121"/>
      <c r="C40" s="178"/>
      <c r="D40" s="122"/>
      <c r="E40" s="173"/>
      <c r="F40" s="121"/>
      <c r="G40" s="123"/>
      <c r="H40" s="122"/>
      <c r="I40" s="173"/>
      <c r="J40" s="121"/>
      <c r="K40" s="123"/>
      <c r="L40" s="122"/>
      <c r="M40" s="121"/>
      <c r="N40" s="172"/>
      <c r="O40" s="174"/>
      <c r="P40" s="121"/>
      <c r="Q40" s="123"/>
      <c r="R40" s="122"/>
      <c r="S40" s="173"/>
      <c r="T40" s="121"/>
      <c r="U40" s="123"/>
      <c r="V40" s="122"/>
      <c r="W40" s="173"/>
      <c r="X40" s="121"/>
      <c r="Y40" s="123"/>
      <c r="Z40" s="21"/>
      <c r="AA40" s="177"/>
      <c r="AB40" s="163">
        <f t="shared" ref="AB40:AB60" si="35">B40+D40+F40+H40+J40+L40+N40+P40+R40+T40+V40+X40+Z40</f>
        <v>0</v>
      </c>
      <c r="AC40" s="164">
        <f t="shared" ref="AC40:AC61" si="36">C40+E40+G40+I40+K40+M40+O40+Q40+S40+U40+W40+Y40+AA40</f>
        <v>0</v>
      </c>
      <c r="AE40" s="257" t="str">
        <f>$AE$9</f>
        <v>07:00 - 07:59</v>
      </c>
      <c r="AF40" s="121">
        <f>SUMIF($A$9:$A$32,$AE40,B$40:B$63)</f>
        <v>358</v>
      </c>
      <c r="AG40" s="178">
        <f t="shared" ref="AG40:AV41" si="37">SUMIF($A$9:$A$32,$AE40,C$40:C$63)</f>
        <v>167</v>
      </c>
      <c r="AH40" s="122">
        <f t="shared" si="37"/>
        <v>124</v>
      </c>
      <c r="AI40" s="173">
        <f t="shared" si="37"/>
        <v>85</v>
      </c>
      <c r="AJ40" s="121">
        <f t="shared" si="37"/>
        <v>92</v>
      </c>
      <c r="AK40" s="123">
        <f t="shared" si="37"/>
        <v>91</v>
      </c>
      <c r="AL40" s="122">
        <f t="shared" si="37"/>
        <v>360</v>
      </c>
      <c r="AM40" s="173">
        <f t="shared" si="37"/>
        <v>247</v>
      </c>
      <c r="AN40" s="121">
        <f t="shared" si="37"/>
        <v>54</v>
      </c>
      <c r="AO40" s="123">
        <f t="shared" si="37"/>
        <v>137</v>
      </c>
      <c r="AP40" s="122">
        <f t="shared" si="37"/>
        <v>79</v>
      </c>
      <c r="AQ40" s="121">
        <f t="shared" si="37"/>
        <v>281</v>
      </c>
      <c r="AR40" s="172">
        <f t="shared" si="37"/>
        <v>188</v>
      </c>
      <c r="AS40" s="174">
        <f t="shared" si="37"/>
        <v>357</v>
      </c>
      <c r="AT40" s="121">
        <f t="shared" si="37"/>
        <v>154</v>
      </c>
      <c r="AU40" s="123">
        <f t="shared" si="37"/>
        <v>116</v>
      </c>
      <c r="AV40" s="122">
        <f t="shared" si="37"/>
        <v>273</v>
      </c>
      <c r="AW40" s="173">
        <f t="shared" ref="AW40:BE41" si="38">SUMIF($A$9:$A$32,$AE40,S$40:S$63)</f>
        <v>161</v>
      </c>
      <c r="AX40" s="121">
        <f t="shared" si="38"/>
        <v>17</v>
      </c>
      <c r="AY40" s="123">
        <f t="shared" si="38"/>
        <v>107</v>
      </c>
      <c r="AZ40" s="122">
        <f t="shared" si="38"/>
        <v>98</v>
      </c>
      <c r="BA40" s="173">
        <f t="shared" si="38"/>
        <v>267</v>
      </c>
      <c r="BB40" s="121">
        <f t="shared" si="38"/>
        <v>105</v>
      </c>
      <c r="BC40" s="123">
        <f t="shared" si="38"/>
        <v>113</v>
      </c>
      <c r="BD40" s="21">
        <f t="shared" si="38"/>
        <v>522</v>
      </c>
      <c r="BE40" s="177">
        <f t="shared" si="38"/>
        <v>281</v>
      </c>
      <c r="BF40" s="163">
        <f>AF40+AH40+AJ40+AL40+AN40+AP40+AR40+AT40+AV40+AX40+AZ40+BB40+BD40</f>
        <v>2424</v>
      </c>
      <c r="BG40" s="164">
        <f>AG40+AI40+AK40+AM40+AO40+AQ40+AS40+AU40+AW40+AY40+BA40+BC40+BE40</f>
        <v>2410</v>
      </c>
      <c r="BI40" s="120" t="s">
        <v>16</v>
      </c>
      <c r="BJ40" s="124">
        <f>B40/B64</f>
        <v>0</v>
      </c>
      <c r="BK40" s="125">
        <f t="shared" ref="BK40" si="39">C40/C64</f>
        <v>0</v>
      </c>
      <c r="BL40" s="126">
        <f t="shared" ref="BL40" si="40">D40/D64</f>
        <v>0</v>
      </c>
      <c r="BM40" s="127">
        <f t="shared" ref="BM40" si="41">E40/E64</f>
        <v>0</v>
      </c>
      <c r="BN40" s="124">
        <f t="shared" ref="BN40" si="42">F40/F64</f>
        <v>0</v>
      </c>
      <c r="BO40" s="125">
        <f t="shared" ref="BO40" si="43">G40/G64</f>
        <v>0</v>
      </c>
      <c r="BP40" s="126">
        <f t="shared" ref="BP40" si="44">H40/H64</f>
        <v>0</v>
      </c>
      <c r="BQ40" s="127">
        <f t="shared" ref="BQ40" si="45">I40/I64</f>
        <v>0</v>
      </c>
      <c r="BR40" s="124">
        <f t="shared" ref="BR40" si="46">J40/J64</f>
        <v>0</v>
      </c>
      <c r="BS40" s="125">
        <f t="shared" ref="BS40" si="47">K40/K64</f>
        <v>0</v>
      </c>
      <c r="BT40" s="126">
        <f t="shared" ref="BT40" si="48">L40/L64</f>
        <v>0</v>
      </c>
      <c r="BU40" s="124">
        <f t="shared" ref="BU40" si="49">M40/M64</f>
        <v>0</v>
      </c>
      <c r="BV40" s="128">
        <f t="shared" ref="BV40" si="50">N40/N64</f>
        <v>0</v>
      </c>
      <c r="BW40" s="129">
        <f t="shared" ref="BW40" si="51">O40/O64</f>
        <v>0</v>
      </c>
      <c r="BX40" s="124">
        <f t="shared" ref="BX40" si="52">P40/P64</f>
        <v>0</v>
      </c>
      <c r="BY40" s="125">
        <f t="shared" ref="BY40" si="53">Q40/Q64</f>
        <v>0</v>
      </c>
      <c r="BZ40" s="126">
        <f t="shared" ref="BZ40" si="54">R40/R64</f>
        <v>0</v>
      </c>
      <c r="CA40" s="127">
        <f t="shared" ref="CA40" si="55">S40/S64</f>
        <v>0</v>
      </c>
      <c r="CB40" s="124">
        <f t="shared" ref="CB40" si="56">T40/T64</f>
        <v>0</v>
      </c>
      <c r="CC40" s="125">
        <f t="shared" ref="CC40" si="57">U40/U64</f>
        <v>0</v>
      </c>
      <c r="CD40" s="126">
        <f t="shared" ref="CD40" si="58">V40/V64</f>
        <v>0</v>
      </c>
      <c r="CE40" s="127">
        <f t="shared" ref="CE40" si="59">W40/W64</f>
        <v>0</v>
      </c>
      <c r="CF40" s="124">
        <f t="shared" ref="CF40" si="60">X40/X64</f>
        <v>0</v>
      </c>
      <c r="CG40" s="125">
        <f t="shared" ref="CG40" si="61">Y40/Y64</f>
        <v>0</v>
      </c>
      <c r="CH40" s="126">
        <f t="shared" ref="CH40" si="62">Z40/Z64</f>
        <v>0</v>
      </c>
      <c r="CI40" s="124">
        <f t="shared" ref="CI40" si="63">AA40/AA64</f>
        <v>0</v>
      </c>
      <c r="CJ40" s="130">
        <f t="shared" ref="CJ40" si="64">AB40/AB64</f>
        <v>0</v>
      </c>
      <c r="CK40" s="131">
        <f t="shared" ref="CK40" si="65">AC40/AC64</f>
        <v>0</v>
      </c>
    </row>
    <row r="41" spans="1:93" x14ac:dyDescent="0.2">
      <c r="A41" s="132" t="s">
        <v>17</v>
      </c>
      <c r="B41" s="181">
        <v>57</v>
      </c>
      <c r="C41" s="182">
        <v>0</v>
      </c>
      <c r="D41" s="183">
        <v>0</v>
      </c>
      <c r="E41" s="184">
        <v>0</v>
      </c>
      <c r="F41" s="181">
        <v>0</v>
      </c>
      <c r="G41" s="185">
        <v>0</v>
      </c>
      <c r="H41" s="183">
        <v>0</v>
      </c>
      <c r="I41" s="184">
        <v>0</v>
      </c>
      <c r="J41" s="181">
        <v>4</v>
      </c>
      <c r="K41" s="185">
        <v>0</v>
      </c>
      <c r="L41" s="183">
        <v>0</v>
      </c>
      <c r="M41" s="181">
        <v>0</v>
      </c>
      <c r="N41" s="186">
        <v>0</v>
      </c>
      <c r="O41" s="187">
        <v>0</v>
      </c>
      <c r="P41" s="181">
        <v>0</v>
      </c>
      <c r="Q41" s="185">
        <v>0</v>
      </c>
      <c r="R41" s="183">
        <v>0</v>
      </c>
      <c r="S41" s="184">
        <v>0</v>
      </c>
      <c r="T41" s="181">
        <v>0</v>
      </c>
      <c r="U41" s="185">
        <v>0</v>
      </c>
      <c r="V41" s="183">
        <v>0</v>
      </c>
      <c r="W41" s="184">
        <v>0</v>
      </c>
      <c r="X41" s="181">
        <v>0</v>
      </c>
      <c r="Y41" s="185">
        <v>0</v>
      </c>
      <c r="Z41" s="183">
        <v>0</v>
      </c>
      <c r="AA41" s="181">
        <v>0</v>
      </c>
      <c r="AB41" s="165">
        <f t="shared" si="35"/>
        <v>61</v>
      </c>
      <c r="AC41" s="166">
        <f t="shared" si="36"/>
        <v>0</v>
      </c>
      <c r="AE41" s="259" t="str">
        <f>$AE$10</f>
        <v>08:00 - 08:59</v>
      </c>
      <c r="AF41" s="121">
        <f>SUMIF($A$9:$A$32,$AE41,B$40:B$63)</f>
        <v>314</v>
      </c>
      <c r="AG41" s="182">
        <f t="shared" si="37"/>
        <v>154</v>
      </c>
      <c r="AH41" s="183">
        <f t="shared" si="37"/>
        <v>120</v>
      </c>
      <c r="AI41" s="184">
        <f t="shared" si="37"/>
        <v>50</v>
      </c>
      <c r="AJ41" s="181">
        <f t="shared" si="37"/>
        <v>99</v>
      </c>
      <c r="AK41" s="185">
        <f t="shared" si="37"/>
        <v>77</v>
      </c>
      <c r="AL41" s="183">
        <f t="shared" si="37"/>
        <v>296</v>
      </c>
      <c r="AM41" s="184">
        <f t="shared" si="37"/>
        <v>145</v>
      </c>
      <c r="AN41" s="181">
        <f t="shared" si="37"/>
        <v>48</v>
      </c>
      <c r="AO41" s="185">
        <f t="shared" si="37"/>
        <v>89</v>
      </c>
      <c r="AP41" s="183">
        <f t="shared" si="37"/>
        <v>46</v>
      </c>
      <c r="AQ41" s="181">
        <f t="shared" si="37"/>
        <v>276</v>
      </c>
      <c r="AR41" s="186">
        <f t="shared" si="37"/>
        <v>140</v>
      </c>
      <c r="AS41" s="187">
        <f t="shared" si="37"/>
        <v>332</v>
      </c>
      <c r="AT41" s="181">
        <f t="shared" si="37"/>
        <v>97</v>
      </c>
      <c r="AU41" s="185">
        <f t="shared" si="37"/>
        <v>113</v>
      </c>
      <c r="AV41" s="183">
        <f t="shared" si="37"/>
        <v>204</v>
      </c>
      <c r="AW41" s="184">
        <f t="shared" si="38"/>
        <v>109</v>
      </c>
      <c r="AX41" s="181">
        <f t="shared" si="38"/>
        <v>33</v>
      </c>
      <c r="AY41" s="185">
        <f t="shared" si="38"/>
        <v>70</v>
      </c>
      <c r="AZ41" s="183">
        <f t="shared" si="38"/>
        <v>51</v>
      </c>
      <c r="BA41" s="184">
        <f t="shared" si="38"/>
        <v>340</v>
      </c>
      <c r="BB41" s="181">
        <f t="shared" si="38"/>
        <v>73</v>
      </c>
      <c r="BC41" s="185">
        <f t="shared" si="38"/>
        <v>99</v>
      </c>
      <c r="BD41" s="183">
        <f t="shared" si="38"/>
        <v>445</v>
      </c>
      <c r="BE41" s="181">
        <f t="shared" si="38"/>
        <v>267</v>
      </c>
      <c r="BF41" s="165">
        <f>SUM(AF41,AH41,AJ41,AL41,AN41,AP41,AR41,AT41,AV41,AX41,AZ41,BB41,BD41)</f>
        <v>1966</v>
      </c>
      <c r="BG41" s="166">
        <f>SUM(AG41,AI41,AK41,AM41,AO41,AQ41,AS41,AU41,AW41,AY41,BA41,BC41,BE41)</f>
        <v>2121</v>
      </c>
      <c r="BI41" s="132" t="s">
        <v>17</v>
      </c>
      <c r="BJ41" s="124">
        <f t="shared" ref="BJ41:CI41" si="66">B41/B64</f>
        <v>1.8304431599229287E-2</v>
      </c>
      <c r="BK41" s="125">
        <f t="shared" si="66"/>
        <v>0</v>
      </c>
      <c r="BL41" s="126">
        <f t="shared" si="66"/>
        <v>0</v>
      </c>
      <c r="BM41" s="127">
        <f t="shared" si="66"/>
        <v>0</v>
      </c>
      <c r="BN41" s="124">
        <f t="shared" si="66"/>
        <v>0</v>
      </c>
      <c r="BO41" s="125">
        <f t="shared" si="66"/>
        <v>0</v>
      </c>
      <c r="BP41" s="126">
        <f t="shared" si="66"/>
        <v>0</v>
      </c>
      <c r="BQ41" s="127">
        <f t="shared" si="66"/>
        <v>0</v>
      </c>
      <c r="BR41" s="124">
        <f t="shared" si="66"/>
        <v>4.8780487804878049E-3</v>
      </c>
      <c r="BS41" s="125">
        <f t="shared" si="66"/>
        <v>0</v>
      </c>
      <c r="BT41" s="126">
        <f t="shared" si="66"/>
        <v>0</v>
      </c>
      <c r="BU41" s="124">
        <f t="shared" si="66"/>
        <v>0</v>
      </c>
      <c r="BV41" s="128">
        <f t="shared" si="66"/>
        <v>0</v>
      </c>
      <c r="BW41" s="129">
        <f t="shared" si="66"/>
        <v>0</v>
      </c>
      <c r="BX41" s="124">
        <f t="shared" si="66"/>
        <v>0</v>
      </c>
      <c r="BY41" s="125">
        <f t="shared" si="66"/>
        <v>0</v>
      </c>
      <c r="BZ41" s="126">
        <f t="shared" si="66"/>
        <v>0</v>
      </c>
      <c r="CA41" s="127">
        <f t="shared" si="66"/>
        <v>0</v>
      </c>
      <c r="CB41" s="124">
        <f t="shared" si="66"/>
        <v>0</v>
      </c>
      <c r="CC41" s="125">
        <f t="shared" si="66"/>
        <v>0</v>
      </c>
      <c r="CD41" s="126">
        <f t="shared" si="66"/>
        <v>0</v>
      </c>
      <c r="CE41" s="127">
        <f t="shared" si="66"/>
        <v>0</v>
      </c>
      <c r="CF41" s="124">
        <f t="shared" si="66"/>
        <v>0</v>
      </c>
      <c r="CG41" s="125">
        <f t="shared" si="66"/>
        <v>0</v>
      </c>
      <c r="CH41" s="126">
        <f t="shared" si="66"/>
        <v>0</v>
      </c>
      <c r="CI41" s="124">
        <f t="shared" si="66"/>
        <v>0</v>
      </c>
      <c r="CJ41" s="130">
        <f t="shared" ref="CJ41" si="67">AB41/AB64</f>
        <v>2.3443504996156802E-3</v>
      </c>
      <c r="CK41" s="131">
        <f t="shared" ref="CK41" si="68">AC41/AC64</f>
        <v>0</v>
      </c>
    </row>
    <row r="42" spans="1:93" ht="13.5" thickBot="1" x14ac:dyDescent="0.25">
      <c r="A42" s="140" t="s">
        <v>18</v>
      </c>
      <c r="B42" s="188">
        <v>353</v>
      </c>
      <c r="C42" s="189">
        <v>0</v>
      </c>
      <c r="D42" s="190">
        <v>177</v>
      </c>
      <c r="E42" s="191">
        <v>1</v>
      </c>
      <c r="F42" s="188">
        <v>121</v>
      </c>
      <c r="G42" s="192">
        <v>9</v>
      </c>
      <c r="H42" s="190">
        <v>243</v>
      </c>
      <c r="I42" s="191">
        <v>42</v>
      </c>
      <c r="J42" s="188">
        <v>41</v>
      </c>
      <c r="K42" s="192">
        <v>11</v>
      </c>
      <c r="L42" s="190">
        <v>47</v>
      </c>
      <c r="M42" s="188">
        <v>83</v>
      </c>
      <c r="N42" s="193">
        <v>133</v>
      </c>
      <c r="O42" s="194">
        <v>85</v>
      </c>
      <c r="P42" s="188">
        <v>91</v>
      </c>
      <c r="Q42" s="192">
        <v>48</v>
      </c>
      <c r="R42" s="190">
        <v>142</v>
      </c>
      <c r="S42" s="191">
        <v>38</v>
      </c>
      <c r="T42" s="188">
        <v>9</v>
      </c>
      <c r="U42" s="192">
        <v>64</v>
      </c>
      <c r="V42" s="190">
        <v>46</v>
      </c>
      <c r="W42" s="191">
        <v>76</v>
      </c>
      <c r="X42" s="188">
        <v>82</v>
      </c>
      <c r="Y42" s="192">
        <v>75</v>
      </c>
      <c r="Z42" s="190">
        <v>196</v>
      </c>
      <c r="AA42" s="188">
        <v>168</v>
      </c>
      <c r="AB42" s="165">
        <f t="shared" si="35"/>
        <v>1681</v>
      </c>
      <c r="AC42" s="166">
        <f t="shared" si="36"/>
        <v>700</v>
      </c>
      <c r="AE42" s="257"/>
      <c r="AF42" s="121"/>
      <c r="AG42" s="189"/>
      <c r="AH42" s="190"/>
      <c r="AI42" s="191"/>
      <c r="AJ42" s="188"/>
      <c r="AK42" s="192"/>
      <c r="AL42" s="190"/>
      <c r="AM42" s="191"/>
      <c r="AN42" s="188"/>
      <c r="AO42" s="192"/>
      <c r="AP42" s="190"/>
      <c r="AQ42" s="188"/>
      <c r="AR42" s="193"/>
      <c r="AS42" s="194"/>
      <c r="AT42" s="188"/>
      <c r="AU42" s="192"/>
      <c r="AV42" s="190"/>
      <c r="AW42" s="191"/>
      <c r="AX42" s="188"/>
      <c r="AY42" s="192"/>
      <c r="AZ42" s="190"/>
      <c r="BA42" s="191"/>
      <c r="BB42" s="188"/>
      <c r="BC42" s="192"/>
      <c r="BD42" s="190"/>
      <c r="BE42" s="188"/>
      <c r="BF42" s="165"/>
      <c r="BG42" s="166"/>
      <c r="BI42" s="140" t="s">
        <v>18</v>
      </c>
      <c r="BJ42" s="124">
        <f t="shared" ref="BJ42:CI42" si="69">B42/B64</f>
        <v>0.11335902376364804</v>
      </c>
      <c r="BK42" s="125">
        <f t="shared" si="69"/>
        <v>0</v>
      </c>
      <c r="BL42" s="126">
        <f t="shared" si="69"/>
        <v>0.13981042654028436</v>
      </c>
      <c r="BM42" s="127">
        <f t="shared" si="69"/>
        <v>7.6745970836531081E-4</v>
      </c>
      <c r="BN42" s="124">
        <f t="shared" si="69"/>
        <v>0.10503472222222222</v>
      </c>
      <c r="BO42" s="125">
        <f t="shared" si="69"/>
        <v>8.2796688132474698E-3</v>
      </c>
      <c r="BP42" s="126">
        <f t="shared" si="69"/>
        <v>7.7290076335877866E-2</v>
      </c>
      <c r="BQ42" s="127">
        <f t="shared" si="69"/>
        <v>1.2586155229247827E-2</v>
      </c>
      <c r="BR42" s="124">
        <f t="shared" si="69"/>
        <v>0.05</v>
      </c>
      <c r="BS42" s="125">
        <f t="shared" si="69"/>
        <v>1.4066496163682864E-2</v>
      </c>
      <c r="BT42" s="126">
        <f t="shared" si="69"/>
        <v>2.5543478260869567E-2</v>
      </c>
      <c r="BU42" s="124">
        <f t="shared" si="69"/>
        <v>4.520697167755991E-2</v>
      </c>
      <c r="BV42" s="128">
        <f t="shared" si="69"/>
        <v>4.3478260869565216E-2</v>
      </c>
      <c r="BW42" s="129">
        <f t="shared" si="69"/>
        <v>2.8380634390651086E-2</v>
      </c>
      <c r="BX42" s="124">
        <f t="shared" si="69"/>
        <v>6.182065217391304E-2</v>
      </c>
      <c r="BY42" s="125">
        <f t="shared" si="69"/>
        <v>3.4482758620689655E-2</v>
      </c>
      <c r="BZ42" s="126">
        <f t="shared" si="69"/>
        <v>6.9813176007866268E-2</v>
      </c>
      <c r="CA42" s="127">
        <f t="shared" si="69"/>
        <v>1.751959428307976E-2</v>
      </c>
      <c r="CB42" s="124">
        <f t="shared" si="69"/>
        <v>1.4263074484944533E-2</v>
      </c>
      <c r="CC42" s="125">
        <f t="shared" si="69"/>
        <v>0.10792580101180438</v>
      </c>
      <c r="CD42" s="126">
        <f t="shared" si="69"/>
        <v>2.1129995406522738E-2</v>
      </c>
      <c r="CE42" s="127">
        <f t="shared" si="69"/>
        <v>4.2387060791968766E-2</v>
      </c>
      <c r="CF42" s="124">
        <f t="shared" si="69"/>
        <v>6.5131056393963466E-2</v>
      </c>
      <c r="CG42" s="125">
        <f t="shared" si="69"/>
        <v>5.8004640371229696E-2</v>
      </c>
      <c r="CH42" s="126">
        <f t="shared" si="69"/>
        <v>4.8371174728529122E-2</v>
      </c>
      <c r="CI42" s="124">
        <f t="shared" si="69"/>
        <v>3.8585209003215437E-2</v>
      </c>
      <c r="CJ42" s="130">
        <f t="shared" ref="CJ42" si="70">AB42/AB64</f>
        <v>6.4604150653343587E-2</v>
      </c>
      <c r="CK42" s="131">
        <f t="shared" ref="CK42" si="71">AC42/AC64</f>
        <v>2.6977030985047019E-2</v>
      </c>
    </row>
    <row r="43" spans="1:93" ht="14.25" thickTop="1" thickBot="1" x14ac:dyDescent="0.25">
      <c r="A43" s="132" t="s">
        <v>19</v>
      </c>
      <c r="B43" s="181">
        <v>419</v>
      </c>
      <c r="C43" s="182">
        <v>152</v>
      </c>
      <c r="D43" s="183">
        <v>156</v>
      </c>
      <c r="E43" s="184">
        <v>108</v>
      </c>
      <c r="F43" s="181">
        <v>100</v>
      </c>
      <c r="G43" s="185">
        <v>100</v>
      </c>
      <c r="H43" s="183">
        <v>333</v>
      </c>
      <c r="I43" s="184">
        <v>201</v>
      </c>
      <c r="J43" s="181">
        <v>63</v>
      </c>
      <c r="K43" s="185">
        <v>80</v>
      </c>
      <c r="L43" s="183">
        <v>84</v>
      </c>
      <c r="M43" s="181">
        <v>259</v>
      </c>
      <c r="N43" s="186">
        <v>246</v>
      </c>
      <c r="O43" s="187">
        <v>261</v>
      </c>
      <c r="P43" s="181">
        <v>149</v>
      </c>
      <c r="Q43" s="185">
        <v>92</v>
      </c>
      <c r="R43" s="183">
        <v>243</v>
      </c>
      <c r="S43" s="184">
        <v>120</v>
      </c>
      <c r="T43" s="181">
        <v>22</v>
      </c>
      <c r="U43" s="185">
        <v>110</v>
      </c>
      <c r="V43" s="183">
        <v>102</v>
      </c>
      <c r="W43" s="184">
        <v>236</v>
      </c>
      <c r="X43" s="181">
        <v>121</v>
      </c>
      <c r="Y43" s="185">
        <v>146</v>
      </c>
      <c r="Z43" s="183">
        <v>416</v>
      </c>
      <c r="AA43" s="181">
        <v>301</v>
      </c>
      <c r="AB43" s="165">
        <f t="shared" si="35"/>
        <v>2454</v>
      </c>
      <c r="AC43" s="166">
        <f t="shared" si="36"/>
        <v>2166</v>
      </c>
      <c r="AE43" s="254" t="s">
        <v>13</v>
      </c>
      <c r="AF43" s="14">
        <f t="shared" ref="AF43:BG43" si="72">SUM(AF40:AF42)</f>
        <v>672</v>
      </c>
      <c r="AG43" s="1">
        <f t="shared" si="72"/>
        <v>321</v>
      </c>
      <c r="AH43" s="14">
        <f t="shared" si="72"/>
        <v>244</v>
      </c>
      <c r="AI43" s="1">
        <f t="shared" si="72"/>
        <v>135</v>
      </c>
      <c r="AJ43" s="14">
        <f t="shared" si="72"/>
        <v>191</v>
      </c>
      <c r="AK43" s="1">
        <f t="shared" si="72"/>
        <v>168</v>
      </c>
      <c r="AL43" s="14">
        <f t="shared" si="72"/>
        <v>656</v>
      </c>
      <c r="AM43" s="1">
        <f t="shared" si="72"/>
        <v>392</v>
      </c>
      <c r="AN43" s="14">
        <f t="shared" si="72"/>
        <v>102</v>
      </c>
      <c r="AO43" s="1">
        <f t="shared" si="72"/>
        <v>226</v>
      </c>
      <c r="AP43" s="14">
        <f t="shared" si="72"/>
        <v>125</v>
      </c>
      <c r="AQ43" s="1">
        <f t="shared" si="72"/>
        <v>557</v>
      </c>
      <c r="AR43" s="14">
        <f t="shared" si="72"/>
        <v>328</v>
      </c>
      <c r="AS43" s="1">
        <f t="shared" si="72"/>
        <v>689</v>
      </c>
      <c r="AT43" s="14">
        <f t="shared" si="72"/>
        <v>251</v>
      </c>
      <c r="AU43" s="1">
        <f t="shared" si="72"/>
        <v>229</v>
      </c>
      <c r="AV43" s="14">
        <f t="shared" si="72"/>
        <v>477</v>
      </c>
      <c r="AW43" s="1">
        <f t="shared" si="72"/>
        <v>270</v>
      </c>
      <c r="AX43" s="14">
        <f t="shared" si="72"/>
        <v>50</v>
      </c>
      <c r="AY43" s="1">
        <f t="shared" si="72"/>
        <v>177</v>
      </c>
      <c r="AZ43" s="14">
        <f t="shared" si="72"/>
        <v>149</v>
      </c>
      <c r="BA43" s="1">
        <f t="shared" si="72"/>
        <v>607</v>
      </c>
      <c r="BB43" s="14">
        <f t="shared" si="72"/>
        <v>178</v>
      </c>
      <c r="BC43" s="1">
        <f t="shared" si="72"/>
        <v>212</v>
      </c>
      <c r="BD43" s="14">
        <f t="shared" si="72"/>
        <v>967</v>
      </c>
      <c r="BE43" s="1">
        <f t="shared" si="72"/>
        <v>548</v>
      </c>
      <c r="BF43" s="167">
        <f t="shared" si="72"/>
        <v>4390</v>
      </c>
      <c r="BG43" s="168">
        <f t="shared" si="72"/>
        <v>4531</v>
      </c>
      <c r="BI43" s="132" t="s">
        <v>19</v>
      </c>
      <c r="BJ43" s="124">
        <f t="shared" ref="BJ43:CI43" si="73">B43/B64</f>
        <v>0.13455362877328195</v>
      </c>
      <c r="BK43" s="125">
        <f t="shared" si="73"/>
        <v>5.0431320504313204E-2</v>
      </c>
      <c r="BL43" s="126">
        <f t="shared" si="73"/>
        <v>0.12322274881516587</v>
      </c>
      <c r="BM43" s="127">
        <f t="shared" si="73"/>
        <v>8.2885648503453563E-2</v>
      </c>
      <c r="BN43" s="124">
        <f t="shared" si="73"/>
        <v>8.6805555555555552E-2</v>
      </c>
      <c r="BO43" s="125">
        <f t="shared" si="73"/>
        <v>9.1996320147194111E-2</v>
      </c>
      <c r="BP43" s="126">
        <f t="shared" si="73"/>
        <v>0.10591603053435114</v>
      </c>
      <c r="BQ43" s="127">
        <f t="shared" si="73"/>
        <v>6.0233742882828886E-2</v>
      </c>
      <c r="BR43" s="124">
        <f t="shared" si="73"/>
        <v>7.6829268292682926E-2</v>
      </c>
      <c r="BS43" s="125">
        <f t="shared" si="73"/>
        <v>0.10230179028132992</v>
      </c>
      <c r="BT43" s="126">
        <f t="shared" si="73"/>
        <v>4.5652173913043478E-2</v>
      </c>
      <c r="BU43" s="124">
        <f t="shared" si="73"/>
        <v>0.14106753812636166</v>
      </c>
      <c r="BV43" s="128">
        <f t="shared" si="73"/>
        <v>8.0418437397842435E-2</v>
      </c>
      <c r="BW43" s="129">
        <f t="shared" si="73"/>
        <v>8.7145242070116855E-2</v>
      </c>
      <c r="BX43" s="124">
        <f t="shared" si="73"/>
        <v>0.10122282608695653</v>
      </c>
      <c r="BY43" s="125">
        <f t="shared" si="73"/>
        <v>6.6091954022988508E-2</v>
      </c>
      <c r="BZ43" s="126">
        <f t="shared" si="73"/>
        <v>0.11946902654867257</v>
      </c>
      <c r="CA43" s="127">
        <f t="shared" si="73"/>
        <v>5.5325034578146609E-2</v>
      </c>
      <c r="CB43" s="124">
        <f t="shared" si="73"/>
        <v>3.486529318541997E-2</v>
      </c>
      <c r="CC43" s="125">
        <f t="shared" si="73"/>
        <v>0.18549747048903878</v>
      </c>
      <c r="CD43" s="126">
        <f t="shared" si="73"/>
        <v>4.6853468075333027E-2</v>
      </c>
      <c r="CE43" s="127">
        <f t="shared" si="73"/>
        <v>0.13162297824874511</v>
      </c>
      <c r="CF43" s="124">
        <f t="shared" si="73"/>
        <v>9.6108022239872914E-2</v>
      </c>
      <c r="CG43" s="125">
        <f t="shared" si="73"/>
        <v>0.11291569992266048</v>
      </c>
      <c r="CH43" s="126">
        <f t="shared" si="73"/>
        <v>0.10266535044422508</v>
      </c>
      <c r="CI43" s="124">
        <f t="shared" si="73"/>
        <v>6.9131832797427656E-2</v>
      </c>
      <c r="CJ43" s="130">
        <f t="shared" ref="CJ43" si="74">AB43/AB64</f>
        <v>9.4312067640276706E-2</v>
      </c>
      <c r="CK43" s="131">
        <f t="shared" ref="CK43" si="75">AC43/AC64</f>
        <v>8.347464159087406E-2</v>
      </c>
    </row>
    <row r="44" spans="1:93" ht="13.5" thickTop="1" x14ac:dyDescent="0.2">
      <c r="A44" s="140" t="s">
        <v>20</v>
      </c>
      <c r="B44" s="188">
        <v>358</v>
      </c>
      <c r="C44" s="189">
        <v>167</v>
      </c>
      <c r="D44" s="190">
        <v>124</v>
      </c>
      <c r="E44" s="191">
        <v>85</v>
      </c>
      <c r="F44" s="188">
        <v>92</v>
      </c>
      <c r="G44" s="192">
        <v>91</v>
      </c>
      <c r="H44" s="190">
        <v>360</v>
      </c>
      <c r="I44" s="191">
        <v>247</v>
      </c>
      <c r="J44" s="188">
        <v>54</v>
      </c>
      <c r="K44" s="192">
        <v>137</v>
      </c>
      <c r="L44" s="190">
        <v>79</v>
      </c>
      <c r="M44" s="188">
        <v>281</v>
      </c>
      <c r="N44" s="193">
        <v>188</v>
      </c>
      <c r="O44" s="194">
        <v>357</v>
      </c>
      <c r="P44" s="188">
        <v>154</v>
      </c>
      <c r="Q44" s="192">
        <v>116</v>
      </c>
      <c r="R44" s="190">
        <v>273</v>
      </c>
      <c r="S44" s="191">
        <v>161</v>
      </c>
      <c r="T44" s="188">
        <v>17</v>
      </c>
      <c r="U44" s="192">
        <v>107</v>
      </c>
      <c r="V44" s="190">
        <v>98</v>
      </c>
      <c r="W44" s="191">
        <v>267</v>
      </c>
      <c r="X44" s="188">
        <v>105</v>
      </c>
      <c r="Y44" s="192">
        <v>113</v>
      </c>
      <c r="Z44" s="190">
        <v>522</v>
      </c>
      <c r="AA44" s="188">
        <v>281</v>
      </c>
      <c r="AB44" s="165">
        <f t="shared" si="35"/>
        <v>2424</v>
      </c>
      <c r="AC44" s="166">
        <f t="shared" si="36"/>
        <v>2410</v>
      </c>
      <c r="BI44" s="140" t="s">
        <v>20</v>
      </c>
      <c r="BJ44" s="124">
        <f t="shared" ref="BJ44:CI44" si="76">B44/B64</f>
        <v>0.11496467565831728</v>
      </c>
      <c r="BK44" s="125">
        <f t="shared" si="76"/>
        <v>5.5408095554080952E-2</v>
      </c>
      <c r="BL44" s="126">
        <f t="shared" si="76"/>
        <v>9.7946287519747238E-2</v>
      </c>
      <c r="BM44" s="127">
        <f t="shared" si="76"/>
        <v>6.5234075211051415E-2</v>
      </c>
      <c r="BN44" s="124">
        <f t="shared" si="76"/>
        <v>7.9861111111111105E-2</v>
      </c>
      <c r="BO44" s="125">
        <f t="shared" si="76"/>
        <v>8.3716651333946637E-2</v>
      </c>
      <c r="BP44" s="126">
        <f t="shared" si="76"/>
        <v>0.11450381679389313</v>
      </c>
      <c r="BQ44" s="127">
        <f t="shared" si="76"/>
        <v>7.4018579562481271E-2</v>
      </c>
      <c r="BR44" s="124">
        <f t="shared" si="76"/>
        <v>6.5853658536585369E-2</v>
      </c>
      <c r="BS44" s="125">
        <f t="shared" si="76"/>
        <v>0.17519181585677748</v>
      </c>
      <c r="BT44" s="126">
        <f t="shared" si="76"/>
        <v>4.2934782608695654E-2</v>
      </c>
      <c r="BU44" s="124">
        <f t="shared" si="76"/>
        <v>0.15305010893246188</v>
      </c>
      <c r="BV44" s="128">
        <f t="shared" si="76"/>
        <v>6.1457992808107223E-2</v>
      </c>
      <c r="BW44" s="129">
        <f t="shared" si="76"/>
        <v>0.11919866444073456</v>
      </c>
      <c r="BX44" s="124">
        <f t="shared" si="76"/>
        <v>0.10461956521739131</v>
      </c>
      <c r="BY44" s="125">
        <f t="shared" si="76"/>
        <v>8.3333333333333329E-2</v>
      </c>
      <c r="BZ44" s="126">
        <f t="shared" si="76"/>
        <v>0.13421828908554573</v>
      </c>
      <c r="CA44" s="127">
        <f t="shared" si="76"/>
        <v>7.4227754725680037E-2</v>
      </c>
      <c r="CB44" s="124">
        <f t="shared" si="76"/>
        <v>2.694136291600634E-2</v>
      </c>
      <c r="CC44" s="125">
        <f t="shared" si="76"/>
        <v>0.18043844856661045</v>
      </c>
      <c r="CD44" s="126">
        <f t="shared" si="76"/>
        <v>4.5016077170418008E-2</v>
      </c>
      <c r="CE44" s="127">
        <f t="shared" si="76"/>
        <v>0.14891243725599554</v>
      </c>
      <c r="CF44" s="124">
        <f t="shared" si="76"/>
        <v>8.3399523431294684E-2</v>
      </c>
      <c r="CG44" s="125">
        <f t="shared" si="76"/>
        <v>8.7393658159319418E-2</v>
      </c>
      <c r="CH44" s="126">
        <f t="shared" si="76"/>
        <v>0.12882527147087858</v>
      </c>
      <c r="CI44" s="124">
        <f t="shared" si="76"/>
        <v>6.4538355535140104E-2</v>
      </c>
      <c r="CJ44" s="130">
        <f t="shared" ref="CJ44" si="77">AB44/AB64</f>
        <v>9.3159108378170638E-2</v>
      </c>
      <c r="CK44" s="131">
        <f t="shared" ref="CK44" si="78">AC44/AC64</f>
        <v>9.2878063819947593E-2</v>
      </c>
    </row>
    <row r="45" spans="1:93" ht="13.5" thickBot="1" x14ac:dyDescent="0.25">
      <c r="A45" s="132" t="s">
        <v>21</v>
      </c>
      <c r="B45" s="181">
        <v>314</v>
      </c>
      <c r="C45" s="182">
        <v>154</v>
      </c>
      <c r="D45" s="183">
        <v>120</v>
      </c>
      <c r="E45" s="184">
        <v>50</v>
      </c>
      <c r="F45" s="181">
        <v>99</v>
      </c>
      <c r="G45" s="185">
        <v>77</v>
      </c>
      <c r="H45" s="183">
        <v>296</v>
      </c>
      <c r="I45" s="184">
        <v>145</v>
      </c>
      <c r="J45" s="181">
        <v>48</v>
      </c>
      <c r="K45" s="185">
        <v>89</v>
      </c>
      <c r="L45" s="183">
        <v>46</v>
      </c>
      <c r="M45" s="181">
        <v>276</v>
      </c>
      <c r="N45" s="186">
        <v>140</v>
      </c>
      <c r="O45" s="187">
        <v>332</v>
      </c>
      <c r="P45" s="181">
        <v>97</v>
      </c>
      <c r="Q45" s="185">
        <v>113</v>
      </c>
      <c r="R45" s="183">
        <v>204</v>
      </c>
      <c r="S45" s="184">
        <v>109</v>
      </c>
      <c r="T45" s="181">
        <v>33</v>
      </c>
      <c r="U45" s="185">
        <v>70</v>
      </c>
      <c r="V45" s="183">
        <v>51</v>
      </c>
      <c r="W45" s="184">
        <v>340</v>
      </c>
      <c r="X45" s="181">
        <v>73</v>
      </c>
      <c r="Y45" s="185">
        <v>99</v>
      </c>
      <c r="Z45" s="183">
        <v>445</v>
      </c>
      <c r="AA45" s="181">
        <v>267</v>
      </c>
      <c r="AB45" s="165">
        <f t="shared" si="35"/>
        <v>1966</v>
      </c>
      <c r="AC45" s="166">
        <f t="shared" si="36"/>
        <v>2121</v>
      </c>
      <c r="AE45" t="s">
        <v>85</v>
      </c>
      <c r="BI45" s="132" t="s">
        <v>21</v>
      </c>
      <c r="BJ45" s="124">
        <f t="shared" ref="BJ45:CI45" si="79">B45/B64</f>
        <v>0.10083493898522801</v>
      </c>
      <c r="BK45" s="125">
        <f t="shared" si="79"/>
        <v>5.1094890510948905E-2</v>
      </c>
      <c r="BL45" s="126">
        <f t="shared" si="79"/>
        <v>9.4786729857819899E-2</v>
      </c>
      <c r="BM45" s="127">
        <f t="shared" si="79"/>
        <v>3.8372985418265539E-2</v>
      </c>
      <c r="BN45" s="124">
        <f t="shared" si="79"/>
        <v>8.59375E-2</v>
      </c>
      <c r="BO45" s="125">
        <f t="shared" si="79"/>
        <v>7.0837166513339461E-2</v>
      </c>
      <c r="BP45" s="126">
        <f t="shared" si="79"/>
        <v>9.4147582697201013E-2</v>
      </c>
      <c r="BQ45" s="127">
        <f t="shared" si="79"/>
        <v>4.3452202577165117E-2</v>
      </c>
      <c r="BR45" s="124">
        <f t="shared" si="79"/>
        <v>5.8536585365853662E-2</v>
      </c>
      <c r="BS45" s="125">
        <f t="shared" si="79"/>
        <v>0.11381074168797954</v>
      </c>
      <c r="BT45" s="126">
        <f t="shared" si="79"/>
        <v>2.5000000000000001E-2</v>
      </c>
      <c r="BU45" s="124">
        <f t="shared" si="79"/>
        <v>0.15032679738562091</v>
      </c>
      <c r="BV45" s="128">
        <f t="shared" si="79"/>
        <v>4.5766590389016017E-2</v>
      </c>
      <c r="BW45" s="129">
        <f t="shared" si="79"/>
        <v>0.11085141903171954</v>
      </c>
      <c r="BX45" s="124">
        <f t="shared" si="79"/>
        <v>6.5896739130434784E-2</v>
      </c>
      <c r="BY45" s="125">
        <f t="shared" si="79"/>
        <v>8.1178160919540235E-2</v>
      </c>
      <c r="BZ45" s="126">
        <f t="shared" si="79"/>
        <v>0.10029498525073746</v>
      </c>
      <c r="CA45" s="127">
        <f t="shared" si="79"/>
        <v>5.0253573075149841E-2</v>
      </c>
      <c r="CB45" s="124">
        <f t="shared" si="79"/>
        <v>5.2297939778129951E-2</v>
      </c>
      <c r="CC45" s="125">
        <f t="shared" si="79"/>
        <v>0.11804384485666104</v>
      </c>
      <c r="CD45" s="126">
        <f t="shared" si="79"/>
        <v>2.3426734037666513E-2</v>
      </c>
      <c r="CE45" s="127">
        <f t="shared" si="79"/>
        <v>0.18962632459564974</v>
      </c>
      <c r="CF45" s="124">
        <f t="shared" si="79"/>
        <v>5.7982525814138208E-2</v>
      </c>
      <c r="CG45" s="125">
        <f t="shared" si="79"/>
        <v>7.6566125290023199E-2</v>
      </c>
      <c r="CH45" s="126">
        <f t="shared" si="79"/>
        <v>0.109822309970385</v>
      </c>
      <c r="CI45" s="124">
        <f t="shared" si="79"/>
        <v>6.1322921451538816E-2</v>
      </c>
      <c r="CJ45" s="130">
        <f t="shared" ref="CJ45" si="80">AB45/AB64</f>
        <v>7.5557263643351275E-2</v>
      </c>
      <c r="CK45" s="131">
        <f t="shared" ref="CK45" si="81">AC45/AC64</f>
        <v>8.1740403884692461E-2</v>
      </c>
    </row>
    <row r="46" spans="1:93" ht="14.25" thickTop="1" thickBot="1" x14ac:dyDescent="0.25">
      <c r="A46" s="140" t="s">
        <v>22</v>
      </c>
      <c r="B46" s="188">
        <v>239</v>
      </c>
      <c r="C46" s="189">
        <v>172</v>
      </c>
      <c r="D46" s="190">
        <v>89</v>
      </c>
      <c r="E46" s="191">
        <v>60</v>
      </c>
      <c r="F46" s="188">
        <v>90</v>
      </c>
      <c r="G46" s="192">
        <v>66</v>
      </c>
      <c r="H46" s="190">
        <v>214</v>
      </c>
      <c r="I46" s="191">
        <v>226</v>
      </c>
      <c r="J46" s="188">
        <v>61</v>
      </c>
      <c r="K46" s="192">
        <v>81</v>
      </c>
      <c r="L46" s="190">
        <v>55</v>
      </c>
      <c r="M46" s="188">
        <v>210</v>
      </c>
      <c r="N46" s="193">
        <v>129</v>
      </c>
      <c r="O46" s="194">
        <v>334</v>
      </c>
      <c r="P46" s="188">
        <v>91</v>
      </c>
      <c r="Q46" s="192">
        <v>76</v>
      </c>
      <c r="R46" s="190">
        <v>144</v>
      </c>
      <c r="S46" s="191">
        <v>114</v>
      </c>
      <c r="T46" s="188">
        <v>24</v>
      </c>
      <c r="U46" s="192">
        <v>49</v>
      </c>
      <c r="V46" s="190">
        <v>82</v>
      </c>
      <c r="W46" s="191">
        <v>177</v>
      </c>
      <c r="X46" s="188">
        <v>60</v>
      </c>
      <c r="Y46" s="192">
        <v>65</v>
      </c>
      <c r="Z46" s="190">
        <v>315</v>
      </c>
      <c r="AA46" s="188">
        <v>194</v>
      </c>
      <c r="AB46" s="165">
        <f t="shared" si="35"/>
        <v>1593</v>
      </c>
      <c r="AC46" s="166">
        <f t="shared" si="36"/>
        <v>1824</v>
      </c>
      <c r="AE46" s="268" t="s">
        <v>0</v>
      </c>
      <c r="AF46" s="262" t="s">
        <v>1</v>
      </c>
      <c r="AG46" s="263"/>
      <c r="AH46" s="262" t="s">
        <v>2</v>
      </c>
      <c r="AI46" s="263"/>
      <c r="AJ46" s="262" t="s">
        <v>3</v>
      </c>
      <c r="AK46" s="263"/>
      <c r="AL46" s="262" t="s">
        <v>4</v>
      </c>
      <c r="AM46" s="263"/>
      <c r="AN46" s="262" t="s">
        <v>5</v>
      </c>
      <c r="AO46" s="263"/>
      <c r="AP46" s="262" t="s">
        <v>6</v>
      </c>
      <c r="AQ46" s="263"/>
      <c r="AR46" s="262" t="s">
        <v>7</v>
      </c>
      <c r="AS46" s="263"/>
      <c r="AT46" s="262" t="s">
        <v>8</v>
      </c>
      <c r="AU46" s="263"/>
      <c r="AV46" s="262" t="s">
        <v>9</v>
      </c>
      <c r="AW46" s="263"/>
      <c r="AX46" s="262" t="s">
        <v>10</v>
      </c>
      <c r="AY46" s="263"/>
      <c r="AZ46" s="262" t="s">
        <v>11</v>
      </c>
      <c r="BA46" s="263"/>
      <c r="BB46" s="262" t="s">
        <v>12</v>
      </c>
      <c r="BC46" s="263"/>
      <c r="BD46" s="264" t="s">
        <v>40</v>
      </c>
      <c r="BE46" s="265"/>
      <c r="BF46" s="266" t="s">
        <v>41</v>
      </c>
      <c r="BG46" s="267"/>
      <c r="BI46" s="140" t="s">
        <v>22</v>
      </c>
      <c r="BJ46" s="124">
        <f t="shared" ref="BJ46:CI46" si="82">B46/B64</f>
        <v>7.6750160565189463E-2</v>
      </c>
      <c r="BK46" s="125">
        <f t="shared" si="82"/>
        <v>5.7067020570670209E-2</v>
      </c>
      <c r="BL46" s="126">
        <f t="shared" si="82"/>
        <v>7.0300157977883096E-2</v>
      </c>
      <c r="BM46" s="127">
        <f t="shared" si="82"/>
        <v>4.6047582501918649E-2</v>
      </c>
      <c r="BN46" s="124">
        <f t="shared" si="82"/>
        <v>7.8125E-2</v>
      </c>
      <c r="BO46" s="125">
        <f t="shared" si="82"/>
        <v>6.0717571297148117E-2</v>
      </c>
      <c r="BP46" s="126">
        <f t="shared" si="82"/>
        <v>6.8066157760814247E-2</v>
      </c>
      <c r="BQ46" s="127">
        <f t="shared" si="82"/>
        <v>6.7725501947857356E-2</v>
      </c>
      <c r="BR46" s="124">
        <f t="shared" si="82"/>
        <v>7.4390243902439021E-2</v>
      </c>
      <c r="BS46" s="125">
        <f t="shared" si="82"/>
        <v>0.10358056265984655</v>
      </c>
      <c r="BT46" s="126">
        <f t="shared" si="82"/>
        <v>2.9891304347826088E-2</v>
      </c>
      <c r="BU46" s="124">
        <f t="shared" si="82"/>
        <v>0.11437908496732026</v>
      </c>
      <c r="BV46" s="128">
        <f t="shared" si="82"/>
        <v>4.2170644001307614E-2</v>
      </c>
      <c r="BW46" s="129">
        <f t="shared" si="82"/>
        <v>0.11151919866444074</v>
      </c>
      <c r="BX46" s="124">
        <f t="shared" si="82"/>
        <v>6.182065217391304E-2</v>
      </c>
      <c r="BY46" s="125">
        <f t="shared" si="82"/>
        <v>5.459770114942529E-2</v>
      </c>
      <c r="BZ46" s="126">
        <f t="shared" si="82"/>
        <v>7.0796460176991149E-2</v>
      </c>
      <c r="CA46" s="127">
        <f t="shared" si="82"/>
        <v>5.2558782849239281E-2</v>
      </c>
      <c r="CB46" s="124">
        <f t="shared" si="82"/>
        <v>3.8034865293185421E-2</v>
      </c>
      <c r="CC46" s="125">
        <f t="shared" si="82"/>
        <v>8.2630691399662726E-2</v>
      </c>
      <c r="CD46" s="126">
        <f t="shared" si="82"/>
        <v>3.7666513550757924E-2</v>
      </c>
      <c r="CE46" s="127">
        <f t="shared" si="82"/>
        <v>9.8717233686558839E-2</v>
      </c>
      <c r="CF46" s="124">
        <f t="shared" si="82"/>
        <v>4.765687053216839E-2</v>
      </c>
      <c r="CG46" s="125">
        <f t="shared" si="82"/>
        <v>5.0270688321732405E-2</v>
      </c>
      <c r="CH46" s="126">
        <f t="shared" si="82"/>
        <v>7.7739387956564654E-2</v>
      </c>
      <c r="CI46" s="124">
        <f t="shared" si="82"/>
        <v>4.4556729444189251E-2</v>
      </c>
      <c r="CJ46" s="130">
        <f t="shared" ref="CJ46" si="83">AB46/AB64</f>
        <v>6.1222136817832437E-2</v>
      </c>
      <c r="CK46" s="131">
        <f t="shared" ref="CK46" si="84">AC46/AC64</f>
        <v>7.0294435023893945E-2</v>
      </c>
    </row>
    <row r="47" spans="1:93" ht="15" thickTop="1" thickBot="1" x14ac:dyDescent="0.3">
      <c r="A47" s="132" t="s">
        <v>23</v>
      </c>
      <c r="B47" s="181">
        <v>168</v>
      </c>
      <c r="C47" s="182">
        <v>138</v>
      </c>
      <c r="D47" s="183">
        <v>80</v>
      </c>
      <c r="E47" s="184">
        <v>69</v>
      </c>
      <c r="F47" s="181">
        <v>83</v>
      </c>
      <c r="G47" s="185">
        <v>63</v>
      </c>
      <c r="H47" s="183">
        <v>159</v>
      </c>
      <c r="I47" s="184">
        <v>215</v>
      </c>
      <c r="J47" s="181">
        <v>49</v>
      </c>
      <c r="K47" s="185">
        <v>59</v>
      </c>
      <c r="L47" s="183">
        <v>82</v>
      </c>
      <c r="M47" s="181">
        <v>113</v>
      </c>
      <c r="N47" s="186">
        <v>138</v>
      </c>
      <c r="O47" s="187">
        <v>255</v>
      </c>
      <c r="P47" s="181">
        <v>76</v>
      </c>
      <c r="Q47" s="185">
        <v>112</v>
      </c>
      <c r="R47" s="183">
        <v>137</v>
      </c>
      <c r="S47" s="184">
        <v>121</v>
      </c>
      <c r="T47" s="181">
        <v>26</v>
      </c>
      <c r="U47" s="185">
        <v>38</v>
      </c>
      <c r="V47" s="183">
        <v>54</v>
      </c>
      <c r="W47" s="184">
        <v>101</v>
      </c>
      <c r="X47" s="181">
        <v>73</v>
      </c>
      <c r="Y47" s="185">
        <v>62</v>
      </c>
      <c r="Z47" s="183">
        <v>240</v>
      </c>
      <c r="AA47" s="181">
        <v>234</v>
      </c>
      <c r="AB47" s="165">
        <f t="shared" si="35"/>
        <v>1365</v>
      </c>
      <c r="AC47" s="166">
        <f t="shared" si="36"/>
        <v>1580</v>
      </c>
      <c r="AE47" s="269"/>
      <c r="AF47" s="112" t="s">
        <v>14</v>
      </c>
      <c r="AG47" s="113" t="s">
        <v>15</v>
      </c>
      <c r="AH47" s="114" t="s">
        <v>14</v>
      </c>
      <c r="AI47" s="115" t="s">
        <v>15</v>
      </c>
      <c r="AJ47" s="112" t="s">
        <v>14</v>
      </c>
      <c r="AK47" s="113" t="s">
        <v>15</v>
      </c>
      <c r="AL47" s="114" t="s">
        <v>14</v>
      </c>
      <c r="AM47" s="115" t="s">
        <v>15</v>
      </c>
      <c r="AN47" s="112" t="s">
        <v>14</v>
      </c>
      <c r="AO47" s="113" t="s">
        <v>15</v>
      </c>
      <c r="AP47" s="114" t="s">
        <v>14</v>
      </c>
      <c r="AQ47" s="112" t="s">
        <v>15</v>
      </c>
      <c r="AR47" s="116" t="s">
        <v>14</v>
      </c>
      <c r="AS47" s="117" t="s">
        <v>15</v>
      </c>
      <c r="AT47" s="112" t="s">
        <v>14</v>
      </c>
      <c r="AU47" s="113" t="s">
        <v>15</v>
      </c>
      <c r="AV47" s="114" t="s">
        <v>14</v>
      </c>
      <c r="AW47" s="115" t="s">
        <v>15</v>
      </c>
      <c r="AX47" s="112" t="s">
        <v>14</v>
      </c>
      <c r="AY47" s="113" t="s">
        <v>15</v>
      </c>
      <c r="AZ47" s="114" t="s">
        <v>14</v>
      </c>
      <c r="BA47" s="115" t="s">
        <v>15</v>
      </c>
      <c r="BB47" s="112" t="s">
        <v>14</v>
      </c>
      <c r="BC47" s="113" t="s">
        <v>15</v>
      </c>
      <c r="BD47" s="26" t="s">
        <v>14</v>
      </c>
      <c r="BE47" s="118" t="s">
        <v>15</v>
      </c>
      <c r="BF47" s="169" t="s">
        <v>14</v>
      </c>
      <c r="BG47" s="170" t="s">
        <v>15</v>
      </c>
      <c r="BI47" s="132" t="s">
        <v>23</v>
      </c>
      <c r="BJ47" s="124">
        <f t="shared" ref="BJ47:CI47" si="85">B47/B64</f>
        <v>5.3949903660886318E-2</v>
      </c>
      <c r="BK47" s="125">
        <f t="shared" si="85"/>
        <v>4.5786330457863303E-2</v>
      </c>
      <c r="BL47" s="126">
        <f t="shared" si="85"/>
        <v>6.3191153238546599E-2</v>
      </c>
      <c r="BM47" s="127">
        <f t="shared" si="85"/>
        <v>5.2954719877206444E-2</v>
      </c>
      <c r="BN47" s="124">
        <f t="shared" si="85"/>
        <v>7.2048611111111105E-2</v>
      </c>
      <c r="BO47" s="125">
        <f t="shared" si="85"/>
        <v>5.7957681692732292E-2</v>
      </c>
      <c r="BP47" s="126">
        <f t="shared" si="85"/>
        <v>5.0572519083969467E-2</v>
      </c>
      <c r="BQ47" s="127">
        <f t="shared" si="85"/>
        <v>6.4429127959244825E-2</v>
      </c>
      <c r="BR47" s="124">
        <f t="shared" si="85"/>
        <v>5.9756097560975607E-2</v>
      </c>
      <c r="BS47" s="125">
        <f t="shared" si="85"/>
        <v>7.5447570332480812E-2</v>
      </c>
      <c r="BT47" s="126">
        <f t="shared" si="85"/>
        <v>4.4565217391304347E-2</v>
      </c>
      <c r="BU47" s="124">
        <f t="shared" si="85"/>
        <v>6.1546840958605666E-2</v>
      </c>
      <c r="BV47" s="128">
        <f t="shared" si="85"/>
        <v>4.5112781954887216E-2</v>
      </c>
      <c r="BW47" s="129">
        <f t="shared" si="85"/>
        <v>8.5141903171953262E-2</v>
      </c>
      <c r="BX47" s="124">
        <f t="shared" si="85"/>
        <v>5.1630434782608696E-2</v>
      </c>
      <c r="BY47" s="125">
        <f t="shared" si="85"/>
        <v>8.0459770114942528E-2</v>
      </c>
      <c r="BZ47" s="126">
        <f t="shared" si="85"/>
        <v>6.7354965585054077E-2</v>
      </c>
      <c r="CA47" s="127">
        <f t="shared" si="85"/>
        <v>5.5786076532964503E-2</v>
      </c>
      <c r="CB47" s="124">
        <f t="shared" si="85"/>
        <v>4.1204437400950873E-2</v>
      </c>
      <c r="CC47" s="125">
        <f t="shared" si="85"/>
        <v>6.4080944350758853E-2</v>
      </c>
      <c r="CD47" s="126">
        <f t="shared" si="85"/>
        <v>2.480477721635278E-2</v>
      </c>
      <c r="CE47" s="127">
        <f t="shared" si="85"/>
        <v>5.6330172894590073E-2</v>
      </c>
      <c r="CF47" s="124">
        <f t="shared" si="85"/>
        <v>5.7982525814138208E-2</v>
      </c>
      <c r="CG47" s="125">
        <f t="shared" si="85"/>
        <v>4.7950502706883218E-2</v>
      </c>
      <c r="CH47" s="126">
        <f t="shared" si="85"/>
        <v>5.9230009871668314E-2</v>
      </c>
      <c r="CI47" s="124">
        <f t="shared" si="85"/>
        <v>5.3743683968764354E-2</v>
      </c>
      <c r="CJ47" s="130">
        <f t="shared" ref="CJ47" si="86">AB47/AB64</f>
        <v>5.245964642582629E-2</v>
      </c>
      <c r="CK47" s="131">
        <f t="shared" ref="CK47" si="87">AC47/AC64</f>
        <v>6.0891012794820412E-2</v>
      </c>
    </row>
    <row r="48" spans="1:93" ht="13.5" thickTop="1" x14ac:dyDescent="0.2">
      <c r="A48" s="140" t="s">
        <v>24</v>
      </c>
      <c r="B48" s="195">
        <v>121</v>
      </c>
      <c r="C48" s="189">
        <v>157</v>
      </c>
      <c r="D48" s="190">
        <v>54</v>
      </c>
      <c r="E48" s="191">
        <v>67</v>
      </c>
      <c r="F48" s="188">
        <v>56</v>
      </c>
      <c r="G48" s="192">
        <v>72</v>
      </c>
      <c r="H48" s="190">
        <v>174</v>
      </c>
      <c r="I48" s="191">
        <v>212</v>
      </c>
      <c r="J48" s="188">
        <v>50</v>
      </c>
      <c r="K48" s="192">
        <v>46</v>
      </c>
      <c r="L48" s="190">
        <v>70</v>
      </c>
      <c r="M48" s="188">
        <v>91</v>
      </c>
      <c r="N48" s="193">
        <v>140</v>
      </c>
      <c r="O48" s="196">
        <v>148</v>
      </c>
      <c r="P48" s="188">
        <v>72</v>
      </c>
      <c r="Q48" s="192">
        <v>59</v>
      </c>
      <c r="R48" s="190">
        <v>105</v>
      </c>
      <c r="S48" s="191">
        <v>107</v>
      </c>
      <c r="T48" s="188">
        <v>13</v>
      </c>
      <c r="U48" s="192">
        <v>23</v>
      </c>
      <c r="V48" s="190">
        <v>99</v>
      </c>
      <c r="W48" s="197">
        <v>90</v>
      </c>
      <c r="X48" s="188">
        <v>59</v>
      </c>
      <c r="Y48" s="192">
        <v>51</v>
      </c>
      <c r="Z48" s="190">
        <v>231</v>
      </c>
      <c r="AA48" s="188">
        <v>228</v>
      </c>
      <c r="AB48" s="165">
        <f t="shared" si="35"/>
        <v>1244</v>
      </c>
      <c r="AC48" s="166">
        <f t="shared" si="36"/>
        <v>1351</v>
      </c>
      <c r="AE48" s="257" t="str">
        <f>$AE$17</f>
        <v>17:00 - 17:59</v>
      </c>
      <c r="AF48" s="121">
        <f t="shared" ref="AF48:AU49" si="88">SUMIF($A$9:$A$32,$AE48,B$40:B$63)</f>
        <v>157</v>
      </c>
      <c r="AG48" s="178">
        <f t="shared" si="88"/>
        <v>327</v>
      </c>
      <c r="AH48" s="122">
        <f t="shared" si="88"/>
        <v>75</v>
      </c>
      <c r="AI48" s="173">
        <f t="shared" si="88"/>
        <v>107</v>
      </c>
      <c r="AJ48" s="121">
        <f t="shared" si="88"/>
        <v>84</v>
      </c>
      <c r="AK48" s="123">
        <f t="shared" si="88"/>
        <v>91</v>
      </c>
      <c r="AL48" s="122">
        <f t="shared" si="88"/>
        <v>223</v>
      </c>
      <c r="AM48" s="173">
        <f t="shared" si="88"/>
        <v>307</v>
      </c>
      <c r="AN48" s="121">
        <f t="shared" si="88"/>
        <v>91</v>
      </c>
      <c r="AO48" s="123">
        <f t="shared" si="88"/>
        <v>40</v>
      </c>
      <c r="AP48" s="122">
        <f t="shared" si="88"/>
        <v>247</v>
      </c>
      <c r="AQ48" s="121">
        <f t="shared" si="88"/>
        <v>68</v>
      </c>
      <c r="AR48" s="172">
        <f t="shared" si="88"/>
        <v>340</v>
      </c>
      <c r="AS48" s="174">
        <f t="shared" si="88"/>
        <v>179</v>
      </c>
      <c r="AT48" s="121">
        <f t="shared" si="88"/>
        <v>108</v>
      </c>
      <c r="AU48" s="123">
        <f t="shared" si="88"/>
        <v>135</v>
      </c>
      <c r="AV48" s="122">
        <f t="shared" ref="AP48:BE49" si="89">SUMIF($A$9:$A$32,$AE48,R$40:R$63)</f>
        <v>115</v>
      </c>
      <c r="AW48" s="173">
        <f t="shared" si="89"/>
        <v>272</v>
      </c>
      <c r="AX48" s="121">
        <f t="shared" si="89"/>
        <v>115</v>
      </c>
      <c r="AY48" s="123">
        <f t="shared" si="89"/>
        <v>12</v>
      </c>
      <c r="AZ48" s="122">
        <f t="shared" si="89"/>
        <v>315</v>
      </c>
      <c r="BA48" s="173">
        <f t="shared" si="89"/>
        <v>52</v>
      </c>
      <c r="BB48" s="121">
        <f t="shared" si="89"/>
        <v>150</v>
      </c>
      <c r="BC48" s="123">
        <f t="shared" si="89"/>
        <v>105</v>
      </c>
      <c r="BD48" s="21">
        <f t="shared" si="89"/>
        <v>260</v>
      </c>
      <c r="BE48" s="177">
        <f t="shared" si="89"/>
        <v>453</v>
      </c>
      <c r="BF48" s="163">
        <f>AF48+AH48+AJ48+AL48+AN48+AP48+AR48+AT48+AV48+AX48+AZ48+BB48+BD48</f>
        <v>2280</v>
      </c>
      <c r="BG48" s="164">
        <f>AG48+AI48+AK48+AM48+AO48+AQ48+AS48+AU48+AW48+AY48+BA48+BC48+BE48</f>
        <v>2148</v>
      </c>
      <c r="BI48" s="140" t="s">
        <v>24</v>
      </c>
      <c r="BJ48" s="124">
        <f t="shared" ref="BJ48:CI48" si="90">B48/B64</f>
        <v>3.8856775850995506E-2</v>
      </c>
      <c r="BK48" s="125">
        <f t="shared" si="90"/>
        <v>5.2090245520902453E-2</v>
      </c>
      <c r="BL48" s="126">
        <f t="shared" si="90"/>
        <v>4.2654028436018961E-2</v>
      </c>
      <c r="BM48" s="127">
        <f t="shared" si="90"/>
        <v>5.1419800460475826E-2</v>
      </c>
      <c r="BN48" s="124">
        <f t="shared" si="90"/>
        <v>4.8611111111111112E-2</v>
      </c>
      <c r="BO48" s="125">
        <f t="shared" si="90"/>
        <v>6.6237350505979758E-2</v>
      </c>
      <c r="BP48" s="126">
        <f t="shared" si="90"/>
        <v>5.5343511450381681E-2</v>
      </c>
      <c r="BQ48" s="127">
        <f t="shared" si="90"/>
        <v>6.3530116871441417E-2</v>
      </c>
      <c r="BR48" s="124">
        <f t="shared" si="90"/>
        <v>6.097560975609756E-2</v>
      </c>
      <c r="BS48" s="125">
        <f t="shared" si="90"/>
        <v>5.8823529411764705E-2</v>
      </c>
      <c r="BT48" s="126">
        <f t="shared" si="90"/>
        <v>3.8043478260869568E-2</v>
      </c>
      <c r="BU48" s="124">
        <f t="shared" si="90"/>
        <v>4.9564270152505446E-2</v>
      </c>
      <c r="BV48" s="128">
        <f t="shared" si="90"/>
        <v>4.5766590389016017E-2</v>
      </c>
      <c r="BW48" s="129">
        <f t="shared" si="90"/>
        <v>4.9415692821368949E-2</v>
      </c>
      <c r="BX48" s="124">
        <f t="shared" si="90"/>
        <v>4.8913043478260872E-2</v>
      </c>
      <c r="BY48" s="125">
        <f t="shared" si="90"/>
        <v>4.2385057471264365E-2</v>
      </c>
      <c r="BZ48" s="126">
        <f t="shared" si="90"/>
        <v>5.1622418879056046E-2</v>
      </c>
      <c r="CA48" s="127">
        <f t="shared" si="90"/>
        <v>4.933148916551406E-2</v>
      </c>
      <c r="CB48" s="124">
        <f t="shared" si="90"/>
        <v>2.0602218700475437E-2</v>
      </c>
      <c r="CC48" s="125">
        <f t="shared" si="90"/>
        <v>3.87858347386172E-2</v>
      </c>
      <c r="CD48" s="126">
        <f t="shared" si="90"/>
        <v>4.5475424896646764E-2</v>
      </c>
      <c r="CE48" s="127">
        <f t="shared" si="90"/>
        <v>5.01952035694367E-2</v>
      </c>
      <c r="CF48" s="124">
        <f t="shared" si="90"/>
        <v>4.6862589356632248E-2</v>
      </c>
      <c r="CG48" s="125">
        <f t="shared" si="90"/>
        <v>3.9443155452436193E-2</v>
      </c>
      <c r="CH48" s="126">
        <f t="shared" si="90"/>
        <v>5.7008884501480749E-2</v>
      </c>
      <c r="CI48" s="124">
        <f t="shared" si="90"/>
        <v>5.2365640790078091E-2</v>
      </c>
      <c r="CJ48" s="130">
        <f t="shared" ref="CJ48" si="91">AB48/AB64</f>
        <v>4.7809377401998462E-2</v>
      </c>
      <c r="CK48" s="131">
        <f t="shared" ref="CK48" si="92">AC48/AC64</f>
        <v>5.2065669801140746E-2</v>
      </c>
    </row>
    <row r="49" spans="1:89" x14ac:dyDescent="0.2">
      <c r="A49" s="132" t="s">
        <v>25</v>
      </c>
      <c r="B49" s="198">
        <v>132</v>
      </c>
      <c r="C49" s="182">
        <v>140</v>
      </c>
      <c r="D49" s="183">
        <v>40</v>
      </c>
      <c r="E49" s="184">
        <v>63</v>
      </c>
      <c r="F49" s="181">
        <v>61</v>
      </c>
      <c r="G49" s="185">
        <v>48</v>
      </c>
      <c r="H49" s="183">
        <v>162</v>
      </c>
      <c r="I49" s="184">
        <v>180</v>
      </c>
      <c r="J49" s="181">
        <v>43</v>
      </c>
      <c r="K49" s="182">
        <v>25</v>
      </c>
      <c r="L49" s="183">
        <v>86</v>
      </c>
      <c r="M49" s="181">
        <v>90</v>
      </c>
      <c r="N49" s="186">
        <v>135</v>
      </c>
      <c r="O49" s="199">
        <v>133</v>
      </c>
      <c r="P49" s="181">
        <v>89</v>
      </c>
      <c r="Q49" s="182">
        <v>52</v>
      </c>
      <c r="R49" s="183">
        <v>91</v>
      </c>
      <c r="S49" s="184">
        <v>106</v>
      </c>
      <c r="T49" s="190">
        <v>18</v>
      </c>
      <c r="U49" s="181">
        <v>11</v>
      </c>
      <c r="V49" s="183">
        <v>85</v>
      </c>
      <c r="W49" s="200">
        <v>75</v>
      </c>
      <c r="X49" s="181">
        <v>53</v>
      </c>
      <c r="Y49" s="185">
        <v>65</v>
      </c>
      <c r="Z49" s="183">
        <v>195</v>
      </c>
      <c r="AA49" s="181">
        <v>217</v>
      </c>
      <c r="AB49" s="165">
        <f t="shared" si="35"/>
        <v>1190</v>
      </c>
      <c r="AC49" s="166">
        <f t="shared" si="36"/>
        <v>1205</v>
      </c>
      <c r="AE49" s="259" t="str">
        <f>$AE$18</f>
        <v>18:00 - 18:59</v>
      </c>
      <c r="AF49" s="121">
        <f t="shared" si="88"/>
        <v>268</v>
      </c>
      <c r="AG49" s="182">
        <f t="shared" si="88"/>
        <v>415</v>
      </c>
      <c r="AH49" s="183">
        <f t="shared" si="88"/>
        <v>41</v>
      </c>
      <c r="AI49" s="184">
        <f t="shared" si="88"/>
        <v>186</v>
      </c>
      <c r="AJ49" s="181">
        <f t="shared" si="88"/>
        <v>56</v>
      </c>
      <c r="AK49" s="185">
        <f t="shared" si="88"/>
        <v>113</v>
      </c>
      <c r="AL49" s="183">
        <f t="shared" si="88"/>
        <v>185</v>
      </c>
      <c r="AM49" s="184">
        <f t="shared" si="88"/>
        <v>432</v>
      </c>
      <c r="AN49" s="181">
        <f t="shared" si="88"/>
        <v>83</v>
      </c>
      <c r="AO49" s="185">
        <f t="shared" si="88"/>
        <v>47</v>
      </c>
      <c r="AP49" s="183">
        <f t="shared" si="89"/>
        <v>323</v>
      </c>
      <c r="AQ49" s="181">
        <f t="shared" si="89"/>
        <v>48</v>
      </c>
      <c r="AR49" s="186">
        <f t="shared" si="89"/>
        <v>427</v>
      </c>
      <c r="AS49" s="187">
        <f t="shared" si="89"/>
        <v>182</v>
      </c>
      <c r="AT49" s="181">
        <f t="shared" si="89"/>
        <v>101</v>
      </c>
      <c r="AU49" s="185">
        <f t="shared" si="89"/>
        <v>164</v>
      </c>
      <c r="AV49" s="183">
        <f t="shared" si="89"/>
        <v>99</v>
      </c>
      <c r="AW49" s="184">
        <f t="shared" si="89"/>
        <v>289</v>
      </c>
      <c r="AX49" s="181">
        <f t="shared" si="89"/>
        <v>67</v>
      </c>
      <c r="AY49" s="185">
        <f t="shared" si="89"/>
        <v>16</v>
      </c>
      <c r="AZ49" s="183">
        <f t="shared" si="89"/>
        <v>483</v>
      </c>
      <c r="BA49" s="184">
        <f t="shared" si="89"/>
        <v>56</v>
      </c>
      <c r="BB49" s="181">
        <f t="shared" si="89"/>
        <v>125</v>
      </c>
      <c r="BC49" s="185">
        <f t="shared" si="89"/>
        <v>147</v>
      </c>
      <c r="BD49" s="183">
        <f t="shared" si="89"/>
        <v>178</v>
      </c>
      <c r="BE49" s="181">
        <f t="shared" si="89"/>
        <v>595</v>
      </c>
      <c r="BF49" s="165">
        <f>SUM(AF49,AH49,AJ49,AL49,AN49,AP49,AR49,AT49,AV49,AX49,AZ49,BB49,BD49)</f>
        <v>2436</v>
      </c>
      <c r="BG49" s="166">
        <f>SUM(AG49,AI49,AK49,AM49,AO49,AQ49,AS49,AU49,AW49,AY49,BA49,BC49,BE49)</f>
        <v>2690</v>
      </c>
      <c r="BI49" s="132" t="s">
        <v>25</v>
      </c>
      <c r="BJ49" s="124">
        <f t="shared" ref="BJ49:CI49" si="93">B49/B64</f>
        <v>4.238921001926782E-2</v>
      </c>
      <c r="BK49" s="125">
        <f t="shared" si="93"/>
        <v>4.6449900464499004E-2</v>
      </c>
      <c r="BL49" s="126">
        <f t="shared" si="93"/>
        <v>3.15955766192733E-2</v>
      </c>
      <c r="BM49" s="127">
        <f t="shared" si="93"/>
        <v>4.8349961627014583E-2</v>
      </c>
      <c r="BN49" s="124">
        <f t="shared" si="93"/>
        <v>5.2951388888888888E-2</v>
      </c>
      <c r="BO49" s="125">
        <f t="shared" si="93"/>
        <v>4.4158233670653177E-2</v>
      </c>
      <c r="BP49" s="126">
        <f t="shared" si="93"/>
        <v>5.1526717557251911E-2</v>
      </c>
      <c r="BQ49" s="127">
        <f t="shared" si="93"/>
        <v>5.3940665268204978E-2</v>
      </c>
      <c r="BR49" s="124">
        <f t="shared" si="93"/>
        <v>5.24390243902439E-2</v>
      </c>
      <c r="BS49" s="125">
        <f t="shared" si="93"/>
        <v>3.1969309462915603E-2</v>
      </c>
      <c r="BT49" s="126">
        <f t="shared" si="93"/>
        <v>4.6739130434782609E-2</v>
      </c>
      <c r="BU49" s="124">
        <f t="shared" si="93"/>
        <v>4.9019607843137254E-2</v>
      </c>
      <c r="BV49" s="128">
        <f t="shared" si="93"/>
        <v>4.4132069303694017E-2</v>
      </c>
      <c r="BW49" s="129">
        <f t="shared" si="93"/>
        <v>4.4407345575959933E-2</v>
      </c>
      <c r="BX49" s="124">
        <f t="shared" si="93"/>
        <v>6.0461956521739128E-2</v>
      </c>
      <c r="BY49" s="125">
        <f t="shared" si="93"/>
        <v>3.7356321839080463E-2</v>
      </c>
      <c r="BZ49" s="126">
        <f t="shared" si="93"/>
        <v>4.4739429695181909E-2</v>
      </c>
      <c r="CA49" s="127">
        <f t="shared" si="93"/>
        <v>4.8870447210696173E-2</v>
      </c>
      <c r="CB49" s="124">
        <f t="shared" si="93"/>
        <v>2.8526148969889066E-2</v>
      </c>
      <c r="CC49" s="125">
        <f t="shared" si="93"/>
        <v>1.8549747048903879E-2</v>
      </c>
      <c r="CD49" s="126">
        <f t="shared" si="93"/>
        <v>3.9044556729444187E-2</v>
      </c>
      <c r="CE49" s="127">
        <f t="shared" si="93"/>
        <v>4.1829336307863917E-2</v>
      </c>
      <c r="CF49" s="124">
        <f t="shared" si="93"/>
        <v>4.2096902303415409E-2</v>
      </c>
      <c r="CG49" s="125">
        <f t="shared" si="93"/>
        <v>5.0270688321732405E-2</v>
      </c>
      <c r="CH49" s="126">
        <f t="shared" si="93"/>
        <v>4.81243830207305E-2</v>
      </c>
      <c r="CI49" s="124">
        <f t="shared" si="93"/>
        <v>4.9839228295819937E-2</v>
      </c>
      <c r="CJ49" s="130">
        <f t="shared" ref="CJ49" si="94">AB49/AB64</f>
        <v>4.5734050730207532E-2</v>
      </c>
      <c r="CK49" s="131">
        <f t="shared" ref="CK49" si="95">AC49/AC64</f>
        <v>4.6439031909973796E-2</v>
      </c>
    </row>
    <row r="50" spans="1:89" ht="13.5" thickBot="1" x14ac:dyDescent="0.25">
      <c r="A50" s="140" t="s">
        <v>26</v>
      </c>
      <c r="B50" s="195">
        <v>85</v>
      </c>
      <c r="C50" s="189">
        <v>171</v>
      </c>
      <c r="D50" s="190">
        <v>46</v>
      </c>
      <c r="E50" s="191">
        <v>62</v>
      </c>
      <c r="F50" s="188">
        <v>79</v>
      </c>
      <c r="G50" s="192">
        <v>49</v>
      </c>
      <c r="H50" s="190">
        <v>164</v>
      </c>
      <c r="I50" s="191">
        <v>141</v>
      </c>
      <c r="J50" s="188">
        <v>42</v>
      </c>
      <c r="K50" s="189">
        <v>21</v>
      </c>
      <c r="L50" s="190">
        <v>89</v>
      </c>
      <c r="M50" s="188">
        <v>67</v>
      </c>
      <c r="N50" s="193">
        <v>115</v>
      </c>
      <c r="O50" s="196">
        <v>116</v>
      </c>
      <c r="P50" s="188">
        <v>74</v>
      </c>
      <c r="Q50" s="189">
        <v>46</v>
      </c>
      <c r="R50" s="190">
        <v>88</v>
      </c>
      <c r="S50" s="191">
        <v>80</v>
      </c>
      <c r="T50" s="188">
        <v>17</v>
      </c>
      <c r="U50" s="192">
        <v>11</v>
      </c>
      <c r="V50" s="190">
        <v>79</v>
      </c>
      <c r="W50" s="197">
        <v>81</v>
      </c>
      <c r="X50" s="188">
        <v>33</v>
      </c>
      <c r="Y50" s="192">
        <v>59</v>
      </c>
      <c r="Z50" s="190">
        <v>173</v>
      </c>
      <c r="AA50" s="188">
        <v>201</v>
      </c>
      <c r="AB50" s="165">
        <f t="shared" si="35"/>
        <v>1084</v>
      </c>
      <c r="AC50" s="166">
        <f t="shared" si="36"/>
        <v>1105</v>
      </c>
      <c r="AE50" s="257"/>
      <c r="AF50" s="121"/>
      <c r="AG50" s="189"/>
      <c r="AH50" s="190"/>
      <c r="AI50" s="191"/>
      <c r="AJ50" s="188"/>
      <c r="AK50" s="192"/>
      <c r="AL50" s="190"/>
      <c r="AM50" s="191"/>
      <c r="AN50" s="188"/>
      <c r="AO50" s="192"/>
      <c r="AP50" s="190"/>
      <c r="AQ50" s="188"/>
      <c r="AR50" s="193"/>
      <c r="AS50" s="194"/>
      <c r="AT50" s="188"/>
      <c r="AU50" s="192"/>
      <c r="AV50" s="190"/>
      <c r="AW50" s="191"/>
      <c r="AX50" s="188"/>
      <c r="AY50" s="192"/>
      <c r="AZ50" s="190"/>
      <c r="BA50" s="191"/>
      <c r="BB50" s="188"/>
      <c r="BC50" s="192"/>
      <c r="BD50" s="190"/>
      <c r="BE50" s="188"/>
      <c r="BF50" s="165"/>
      <c r="BG50" s="166"/>
      <c r="BI50" s="140" t="s">
        <v>26</v>
      </c>
      <c r="BJ50" s="124">
        <f t="shared" ref="BJ50:CI50" si="96">B50/B64</f>
        <v>2.7296082209377008E-2</v>
      </c>
      <c r="BK50" s="125">
        <f t="shared" si="96"/>
        <v>5.6735235567352355E-2</v>
      </c>
      <c r="BL50" s="126">
        <f t="shared" si="96"/>
        <v>3.6334913112164295E-2</v>
      </c>
      <c r="BM50" s="127">
        <f t="shared" si="96"/>
        <v>4.7582501918649274E-2</v>
      </c>
      <c r="BN50" s="124">
        <f t="shared" si="96"/>
        <v>6.8576388888888895E-2</v>
      </c>
      <c r="BO50" s="125">
        <f t="shared" si="96"/>
        <v>4.5078196872125116E-2</v>
      </c>
      <c r="BP50" s="126">
        <f t="shared" si="96"/>
        <v>5.2162849872773538E-2</v>
      </c>
      <c r="BQ50" s="127">
        <f t="shared" si="96"/>
        <v>4.2253521126760563E-2</v>
      </c>
      <c r="BR50" s="124">
        <f t="shared" si="96"/>
        <v>5.1219512195121948E-2</v>
      </c>
      <c r="BS50" s="125">
        <f t="shared" si="96"/>
        <v>2.6854219948849106E-2</v>
      </c>
      <c r="BT50" s="126">
        <f t="shared" si="96"/>
        <v>4.8369565217391303E-2</v>
      </c>
      <c r="BU50" s="124">
        <f t="shared" si="96"/>
        <v>3.6492374727668843E-2</v>
      </c>
      <c r="BV50" s="128">
        <f t="shared" si="96"/>
        <v>3.7593984962406013E-2</v>
      </c>
      <c r="BW50" s="129">
        <f t="shared" si="96"/>
        <v>3.8731218697829715E-2</v>
      </c>
      <c r="BX50" s="124">
        <f t="shared" si="96"/>
        <v>5.0271739130434784E-2</v>
      </c>
      <c r="BY50" s="125">
        <f t="shared" si="96"/>
        <v>3.3045977011494254E-2</v>
      </c>
      <c r="BZ50" s="126">
        <f t="shared" si="96"/>
        <v>4.3264503441494594E-2</v>
      </c>
      <c r="CA50" s="127">
        <f t="shared" si="96"/>
        <v>3.6883356385431075E-2</v>
      </c>
      <c r="CB50" s="124">
        <f t="shared" si="96"/>
        <v>2.694136291600634E-2</v>
      </c>
      <c r="CC50" s="125">
        <f t="shared" si="96"/>
        <v>1.8549747048903879E-2</v>
      </c>
      <c r="CD50" s="126">
        <f t="shared" si="96"/>
        <v>3.6288470372071661E-2</v>
      </c>
      <c r="CE50" s="127">
        <f t="shared" si="96"/>
        <v>4.5175683212493031E-2</v>
      </c>
      <c r="CF50" s="124">
        <f t="shared" si="96"/>
        <v>2.6211278792692614E-2</v>
      </c>
      <c r="CG50" s="125">
        <f t="shared" si="96"/>
        <v>4.563031709203403E-2</v>
      </c>
      <c r="CH50" s="126">
        <f t="shared" si="96"/>
        <v>4.2694965449160911E-2</v>
      </c>
      <c r="CI50" s="124">
        <f t="shared" si="96"/>
        <v>4.6164446485989892E-2</v>
      </c>
      <c r="CJ50" s="130">
        <f t="shared" ref="CJ50" si="97">AB50/AB64</f>
        <v>4.1660261337432745E-2</v>
      </c>
      <c r="CK50" s="131">
        <f t="shared" ref="CK50" si="98">AC50/AC64</f>
        <v>4.2585170340681364E-2</v>
      </c>
    </row>
    <row r="51" spans="1:89" ht="14.25" thickTop="1" thickBot="1" x14ac:dyDescent="0.25">
      <c r="A51" s="132" t="s">
        <v>27</v>
      </c>
      <c r="B51" s="198">
        <v>99</v>
      </c>
      <c r="C51" s="182">
        <v>134</v>
      </c>
      <c r="D51" s="183">
        <v>47</v>
      </c>
      <c r="E51" s="184">
        <v>65</v>
      </c>
      <c r="F51" s="181">
        <v>59</v>
      </c>
      <c r="G51" s="185">
        <v>57</v>
      </c>
      <c r="H51" s="183">
        <v>124</v>
      </c>
      <c r="I51" s="184">
        <v>149</v>
      </c>
      <c r="J51" s="181">
        <v>27</v>
      </c>
      <c r="K51" s="182">
        <v>21</v>
      </c>
      <c r="L51" s="183">
        <v>79</v>
      </c>
      <c r="M51" s="181">
        <v>50</v>
      </c>
      <c r="N51" s="186">
        <v>170</v>
      </c>
      <c r="O51" s="199">
        <v>124</v>
      </c>
      <c r="P51" s="181">
        <v>76</v>
      </c>
      <c r="Q51" s="182">
        <v>60</v>
      </c>
      <c r="R51" s="183">
        <v>75</v>
      </c>
      <c r="S51" s="184">
        <v>107</v>
      </c>
      <c r="T51" s="181">
        <v>25</v>
      </c>
      <c r="U51" s="185">
        <v>15</v>
      </c>
      <c r="V51" s="183">
        <v>112</v>
      </c>
      <c r="W51" s="200">
        <v>46</v>
      </c>
      <c r="X51" s="181">
        <v>49</v>
      </c>
      <c r="Y51" s="185">
        <v>61</v>
      </c>
      <c r="Z51" s="183">
        <v>199</v>
      </c>
      <c r="AA51" s="181">
        <v>199</v>
      </c>
      <c r="AB51" s="165">
        <f t="shared" si="35"/>
        <v>1141</v>
      </c>
      <c r="AC51" s="166">
        <f t="shared" si="36"/>
        <v>1088</v>
      </c>
      <c r="AE51" s="254" t="s">
        <v>13</v>
      </c>
      <c r="AF51" s="14">
        <f t="shared" ref="AF51:BG51" si="99">SUM(AF48:AF50)</f>
        <v>425</v>
      </c>
      <c r="AG51" s="1">
        <f t="shared" si="99"/>
        <v>742</v>
      </c>
      <c r="AH51" s="14">
        <f t="shared" si="99"/>
        <v>116</v>
      </c>
      <c r="AI51" s="1">
        <f t="shared" si="99"/>
        <v>293</v>
      </c>
      <c r="AJ51" s="14">
        <f t="shared" si="99"/>
        <v>140</v>
      </c>
      <c r="AK51" s="1">
        <f t="shared" si="99"/>
        <v>204</v>
      </c>
      <c r="AL51" s="14">
        <f t="shared" si="99"/>
        <v>408</v>
      </c>
      <c r="AM51" s="1">
        <f t="shared" si="99"/>
        <v>739</v>
      </c>
      <c r="AN51" s="14">
        <f t="shared" si="99"/>
        <v>174</v>
      </c>
      <c r="AO51" s="1">
        <f t="shared" si="99"/>
        <v>87</v>
      </c>
      <c r="AP51" s="14">
        <f t="shared" si="99"/>
        <v>570</v>
      </c>
      <c r="AQ51" s="1">
        <f t="shared" si="99"/>
        <v>116</v>
      </c>
      <c r="AR51" s="14">
        <f t="shared" si="99"/>
        <v>767</v>
      </c>
      <c r="AS51" s="1">
        <f t="shared" si="99"/>
        <v>361</v>
      </c>
      <c r="AT51" s="14">
        <f t="shared" si="99"/>
        <v>209</v>
      </c>
      <c r="AU51" s="1">
        <f t="shared" si="99"/>
        <v>299</v>
      </c>
      <c r="AV51" s="14">
        <f t="shared" si="99"/>
        <v>214</v>
      </c>
      <c r="AW51" s="1">
        <f t="shared" si="99"/>
        <v>561</v>
      </c>
      <c r="AX51" s="14">
        <f t="shared" si="99"/>
        <v>182</v>
      </c>
      <c r="AY51" s="1">
        <f t="shared" si="99"/>
        <v>28</v>
      </c>
      <c r="AZ51" s="14">
        <f t="shared" si="99"/>
        <v>798</v>
      </c>
      <c r="BA51" s="1">
        <f t="shared" si="99"/>
        <v>108</v>
      </c>
      <c r="BB51" s="14">
        <f t="shared" si="99"/>
        <v>275</v>
      </c>
      <c r="BC51" s="1">
        <f t="shared" si="99"/>
        <v>252</v>
      </c>
      <c r="BD51" s="14">
        <f t="shared" si="99"/>
        <v>438</v>
      </c>
      <c r="BE51" s="1">
        <f t="shared" si="99"/>
        <v>1048</v>
      </c>
      <c r="BF51" s="167">
        <f t="shared" si="99"/>
        <v>4716</v>
      </c>
      <c r="BG51" s="168">
        <f t="shared" si="99"/>
        <v>4838</v>
      </c>
      <c r="BI51" s="132" t="s">
        <v>27</v>
      </c>
      <c r="BJ51" s="124">
        <f t="shared" ref="BJ51:CI51" si="100">B51/B64</f>
        <v>3.1791907514450865E-2</v>
      </c>
      <c r="BK51" s="125">
        <f t="shared" si="100"/>
        <v>4.4459190444591908E-2</v>
      </c>
      <c r="BL51" s="126">
        <f t="shared" si="100"/>
        <v>3.7124802527646127E-2</v>
      </c>
      <c r="BM51" s="127">
        <f t="shared" si="100"/>
        <v>4.9884881043745201E-2</v>
      </c>
      <c r="BN51" s="124">
        <f t="shared" si="100"/>
        <v>5.1215277777777776E-2</v>
      </c>
      <c r="BO51" s="125">
        <f t="shared" si="100"/>
        <v>5.2437902483900643E-2</v>
      </c>
      <c r="BP51" s="126">
        <f t="shared" si="100"/>
        <v>3.9440203562340966E-2</v>
      </c>
      <c r="BQ51" s="127">
        <f t="shared" si="100"/>
        <v>4.4650884027569671E-2</v>
      </c>
      <c r="BR51" s="124">
        <f t="shared" si="100"/>
        <v>3.2926829268292684E-2</v>
      </c>
      <c r="BS51" s="125">
        <f t="shared" si="100"/>
        <v>2.6854219948849106E-2</v>
      </c>
      <c r="BT51" s="126">
        <f t="shared" si="100"/>
        <v>4.2934782608695654E-2</v>
      </c>
      <c r="BU51" s="124">
        <f t="shared" si="100"/>
        <v>2.7233115468409588E-2</v>
      </c>
      <c r="BV51" s="128">
        <f t="shared" si="100"/>
        <v>5.557371690094802E-2</v>
      </c>
      <c r="BW51" s="129">
        <f t="shared" si="100"/>
        <v>4.1402337228714524E-2</v>
      </c>
      <c r="BX51" s="124">
        <f t="shared" si="100"/>
        <v>5.1630434782608696E-2</v>
      </c>
      <c r="BY51" s="125">
        <f t="shared" si="100"/>
        <v>4.3103448275862072E-2</v>
      </c>
      <c r="BZ51" s="126">
        <f t="shared" si="100"/>
        <v>3.687315634218289E-2</v>
      </c>
      <c r="CA51" s="127">
        <f t="shared" si="100"/>
        <v>4.933148916551406E-2</v>
      </c>
      <c r="CB51" s="124">
        <f t="shared" si="100"/>
        <v>3.9619651347068144E-2</v>
      </c>
      <c r="CC51" s="125">
        <f t="shared" si="100"/>
        <v>2.5295109612141653E-2</v>
      </c>
      <c r="CD51" s="126">
        <f t="shared" si="100"/>
        <v>5.1446945337620578E-2</v>
      </c>
      <c r="CE51" s="127">
        <f t="shared" si="100"/>
        <v>2.5655326268823202E-2</v>
      </c>
      <c r="CF51" s="124">
        <f t="shared" si="100"/>
        <v>3.8919777601270848E-2</v>
      </c>
      <c r="CG51" s="125">
        <f t="shared" si="100"/>
        <v>4.7177107501933491E-2</v>
      </c>
      <c r="CH51" s="126">
        <f t="shared" si="100"/>
        <v>4.9111549851924972E-2</v>
      </c>
      <c r="CI51" s="124">
        <f t="shared" si="100"/>
        <v>4.5705098759761142E-2</v>
      </c>
      <c r="CJ51" s="130">
        <f t="shared" ref="CJ51" si="101">AB51/AB64</f>
        <v>4.3850883935434279E-2</v>
      </c>
      <c r="CK51" s="131">
        <f t="shared" ref="CK51" si="102">AC51/AC64</f>
        <v>4.1930013873901648E-2</v>
      </c>
    </row>
    <row r="52" spans="1:89" ht="13.5" thickTop="1" x14ac:dyDescent="0.2">
      <c r="A52" s="140" t="s">
        <v>28</v>
      </c>
      <c r="B52" s="195">
        <v>116</v>
      </c>
      <c r="C52" s="189">
        <v>135</v>
      </c>
      <c r="D52" s="190">
        <v>67</v>
      </c>
      <c r="E52" s="191">
        <v>71</v>
      </c>
      <c r="F52" s="188">
        <v>65</v>
      </c>
      <c r="G52" s="192">
        <v>54</v>
      </c>
      <c r="H52" s="190">
        <v>144</v>
      </c>
      <c r="I52" s="191">
        <v>181</v>
      </c>
      <c r="J52" s="188">
        <v>57</v>
      </c>
      <c r="K52" s="189">
        <v>22</v>
      </c>
      <c r="L52" s="190">
        <v>115</v>
      </c>
      <c r="M52" s="188">
        <v>66</v>
      </c>
      <c r="N52" s="193">
        <v>195</v>
      </c>
      <c r="O52" s="196">
        <v>126</v>
      </c>
      <c r="P52" s="188">
        <v>64</v>
      </c>
      <c r="Q52" s="189">
        <v>87</v>
      </c>
      <c r="R52" s="190">
        <v>92</v>
      </c>
      <c r="S52" s="191">
        <v>138</v>
      </c>
      <c r="T52" s="188">
        <v>64</v>
      </c>
      <c r="U52" s="192">
        <v>15</v>
      </c>
      <c r="V52" s="190">
        <v>131</v>
      </c>
      <c r="W52" s="197">
        <v>75</v>
      </c>
      <c r="X52" s="188">
        <v>92</v>
      </c>
      <c r="Y52" s="192">
        <v>57</v>
      </c>
      <c r="Z52" s="190">
        <v>217</v>
      </c>
      <c r="AA52" s="188">
        <v>221</v>
      </c>
      <c r="AB52" s="165">
        <f t="shared" si="35"/>
        <v>1419</v>
      </c>
      <c r="AC52" s="166">
        <f t="shared" si="36"/>
        <v>1248</v>
      </c>
      <c r="BI52" s="140" t="s">
        <v>28</v>
      </c>
      <c r="BJ52" s="124">
        <f t="shared" ref="BJ52:CI52" si="103">B52/B64</f>
        <v>3.7251123956326265E-2</v>
      </c>
      <c r="BK52" s="125">
        <f t="shared" si="103"/>
        <v>4.4790975447909755E-2</v>
      </c>
      <c r="BL52" s="126">
        <f t="shared" si="103"/>
        <v>5.2922590837282783E-2</v>
      </c>
      <c r="BM52" s="127">
        <f t="shared" si="103"/>
        <v>5.4489639293937069E-2</v>
      </c>
      <c r="BN52" s="124">
        <f t="shared" si="103"/>
        <v>5.6423611111111112E-2</v>
      </c>
      <c r="BO52" s="125">
        <f t="shared" si="103"/>
        <v>4.9678012879484819E-2</v>
      </c>
      <c r="BP52" s="126">
        <f t="shared" si="103"/>
        <v>4.5801526717557252E-2</v>
      </c>
      <c r="BQ52" s="127">
        <f t="shared" si="103"/>
        <v>5.4240335630806116E-2</v>
      </c>
      <c r="BR52" s="124">
        <f t="shared" si="103"/>
        <v>6.9512195121951226E-2</v>
      </c>
      <c r="BS52" s="125">
        <f t="shared" si="103"/>
        <v>2.8132992327365727E-2</v>
      </c>
      <c r="BT52" s="126">
        <f t="shared" si="103"/>
        <v>6.25E-2</v>
      </c>
      <c r="BU52" s="124">
        <f t="shared" si="103"/>
        <v>3.5947712418300651E-2</v>
      </c>
      <c r="BV52" s="128">
        <f t="shared" si="103"/>
        <v>6.374632232755803E-2</v>
      </c>
      <c r="BW52" s="129">
        <f t="shared" si="103"/>
        <v>4.2070116861435726E-2</v>
      </c>
      <c r="BX52" s="124">
        <f t="shared" si="103"/>
        <v>4.3478260869565216E-2</v>
      </c>
      <c r="BY52" s="125">
        <f t="shared" si="103"/>
        <v>6.25E-2</v>
      </c>
      <c r="BZ52" s="126">
        <f t="shared" si="103"/>
        <v>4.5231071779744343E-2</v>
      </c>
      <c r="CA52" s="127">
        <f t="shared" si="103"/>
        <v>6.3623789764868599E-2</v>
      </c>
      <c r="CB52" s="124">
        <f t="shared" si="103"/>
        <v>0.10142630744849446</v>
      </c>
      <c r="CC52" s="125">
        <f t="shared" si="103"/>
        <v>2.5295109612141653E-2</v>
      </c>
      <c r="CD52" s="126">
        <f t="shared" si="103"/>
        <v>6.0174552135966924E-2</v>
      </c>
      <c r="CE52" s="127">
        <f t="shared" si="103"/>
        <v>4.1829336307863917E-2</v>
      </c>
      <c r="CF52" s="124">
        <f t="shared" si="103"/>
        <v>7.3073868149324858E-2</v>
      </c>
      <c r="CG52" s="125">
        <f t="shared" si="103"/>
        <v>4.4083526682134569E-2</v>
      </c>
      <c r="CH52" s="126">
        <f t="shared" si="103"/>
        <v>5.3553800592300096E-2</v>
      </c>
      <c r="CI52" s="124">
        <f t="shared" si="103"/>
        <v>5.0757923748277443E-2</v>
      </c>
      <c r="CJ52" s="130">
        <f t="shared" ref="CJ52" si="104">AB52/AB64</f>
        <v>5.453497309761722E-2</v>
      </c>
      <c r="CK52" s="131">
        <f t="shared" ref="CK52" si="105">AC52/AC64</f>
        <v>4.8096192384769539E-2</v>
      </c>
    </row>
    <row r="53" spans="1:89" x14ac:dyDescent="0.2">
      <c r="A53" s="132" t="s">
        <v>29</v>
      </c>
      <c r="B53" s="198">
        <v>138</v>
      </c>
      <c r="C53" s="182">
        <v>289</v>
      </c>
      <c r="D53" s="183">
        <v>94</v>
      </c>
      <c r="E53" s="184">
        <v>136</v>
      </c>
      <c r="F53" s="181">
        <v>90</v>
      </c>
      <c r="G53" s="185">
        <v>87</v>
      </c>
      <c r="H53" s="183">
        <v>175</v>
      </c>
      <c r="I53" s="184">
        <v>255</v>
      </c>
      <c r="J53" s="181">
        <v>84</v>
      </c>
      <c r="K53" s="182">
        <v>42</v>
      </c>
      <c r="L53" s="183">
        <v>243</v>
      </c>
      <c r="M53" s="181">
        <v>74</v>
      </c>
      <c r="N53" s="186">
        <v>260</v>
      </c>
      <c r="O53" s="199">
        <v>169</v>
      </c>
      <c r="P53" s="181">
        <v>133</v>
      </c>
      <c r="Q53" s="182">
        <v>103</v>
      </c>
      <c r="R53" s="183">
        <v>103</v>
      </c>
      <c r="S53" s="184">
        <v>183</v>
      </c>
      <c r="T53" s="181">
        <v>128</v>
      </c>
      <c r="U53" s="185">
        <v>21</v>
      </c>
      <c r="V53" s="183">
        <v>236</v>
      </c>
      <c r="W53" s="200">
        <v>60</v>
      </c>
      <c r="X53" s="181">
        <v>120</v>
      </c>
      <c r="Y53" s="185">
        <v>77</v>
      </c>
      <c r="Z53" s="183">
        <v>267</v>
      </c>
      <c r="AA53" s="181">
        <v>290</v>
      </c>
      <c r="AB53" s="165">
        <f t="shared" si="35"/>
        <v>2071</v>
      </c>
      <c r="AC53" s="166">
        <f t="shared" si="36"/>
        <v>1786</v>
      </c>
      <c r="BI53" s="132" t="s">
        <v>29</v>
      </c>
      <c r="BJ53" s="124">
        <f t="shared" ref="BJ53:CI53" si="106">B53/B64</f>
        <v>4.4315992292870907E-2</v>
      </c>
      <c r="BK53" s="125">
        <f t="shared" si="106"/>
        <v>9.588586595885866E-2</v>
      </c>
      <c r="BL53" s="126">
        <f t="shared" si="106"/>
        <v>7.4249605055292253E-2</v>
      </c>
      <c r="BM53" s="127">
        <f t="shared" si="106"/>
        <v>0.10437452033768227</v>
      </c>
      <c r="BN53" s="124">
        <f t="shared" si="106"/>
        <v>7.8125E-2</v>
      </c>
      <c r="BO53" s="125">
        <f t="shared" si="106"/>
        <v>8.0036798528058881E-2</v>
      </c>
      <c r="BP53" s="126">
        <f t="shared" si="106"/>
        <v>5.5661577608142492E-2</v>
      </c>
      <c r="BQ53" s="127">
        <f t="shared" si="106"/>
        <v>7.6415942463290379E-2</v>
      </c>
      <c r="BR53" s="124">
        <f t="shared" si="106"/>
        <v>0.1024390243902439</v>
      </c>
      <c r="BS53" s="125">
        <f t="shared" si="106"/>
        <v>5.3708439897698211E-2</v>
      </c>
      <c r="BT53" s="126">
        <f t="shared" si="106"/>
        <v>0.13206521739130433</v>
      </c>
      <c r="BU53" s="124">
        <f t="shared" si="106"/>
        <v>4.0305010893246188E-2</v>
      </c>
      <c r="BV53" s="128">
        <f t="shared" si="106"/>
        <v>8.4995096436744036E-2</v>
      </c>
      <c r="BW53" s="129">
        <f t="shared" si="106"/>
        <v>5.6427378964941571E-2</v>
      </c>
      <c r="BX53" s="124">
        <f t="shared" si="106"/>
        <v>9.0353260869565216E-2</v>
      </c>
      <c r="BY53" s="125">
        <f t="shared" si="106"/>
        <v>7.3994252873563218E-2</v>
      </c>
      <c r="BZ53" s="126">
        <f t="shared" si="106"/>
        <v>5.0639134709931172E-2</v>
      </c>
      <c r="CA53" s="127">
        <f t="shared" si="106"/>
        <v>8.4370677731673588E-2</v>
      </c>
      <c r="CB53" s="124">
        <f t="shared" si="106"/>
        <v>0.20285261489698891</v>
      </c>
      <c r="CC53" s="125">
        <f t="shared" si="106"/>
        <v>3.5413153456998317E-2</v>
      </c>
      <c r="CD53" s="126">
        <f t="shared" si="106"/>
        <v>0.10840606338998622</v>
      </c>
      <c r="CE53" s="127">
        <f t="shared" si="106"/>
        <v>3.3463469046291133E-2</v>
      </c>
      <c r="CF53" s="124">
        <f t="shared" si="106"/>
        <v>9.5313741064336779E-2</v>
      </c>
      <c r="CG53" s="125">
        <f t="shared" si="106"/>
        <v>5.9551430781129157E-2</v>
      </c>
      <c r="CH53" s="126">
        <f t="shared" si="106"/>
        <v>6.5893385982231004E-2</v>
      </c>
      <c r="CI53" s="124">
        <f t="shared" si="106"/>
        <v>6.6605420303169502E-2</v>
      </c>
      <c r="CJ53" s="130">
        <f t="shared" ref="CJ53" si="107">AB53/AB64</f>
        <v>7.9592621060722527E-2</v>
      </c>
      <c r="CK53" s="131">
        <f t="shared" ref="CK53" si="108">AC53/AC64</f>
        <v>6.8829967627562813E-2</v>
      </c>
    </row>
    <row r="54" spans="1:89" x14ac:dyDescent="0.2">
      <c r="A54" s="140" t="s">
        <v>30</v>
      </c>
      <c r="B54" s="195">
        <v>157</v>
      </c>
      <c r="C54" s="189">
        <v>327</v>
      </c>
      <c r="D54" s="190">
        <v>75</v>
      </c>
      <c r="E54" s="191">
        <v>107</v>
      </c>
      <c r="F54" s="188">
        <v>84</v>
      </c>
      <c r="G54" s="192">
        <v>91</v>
      </c>
      <c r="H54" s="190">
        <v>223</v>
      </c>
      <c r="I54" s="191">
        <v>307</v>
      </c>
      <c r="J54" s="188">
        <v>91</v>
      </c>
      <c r="K54" s="189">
        <v>40</v>
      </c>
      <c r="L54" s="190">
        <v>247</v>
      </c>
      <c r="M54" s="188">
        <v>68</v>
      </c>
      <c r="N54" s="193">
        <v>340</v>
      </c>
      <c r="O54" s="196">
        <v>179</v>
      </c>
      <c r="P54" s="188">
        <v>108</v>
      </c>
      <c r="Q54" s="189">
        <v>135</v>
      </c>
      <c r="R54" s="190">
        <v>115</v>
      </c>
      <c r="S54" s="191">
        <v>272</v>
      </c>
      <c r="T54" s="188">
        <v>115</v>
      </c>
      <c r="U54" s="192">
        <v>12</v>
      </c>
      <c r="V54" s="190">
        <v>315</v>
      </c>
      <c r="W54" s="197">
        <v>52</v>
      </c>
      <c r="X54" s="188">
        <v>150</v>
      </c>
      <c r="Y54" s="192">
        <v>105</v>
      </c>
      <c r="Z54" s="190">
        <v>260</v>
      </c>
      <c r="AA54" s="188">
        <v>453</v>
      </c>
      <c r="AB54" s="165">
        <f t="shared" si="35"/>
        <v>2280</v>
      </c>
      <c r="AC54" s="166">
        <f t="shared" si="36"/>
        <v>2148</v>
      </c>
      <c r="BI54" s="140" t="s">
        <v>30</v>
      </c>
      <c r="BJ54" s="124">
        <f t="shared" ref="BJ54:CI54" si="109">B54/B64</f>
        <v>5.0417469492614005E-2</v>
      </c>
      <c r="BK54" s="125">
        <f t="shared" si="109"/>
        <v>0.10849369608493696</v>
      </c>
      <c r="BL54" s="126">
        <f t="shared" si="109"/>
        <v>5.9241706161137442E-2</v>
      </c>
      <c r="BM54" s="127">
        <f t="shared" si="109"/>
        <v>8.2118188795088254E-2</v>
      </c>
      <c r="BN54" s="124">
        <f t="shared" si="109"/>
        <v>7.2916666666666671E-2</v>
      </c>
      <c r="BO54" s="125">
        <f t="shared" si="109"/>
        <v>8.3716651333946637E-2</v>
      </c>
      <c r="BP54" s="126">
        <f t="shared" si="109"/>
        <v>7.092875318066158E-2</v>
      </c>
      <c r="BQ54" s="127">
        <f t="shared" si="109"/>
        <v>9.1998801318549595E-2</v>
      </c>
      <c r="BR54" s="124">
        <f t="shared" si="109"/>
        <v>0.11097560975609756</v>
      </c>
      <c r="BS54" s="125">
        <f t="shared" si="109"/>
        <v>5.1150895140664961E-2</v>
      </c>
      <c r="BT54" s="126">
        <f t="shared" si="109"/>
        <v>0.13423913043478261</v>
      </c>
      <c r="BU54" s="124">
        <f t="shared" si="109"/>
        <v>3.7037037037037035E-2</v>
      </c>
      <c r="BV54" s="128">
        <f t="shared" si="109"/>
        <v>0.11114743380189604</v>
      </c>
      <c r="BW54" s="129">
        <f t="shared" si="109"/>
        <v>5.9766277128547582E-2</v>
      </c>
      <c r="BX54" s="124">
        <f t="shared" si="109"/>
        <v>7.3369565217391311E-2</v>
      </c>
      <c r="BY54" s="125">
        <f t="shared" si="109"/>
        <v>9.6982758620689655E-2</v>
      </c>
      <c r="BZ54" s="126">
        <f t="shared" si="109"/>
        <v>5.6538839724680434E-2</v>
      </c>
      <c r="CA54" s="127">
        <f t="shared" si="109"/>
        <v>0.12540341171046565</v>
      </c>
      <c r="CB54" s="124">
        <f t="shared" si="109"/>
        <v>0.18225039619651348</v>
      </c>
      <c r="CC54" s="125">
        <f t="shared" si="109"/>
        <v>2.0236087689713321E-2</v>
      </c>
      <c r="CD54" s="126">
        <f t="shared" si="109"/>
        <v>0.14469453376205788</v>
      </c>
      <c r="CE54" s="127">
        <f t="shared" si="109"/>
        <v>2.9001673173452314E-2</v>
      </c>
      <c r="CF54" s="124">
        <f t="shared" si="109"/>
        <v>0.11914217633042097</v>
      </c>
      <c r="CG54" s="125">
        <f t="shared" si="109"/>
        <v>8.1206496519721574E-2</v>
      </c>
      <c r="CH54" s="126">
        <f t="shared" si="109"/>
        <v>6.4165844027640667E-2</v>
      </c>
      <c r="CI54" s="124">
        <f t="shared" si="109"/>
        <v>0.10404225999081304</v>
      </c>
      <c r="CJ54" s="130">
        <f t="shared" ref="CJ54" si="110">AB54/AB64</f>
        <v>8.7624903920061489E-2</v>
      </c>
      <c r="CK54" s="131">
        <f t="shared" ref="CK54" si="111">AC54/AC64</f>
        <v>8.2780946508401412E-2</v>
      </c>
    </row>
    <row r="55" spans="1:89" x14ac:dyDescent="0.2">
      <c r="A55" s="132" t="s">
        <v>31</v>
      </c>
      <c r="B55" s="198">
        <v>268</v>
      </c>
      <c r="C55" s="182">
        <v>415</v>
      </c>
      <c r="D55" s="183">
        <v>41</v>
      </c>
      <c r="E55" s="184">
        <v>186</v>
      </c>
      <c r="F55" s="181">
        <v>56</v>
      </c>
      <c r="G55" s="185">
        <v>113</v>
      </c>
      <c r="H55" s="183">
        <v>185</v>
      </c>
      <c r="I55" s="184">
        <v>432</v>
      </c>
      <c r="J55" s="181">
        <v>83</v>
      </c>
      <c r="K55" s="182">
        <v>47</v>
      </c>
      <c r="L55" s="183">
        <v>323</v>
      </c>
      <c r="M55" s="181">
        <v>48</v>
      </c>
      <c r="N55" s="186">
        <v>427</v>
      </c>
      <c r="O55" s="199">
        <v>182</v>
      </c>
      <c r="P55" s="181">
        <v>101</v>
      </c>
      <c r="Q55" s="182">
        <v>164</v>
      </c>
      <c r="R55" s="183">
        <v>99</v>
      </c>
      <c r="S55" s="184">
        <v>289</v>
      </c>
      <c r="T55" s="181">
        <v>67</v>
      </c>
      <c r="U55" s="185">
        <v>16</v>
      </c>
      <c r="V55" s="183">
        <v>483</v>
      </c>
      <c r="W55" s="200">
        <v>56</v>
      </c>
      <c r="X55" s="181">
        <v>125</v>
      </c>
      <c r="Y55" s="185">
        <v>147</v>
      </c>
      <c r="Z55" s="183">
        <v>178</v>
      </c>
      <c r="AA55" s="181">
        <v>595</v>
      </c>
      <c r="AB55" s="165">
        <f t="shared" si="35"/>
        <v>2436</v>
      </c>
      <c r="AC55" s="166">
        <f t="shared" si="36"/>
        <v>2690</v>
      </c>
      <c r="BI55" s="132" t="s">
        <v>31</v>
      </c>
      <c r="BJ55" s="124">
        <f t="shared" ref="BJ55:CI55" si="112">B55/B64</f>
        <v>8.6062941554271036E-2</v>
      </c>
      <c r="BK55" s="125">
        <f t="shared" si="112"/>
        <v>0.13769077637690777</v>
      </c>
      <c r="BL55" s="126">
        <f t="shared" si="112"/>
        <v>3.2385466034755131E-2</v>
      </c>
      <c r="BM55" s="127">
        <f t="shared" si="112"/>
        <v>0.1427475057559478</v>
      </c>
      <c r="BN55" s="124">
        <f t="shared" si="112"/>
        <v>4.8611111111111112E-2</v>
      </c>
      <c r="BO55" s="125">
        <f t="shared" si="112"/>
        <v>0.10395584176632934</v>
      </c>
      <c r="BP55" s="126">
        <f t="shared" si="112"/>
        <v>5.8842239185750635E-2</v>
      </c>
      <c r="BQ55" s="127">
        <f t="shared" si="112"/>
        <v>0.12945759664369194</v>
      </c>
      <c r="BR55" s="124">
        <f t="shared" si="112"/>
        <v>0.10121951219512196</v>
      </c>
      <c r="BS55" s="125">
        <f t="shared" si="112"/>
        <v>6.010230179028133E-2</v>
      </c>
      <c r="BT55" s="126">
        <f t="shared" si="112"/>
        <v>0.17554347826086958</v>
      </c>
      <c r="BU55" s="124">
        <f t="shared" si="112"/>
        <v>2.6143790849673203E-2</v>
      </c>
      <c r="BV55" s="128">
        <f t="shared" si="112"/>
        <v>0.13958810068649885</v>
      </c>
      <c r="BW55" s="129">
        <f t="shared" si="112"/>
        <v>6.0767946577629385E-2</v>
      </c>
      <c r="BX55" s="124">
        <f t="shared" si="112"/>
        <v>6.8614130434782608E-2</v>
      </c>
      <c r="BY55" s="125">
        <f t="shared" si="112"/>
        <v>0.11781609195402298</v>
      </c>
      <c r="BZ55" s="126">
        <f t="shared" si="112"/>
        <v>4.8672566371681415E-2</v>
      </c>
      <c r="CA55" s="127">
        <f t="shared" si="112"/>
        <v>0.13324112494236975</v>
      </c>
      <c r="CB55" s="124">
        <f t="shared" si="112"/>
        <v>0.10618066561014262</v>
      </c>
      <c r="CC55" s="125">
        <f t="shared" si="112"/>
        <v>2.6981450252951095E-2</v>
      </c>
      <c r="CD55" s="126">
        <f t="shared" si="112"/>
        <v>0.22186495176848875</v>
      </c>
      <c r="CE55" s="127">
        <f t="shared" si="112"/>
        <v>3.1232571109871723E-2</v>
      </c>
      <c r="CF55" s="124">
        <f t="shared" si="112"/>
        <v>9.9285146942017469E-2</v>
      </c>
      <c r="CG55" s="125">
        <f t="shared" si="112"/>
        <v>0.1136890951276102</v>
      </c>
      <c r="CH55" s="126">
        <f t="shared" si="112"/>
        <v>4.3928923988153998E-2</v>
      </c>
      <c r="CI55" s="124">
        <f t="shared" si="112"/>
        <v>0.13665594855305466</v>
      </c>
      <c r="CJ55" s="130">
        <f t="shared" ref="CJ55" si="113">AB55/AB64</f>
        <v>9.3620292083013062E-2</v>
      </c>
      <c r="CK55" s="131">
        <f t="shared" ref="CK55" si="114">AC55/AC64</f>
        <v>0.10366887621396639</v>
      </c>
    </row>
    <row r="56" spans="1:89" x14ac:dyDescent="0.2">
      <c r="A56" s="140" t="s">
        <v>32</v>
      </c>
      <c r="B56" s="195">
        <v>70</v>
      </c>
      <c r="C56" s="189">
        <v>372</v>
      </c>
      <c r="D56" s="190">
        <v>36</v>
      </c>
      <c r="E56" s="191">
        <v>124</v>
      </c>
      <c r="F56" s="188">
        <v>11</v>
      </c>
      <c r="G56" s="192">
        <v>70</v>
      </c>
      <c r="H56" s="190">
        <v>148</v>
      </c>
      <c r="I56" s="191">
        <v>326</v>
      </c>
      <c r="J56" s="188">
        <v>20</v>
      </c>
      <c r="K56" s="189">
        <v>55</v>
      </c>
      <c r="L56" s="190">
        <v>170</v>
      </c>
      <c r="M56" s="188">
        <v>34</v>
      </c>
      <c r="N56" s="193">
        <v>257</v>
      </c>
      <c r="O56" s="196">
        <v>144</v>
      </c>
      <c r="P56" s="188">
        <v>68</v>
      </c>
      <c r="Q56" s="189">
        <v>92</v>
      </c>
      <c r="R56" s="190">
        <v>93</v>
      </c>
      <c r="S56" s="191">
        <v>172</v>
      </c>
      <c r="T56" s="188">
        <v>29</v>
      </c>
      <c r="U56" s="192">
        <v>19</v>
      </c>
      <c r="V56" s="190">
        <v>190</v>
      </c>
      <c r="W56" s="197">
        <v>36</v>
      </c>
      <c r="X56" s="188">
        <v>49</v>
      </c>
      <c r="Y56" s="192">
        <v>77</v>
      </c>
      <c r="Z56" s="190">
        <v>144</v>
      </c>
      <c r="AA56" s="188">
        <v>365</v>
      </c>
      <c r="AB56" s="165">
        <f t="shared" si="35"/>
        <v>1285</v>
      </c>
      <c r="AC56" s="166">
        <f t="shared" si="36"/>
        <v>1886</v>
      </c>
      <c r="BI56" s="140" t="s">
        <v>32</v>
      </c>
      <c r="BJ56" s="124">
        <f t="shared" ref="BJ56:CI56" si="115">B56/B64</f>
        <v>2.2479126525369299E-2</v>
      </c>
      <c r="BK56" s="125">
        <f t="shared" si="115"/>
        <v>0.12342402123424021</v>
      </c>
      <c r="BL56" s="126">
        <f t="shared" si="115"/>
        <v>2.843601895734597E-2</v>
      </c>
      <c r="BM56" s="127">
        <f t="shared" si="115"/>
        <v>9.5165003837298548E-2</v>
      </c>
      <c r="BN56" s="124">
        <f t="shared" si="115"/>
        <v>9.5486111111111119E-3</v>
      </c>
      <c r="BO56" s="125">
        <f t="shared" si="115"/>
        <v>6.439742410303588E-2</v>
      </c>
      <c r="BP56" s="126">
        <f t="shared" si="115"/>
        <v>4.7073791348600506E-2</v>
      </c>
      <c r="BQ56" s="127">
        <f t="shared" si="115"/>
        <v>9.7692538207971233E-2</v>
      </c>
      <c r="BR56" s="124">
        <f t="shared" si="115"/>
        <v>2.4390243902439025E-2</v>
      </c>
      <c r="BS56" s="125">
        <f t="shared" si="115"/>
        <v>7.0332480818414325E-2</v>
      </c>
      <c r="BT56" s="126">
        <f t="shared" si="115"/>
        <v>9.2391304347826081E-2</v>
      </c>
      <c r="BU56" s="124">
        <f t="shared" si="115"/>
        <v>1.8518518518518517E-2</v>
      </c>
      <c r="BV56" s="128">
        <f t="shared" si="115"/>
        <v>8.4014383785550831E-2</v>
      </c>
      <c r="BW56" s="129">
        <f t="shared" si="115"/>
        <v>4.8080133555926545E-2</v>
      </c>
      <c r="BX56" s="124">
        <f t="shared" si="115"/>
        <v>4.619565217391304E-2</v>
      </c>
      <c r="BY56" s="125">
        <f t="shared" si="115"/>
        <v>6.6091954022988508E-2</v>
      </c>
      <c r="BZ56" s="126">
        <f t="shared" si="115"/>
        <v>4.5722713864306784E-2</v>
      </c>
      <c r="CA56" s="127">
        <f t="shared" si="115"/>
        <v>7.9299216228676805E-2</v>
      </c>
      <c r="CB56" s="124">
        <f t="shared" si="115"/>
        <v>4.5958795562599047E-2</v>
      </c>
      <c r="CC56" s="125">
        <f t="shared" si="115"/>
        <v>3.2040472175379427E-2</v>
      </c>
      <c r="CD56" s="126">
        <f t="shared" si="115"/>
        <v>8.7276067983463476E-2</v>
      </c>
      <c r="CE56" s="127">
        <f t="shared" si="115"/>
        <v>2.0078081427774678E-2</v>
      </c>
      <c r="CF56" s="124">
        <f t="shared" si="115"/>
        <v>3.8919777601270848E-2</v>
      </c>
      <c r="CG56" s="125">
        <f t="shared" si="115"/>
        <v>5.9551430781129157E-2</v>
      </c>
      <c r="CH56" s="126">
        <f t="shared" si="115"/>
        <v>3.5538005923000986E-2</v>
      </c>
      <c r="CI56" s="124">
        <f t="shared" si="115"/>
        <v>8.3830960036747823E-2</v>
      </c>
      <c r="CJ56" s="130">
        <f t="shared" ref="CJ56" si="116">AB56/AB64</f>
        <v>4.9385088393543428E-2</v>
      </c>
      <c r="CK56" s="131">
        <f t="shared" ref="CK56" si="117">AC56/AC64</f>
        <v>7.2683829196855246E-2</v>
      </c>
    </row>
    <row r="57" spans="1:89" x14ac:dyDescent="0.2">
      <c r="A57" s="132" t="s">
        <v>33</v>
      </c>
      <c r="B57" s="198">
        <v>20</v>
      </c>
      <c r="C57" s="182">
        <v>72</v>
      </c>
      <c r="D57" s="183">
        <v>18</v>
      </c>
      <c r="E57" s="184">
        <v>33</v>
      </c>
      <c r="F57" s="181">
        <v>6</v>
      </c>
      <c r="G57" s="185">
        <v>36</v>
      </c>
      <c r="H57" s="183">
        <v>35</v>
      </c>
      <c r="I57" s="184">
        <v>55</v>
      </c>
      <c r="J57" s="181">
        <v>3</v>
      </c>
      <c r="K57" s="182">
        <v>5</v>
      </c>
      <c r="L57" s="183">
        <v>21</v>
      </c>
      <c r="M57" s="181">
        <v>18</v>
      </c>
      <c r="N57" s="186">
        <v>34</v>
      </c>
      <c r="O57" s="199">
        <v>41</v>
      </c>
      <c r="P57" s="181">
        <v>24</v>
      </c>
      <c r="Q57" s="182">
        <v>29</v>
      </c>
      <c r="R57" s="183">
        <v>27</v>
      </c>
      <c r="S57" s="184">
        <v>38</v>
      </c>
      <c r="T57" s="181">
        <v>13</v>
      </c>
      <c r="U57" s="185">
        <v>8</v>
      </c>
      <c r="V57" s="183">
        <v>11</v>
      </c>
      <c r="W57" s="200">
        <v>17</v>
      </c>
      <c r="X57" s="181">
        <v>13</v>
      </c>
      <c r="Y57" s="185">
        <v>24</v>
      </c>
      <c r="Z57" s="183">
        <v>45</v>
      </c>
      <c r="AA57" s="181">
        <v>114</v>
      </c>
      <c r="AB57" s="165">
        <f t="shared" si="35"/>
        <v>270</v>
      </c>
      <c r="AC57" s="166">
        <f t="shared" si="36"/>
        <v>490</v>
      </c>
      <c r="BI57" s="132" t="s">
        <v>33</v>
      </c>
      <c r="BJ57" s="124">
        <f t="shared" ref="BJ57:CI57" si="118">B57/B64</f>
        <v>6.4226075786769426E-3</v>
      </c>
      <c r="BK57" s="125">
        <f t="shared" si="118"/>
        <v>2.3888520238885203E-2</v>
      </c>
      <c r="BL57" s="126">
        <f t="shared" si="118"/>
        <v>1.4218009478672985E-2</v>
      </c>
      <c r="BM57" s="127">
        <f t="shared" si="118"/>
        <v>2.5326170376055258E-2</v>
      </c>
      <c r="BN57" s="124">
        <f t="shared" si="118"/>
        <v>5.208333333333333E-3</v>
      </c>
      <c r="BO57" s="125">
        <f t="shared" si="118"/>
        <v>3.3118675252989879E-2</v>
      </c>
      <c r="BP57" s="126">
        <f t="shared" si="118"/>
        <v>1.1132315521628499E-2</v>
      </c>
      <c r="BQ57" s="127">
        <f t="shared" si="118"/>
        <v>1.6481869943062631E-2</v>
      </c>
      <c r="BR57" s="124">
        <f t="shared" si="118"/>
        <v>3.6585365853658539E-3</v>
      </c>
      <c r="BS57" s="125">
        <f t="shared" si="118"/>
        <v>6.3938618925831201E-3</v>
      </c>
      <c r="BT57" s="126">
        <f t="shared" si="118"/>
        <v>1.141304347826087E-2</v>
      </c>
      <c r="BU57" s="124">
        <f t="shared" si="118"/>
        <v>9.8039215686274508E-3</v>
      </c>
      <c r="BV57" s="128">
        <f t="shared" si="118"/>
        <v>1.1114743380189604E-2</v>
      </c>
      <c r="BW57" s="129">
        <f t="shared" si="118"/>
        <v>1.3689482470784642E-2</v>
      </c>
      <c r="BX57" s="124">
        <f t="shared" si="118"/>
        <v>1.6304347826086956E-2</v>
      </c>
      <c r="BY57" s="125">
        <f t="shared" si="118"/>
        <v>2.0833333333333332E-2</v>
      </c>
      <c r="BZ57" s="126">
        <f t="shared" si="118"/>
        <v>1.3274336283185841E-2</v>
      </c>
      <c r="CA57" s="127">
        <f t="shared" si="118"/>
        <v>1.751959428307976E-2</v>
      </c>
      <c r="CB57" s="124">
        <f t="shared" si="118"/>
        <v>2.0602218700475437E-2</v>
      </c>
      <c r="CC57" s="125">
        <f t="shared" si="118"/>
        <v>1.3490725126475547E-2</v>
      </c>
      <c r="CD57" s="126">
        <f t="shared" si="118"/>
        <v>5.052824988516307E-3</v>
      </c>
      <c r="CE57" s="127">
        <f t="shared" si="118"/>
        <v>9.4813162297824882E-3</v>
      </c>
      <c r="CF57" s="124">
        <f t="shared" si="118"/>
        <v>1.0325655281969817E-2</v>
      </c>
      <c r="CG57" s="125">
        <f t="shared" si="118"/>
        <v>1.8561484918793503E-2</v>
      </c>
      <c r="CH57" s="126">
        <f t="shared" si="118"/>
        <v>1.1105626850937808E-2</v>
      </c>
      <c r="CI57" s="124">
        <f t="shared" si="118"/>
        <v>2.6182820395039046E-2</v>
      </c>
      <c r="CJ57" s="130">
        <f t="shared" ref="CJ57" si="119">AB57/AB64</f>
        <v>1.037663335895465E-2</v>
      </c>
      <c r="CK57" s="131">
        <f t="shared" ref="CK57" si="120">AC57/AC64</f>
        <v>1.8883921689532911E-2</v>
      </c>
    </row>
    <row r="58" spans="1:89" x14ac:dyDescent="0.2">
      <c r="A58" s="140" t="s">
        <v>34</v>
      </c>
      <c r="B58" s="195">
        <v>0</v>
      </c>
      <c r="C58" s="189">
        <v>18</v>
      </c>
      <c r="D58" s="190">
        <v>2</v>
      </c>
      <c r="E58" s="191">
        <v>11</v>
      </c>
      <c r="F58" s="188">
        <v>0</v>
      </c>
      <c r="G58" s="192">
        <v>3</v>
      </c>
      <c r="H58" s="190">
        <v>5</v>
      </c>
      <c r="I58" s="191">
        <v>18</v>
      </c>
      <c r="J58" s="188">
        <v>0</v>
      </c>
      <c r="K58" s="189">
        <v>1</v>
      </c>
      <c r="L58" s="190">
        <v>2</v>
      </c>
      <c r="M58" s="188">
        <v>7</v>
      </c>
      <c r="N58" s="193">
        <v>12</v>
      </c>
      <c r="O58" s="196">
        <v>9</v>
      </c>
      <c r="P58" s="188">
        <v>5</v>
      </c>
      <c r="Q58" s="189">
        <v>8</v>
      </c>
      <c r="R58" s="190">
        <v>2</v>
      </c>
      <c r="S58" s="191">
        <v>14</v>
      </c>
      <c r="T58" s="188">
        <v>11</v>
      </c>
      <c r="U58" s="192">
        <v>4</v>
      </c>
      <c r="V58" s="190">
        <v>3</v>
      </c>
      <c r="W58" s="197">
        <v>8</v>
      </c>
      <c r="X58" s="188">
        <v>2</v>
      </c>
      <c r="Y58" s="192">
        <v>10</v>
      </c>
      <c r="Z58" s="190">
        <v>9</v>
      </c>
      <c r="AA58" s="188">
        <v>26</v>
      </c>
      <c r="AB58" s="165">
        <f t="shared" si="35"/>
        <v>53</v>
      </c>
      <c r="AC58" s="166">
        <f t="shared" si="36"/>
        <v>137</v>
      </c>
      <c r="BI58" s="140" t="s">
        <v>34</v>
      </c>
      <c r="BJ58" s="124">
        <f t="shared" ref="BJ58:CI58" si="121">B58/B64</f>
        <v>0</v>
      </c>
      <c r="BK58" s="125">
        <f t="shared" si="121"/>
        <v>5.9721300597213008E-3</v>
      </c>
      <c r="BL58" s="126">
        <f t="shared" si="121"/>
        <v>1.5797788309636651E-3</v>
      </c>
      <c r="BM58" s="127">
        <f t="shared" si="121"/>
        <v>8.4420567920184195E-3</v>
      </c>
      <c r="BN58" s="124">
        <f t="shared" si="121"/>
        <v>0</v>
      </c>
      <c r="BO58" s="125">
        <f t="shared" si="121"/>
        <v>2.7598896044158236E-3</v>
      </c>
      <c r="BP58" s="126">
        <f t="shared" si="121"/>
        <v>1.5903307888040711E-3</v>
      </c>
      <c r="BQ58" s="127">
        <f t="shared" si="121"/>
        <v>5.3940665268204973E-3</v>
      </c>
      <c r="BR58" s="124">
        <f t="shared" si="121"/>
        <v>0</v>
      </c>
      <c r="BS58" s="125">
        <f t="shared" si="121"/>
        <v>1.2787723785166241E-3</v>
      </c>
      <c r="BT58" s="126">
        <f t="shared" si="121"/>
        <v>1.0869565217391304E-3</v>
      </c>
      <c r="BU58" s="124">
        <f t="shared" si="121"/>
        <v>3.8126361655773421E-3</v>
      </c>
      <c r="BV58" s="128">
        <f t="shared" si="121"/>
        <v>3.9228506047728016E-3</v>
      </c>
      <c r="BW58" s="129">
        <f t="shared" si="121"/>
        <v>3.0050083472454091E-3</v>
      </c>
      <c r="BX58" s="124">
        <f t="shared" si="121"/>
        <v>3.3967391304347825E-3</v>
      </c>
      <c r="BY58" s="125">
        <f t="shared" si="121"/>
        <v>5.7471264367816091E-3</v>
      </c>
      <c r="BZ58" s="126">
        <f t="shared" si="121"/>
        <v>9.8328416912487715E-4</v>
      </c>
      <c r="CA58" s="127">
        <f t="shared" si="121"/>
        <v>6.4545873674504376E-3</v>
      </c>
      <c r="CB58" s="124">
        <f t="shared" si="121"/>
        <v>1.7432646592709985E-2</v>
      </c>
      <c r="CC58" s="125">
        <f t="shared" si="121"/>
        <v>6.7453625632377737E-3</v>
      </c>
      <c r="CD58" s="126">
        <f t="shared" si="121"/>
        <v>1.3780431786862655E-3</v>
      </c>
      <c r="CE58" s="127">
        <f t="shared" si="121"/>
        <v>4.4617958728388179E-3</v>
      </c>
      <c r="CF58" s="124">
        <f t="shared" si="121"/>
        <v>1.5885623510722795E-3</v>
      </c>
      <c r="CG58" s="125">
        <f t="shared" si="121"/>
        <v>7.7339520494972931E-3</v>
      </c>
      <c r="CH58" s="126">
        <f t="shared" si="121"/>
        <v>2.2211253701875616E-3</v>
      </c>
      <c r="CI58" s="124">
        <f t="shared" si="121"/>
        <v>5.9715204409738175E-3</v>
      </c>
      <c r="CJ58" s="130">
        <f t="shared" ref="CJ58" si="122">AB58/AB64</f>
        <v>2.0368946963873944E-3</v>
      </c>
      <c r="CK58" s="131">
        <f t="shared" ref="CK58" si="123">AC58/AC64</f>
        <v>5.2797903499306308E-3</v>
      </c>
    </row>
    <row r="59" spans="1:89" x14ac:dyDescent="0.2">
      <c r="A59" s="132" t="s">
        <v>35</v>
      </c>
      <c r="B59" s="198">
        <v>0</v>
      </c>
      <c r="C59" s="182">
        <v>1</v>
      </c>
      <c r="D59" s="183">
        <v>0</v>
      </c>
      <c r="E59" s="184">
        <v>5</v>
      </c>
      <c r="F59" s="181">
        <v>0</v>
      </c>
      <c r="G59" s="185">
        <v>1</v>
      </c>
      <c r="H59" s="183">
        <v>0</v>
      </c>
      <c r="I59" s="184">
        <v>5</v>
      </c>
      <c r="J59" s="181">
        <v>0</v>
      </c>
      <c r="K59" s="182">
        <v>0</v>
      </c>
      <c r="L59" s="183">
        <v>2</v>
      </c>
      <c r="M59" s="181">
        <v>1</v>
      </c>
      <c r="N59" s="186">
        <v>0</v>
      </c>
      <c r="O59" s="199">
        <v>0</v>
      </c>
      <c r="P59" s="181">
        <v>0</v>
      </c>
      <c r="Q59" s="182">
        <v>0</v>
      </c>
      <c r="R59" s="183">
        <v>1</v>
      </c>
      <c r="S59" s="184">
        <v>0</v>
      </c>
      <c r="T59" s="181">
        <v>0</v>
      </c>
      <c r="U59" s="185">
        <v>0</v>
      </c>
      <c r="V59" s="183">
        <v>0</v>
      </c>
      <c r="W59" s="200">
        <v>0</v>
      </c>
      <c r="X59" s="181">
        <v>0</v>
      </c>
      <c r="Y59" s="185">
        <v>0</v>
      </c>
      <c r="Z59" s="183">
        <v>0</v>
      </c>
      <c r="AA59" s="181">
        <v>0</v>
      </c>
      <c r="AB59" s="165">
        <f t="shared" si="35"/>
        <v>3</v>
      </c>
      <c r="AC59" s="166">
        <f t="shared" si="36"/>
        <v>13</v>
      </c>
      <c r="BI59" s="132" t="s">
        <v>35</v>
      </c>
      <c r="BJ59" s="124">
        <f t="shared" ref="BJ59:CI59" si="124">B59/B64</f>
        <v>0</v>
      </c>
      <c r="BK59" s="125">
        <f t="shared" si="124"/>
        <v>3.3178500331785003E-4</v>
      </c>
      <c r="BL59" s="126">
        <f t="shared" si="124"/>
        <v>0</v>
      </c>
      <c r="BM59" s="127">
        <f t="shared" si="124"/>
        <v>3.8372985418265539E-3</v>
      </c>
      <c r="BN59" s="124">
        <f t="shared" si="124"/>
        <v>0</v>
      </c>
      <c r="BO59" s="125">
        <f t="shared" si="124"/>
        <v>9.1996320147194111E-4</v>
      </c>
      <c r="BP59" s="126">
        <f t="shared" si="124"/>
        <v>0</v>
      </c>
      <c r="BQ59" s="127">
        <f t="shared" si="124"/>
        <v>1.4983518130056938E-3</v>
      </c>
      <c r="BR59" s="124">
        <f t="shared" si="124"/>
        <v>0</v>
      </c>
      <c r="BS59" s="125">
        <f t="shared" si="124"/>
        <v>0</v>
      </c>
      <c r="BT59" s="126">
        <f t="shared" si="124"/>
        <v>1.0869565217391304E-3</v>
      </c>
      <c r="BU59" s="124">
        <f t="shared" si="124"/>
        <v>5.4466230936819177E-4</v>
      </c>
      <c r="BV59" s="128">
        <f t="shared" si="124"/>
        <v>0</v>
      </c>
      <c r="BW59" s="129">
        <f t="shared" si="124"/>
        <v>0</v>
      </c>
      <c r="BX59" s="124">
        <f t="shared" si="124"/>
        <v>0</v>
      </c>
      <c r="BY59" s="125">
        <f t="shared" si="124"/>
        <v>0</v>
      </c>
      <c r="BZ59" s="126">
        <f t="shared" si="124"/>
        <v>4.9164208456243857E-4</v>
      </c>
      <c r="CA59" s="127">
        <f t="shared" si="124"/>
        <v>0</v>
      </c>
      <c r="CB59" s="124">
        <f t="shared" si="124"/>
        <v>0</v>
      </c>
      <c r="CC59" s="125">
        <f t="shared" si="124"/>
        <v>0</v>
      </c>
      <c r="CD59" s="126">
        <f t="shared" si="124"/>
        <v>0</v>
      </c>
      <c r="CE59" s="127">
        <f t="shared" si="124"/>
        <v>0</v>
      </c>
      <c r="CF59" s="124">
        <f t="shared" si="124"/>
        <v>0</v>
      </c>
      <c r="CG59" s="125">
        <f t="shared" si="124"/>
        <v>0</v>
      </c>
      <c r="CH59" s="126">
        <f t="shared" si="124"/>
        <v>0</v>
      </c>
      <c r="CI59" s="124">
        <f t="shared" si="124"/>
        <v>0</v>
      </c>
      <c r="CJ59" s="130">
        <f t="shared" ref="CJ59" si="125">AB59/AB64</f>
        <v>1.1529592621060722E-4</v>
      </c>
      <c r="CK59" s="131">
        <f t="shared" ref="CK59" si="126">AC59/AC64</f>
        <v>5.0100200400801599E-4</v>
      </c>
    </row>
    <row r="60" spans="1:89" x14ac:dyDescent="0.2">
      <c r="A60" s="140" t="s">
        <v>36</v>
      </c>
      <c r="B60" s="195"/>
      <c r="C60" s="189"/>
      <c r="D60" s="190"/>
      <c r="E60" s="191"/>
      <c r="F60" s="188"/>
      <c r="G60" s="192"/>
      <c r="H60" s="190"/>
      <c r="I60" s="191"/>
      <c r="J60" s="188"/>
      <c r="K60" s="192"/>
      <c r="L60" s="190"/>
      <c r="M60" s="188"/>
      <c r="N60" s="193"/>
      <c r="O60" s="196"/>
      <c r="P60" s="188"/>
      <c r="Q60" s="192"/>
      <c r="R60" s="190"/>
      <c r="S60" s="191"/>
      <c r="T60" s="188"/>
      <c r="U60" s="192"/>
      <c r="V60" s="190"/>
      <c r="W60" s="191"/>
      <c r="X60" s="188"/>
      <c r="Y60" s="192"/>
      <c r="Z60" s="190"/>
      <c r="AA60" s="188"/>
      <c r="AB60" s="165">
        <f t="shared" si="35"/>
        <v>0</v>
      </c>
      <c r="AC60" s="166">
        <f t="shared" si="36"/>
        <v>0</v>
      </c>
      <c r="BI60" s="140" t="s">
        <v>36</v>
      </c>
      <c r="BJ60" s="124">
        <f t="shared" ref="BJ60:CI60" si="127">B60/B64</f>
        <v>0</v>
      </c>
      <c r="BK60" s="125">
        <f t="shared" si="127"/>
        <v>0</v>
      </c>
      <c r="BL60" s="126">
        <f t="shared" si="127"/>
        <v>0</v>
      </c>
      <c r="BM60" s="127">
        <f t="shared" si="127"/>
        <v>0</v>
      </c>
      <c r="BN60" s="124">
        <f t="shared" si="127"/>
        <v>0</v>
      </c>
      <c r="BO60" s="125">
        <f t="shared" si="127"/>
        <v>0</v>
      </c>
      <c r="BP60" s="126">
        <f t="shared" si="127"/>
        <v>0</v>
      </c>
      <c r="BQ60" s="127">
        <f t="shared" si="127"/>
        <v>0</v>
      </c>
      <c r="BR60" s="124">
        <f t="shared" si="127"/>
        <v>0</v>
      </c>
      <c r="BS60" s="125">
        <f t="shared" si="127"/>
        <v>0</v>
      </c>
      <c r="BT60" s="126">
        <f t="shared" si="127"/>
        <v>0</v>
      </c>
      <c r="BU60" s="124">
        <f t="shared" si="127"/>
        <v>0</v>
      </c>
      <c r="BV60" s="128">
        <f t="shared" si="127"/>
        <v>0</v>
      </c>
      <c r="BW60" s="129">
        <f t="shared" si="127"/>
        <v>0</v>
      </c>
      <c r="BX60" s="124">
        <f t="shared" si="127"/>
        <v>0</v>
      </c>
      <c r="BY60" s="125">
        <f t="shared" si="127"/>
        <v>0</v>
      </c>
      <c r="BZ60" s="126">
        <f t="shared" si="127"/>
        <v>0</v>
      </c>
      <c r="CA60" s="127">
        <f t="shared" si="127"/>
        <v>0</v>
      </c>
      <c r="CB60" s="124">
        <f t="shared" si="127"/>
        <v>0</v>
      </c>
      <c r="CC60" s="125">
        <f t="shared" si="127"/>
        <v>0</v>
      </c>
      <c r="CD60" s="126">
        <f t="shared" si="127"/>
        <v>0</v>
      </c>
      <c r="CE60" s="127">
        <f t="shared" si="127"/>
        <v>0</v>
      </c>
      <c r="CF60" s="124">
        <f t="shared" si="127"/>
        <v>0</v>
      </c>
      <c r="CG60" s="125">
        <f t="shared" si="127"/>
        <v>0</v>
      </c>
      <c r="CH60" s="126">
        <f t="shared" si="127"/>
        <v>0</v>
      </c>
      <c r="CI60" s="124">
        <f t="shared" si="127"/>
        <v>0</v>
      </c>
      <c r="CJ60" s="130">
        <f t="shared" ref="CJ60" si="128">AB60/AB64</f>
        <v>0</v>
      </c>
      <c r="CK60" s="131">
        <f t="shared" ref="CK60" si="129">AC60/AC64</f>
        <v>0</v>
      </c>
    </row>
    <row r="61" spans="1:89" x14ac:dyDescent="0.2">
      <c r="A61" s="132" t="s">
        <v>37</v>
      </c>
      <c r="B61" s="57"/>
      <c r="C61" s="58"/>
      <c r="D61" s="134"/>
      <c r="E61" s="135"/>
      <c r="F61" s="133"/>
      <c r="G61" s="136"/>
      <c r="H61" s="134"/>
      <c r="I61" s="135"/>
      <c r="J61" s="133"/>
      <c r="K61" s="136"/>
      <c r="L61" s="134"/>
      <c r="M61" s="133"/>
      <c r="N61" s="137"/>
      <c r="O61" s="138"/>
      <c r="P61" s="133"/>
      <c r="Q61" s="136"/>
      <c r="R61" s="134"/>
      <c r="S61" s="135"/>
      <c r="T61" s="133"/>
      <c r="U61" s="136"/>
      <c r="V61" s="134"/>
      <c r="W61" s="135"/>
      <c r="X61" s="133"/>
      <c r="Y61" s="136"/>
      <c r="Z61" s="139"/>
      <c r="AA61" s="2"/>
      <c r="AB61" s="165"/>
      <c r="AC61" s="166">
        <f t="shared" si="36"/>
        <v>0</v>
      </c>
      <c r="BI61" s="132" t="s">
        <v>37</v>
      </c>
      <c r="BJ61" s="124">
        <f t="shared" ref="BJ61:CI61" si="130">B61/B64</f>
        <v>0</v>
      </c>
      <c r="BK61" s="125">
        <f t="shared" si="130"/>
        <v>0</v>
      </c>
      <c r="BL61" s="126">
        <f t="shared" si="130"/>
        <v>0</v>
      </c>
      <c r="BM61" s="127">
        <f t="shared" si="130"/>
        <v>0</v>
      </c>
      <c r="BN61" s="124">
        <f t="shared" si="130"/>
        <v>0</v>
      </c>
      <c r="BO61" s="125">
        <f t="shared" si="130"/>
        <v>0</v>
      </c>
      <c r="BP61" s="126">
        <f t="shared" si="130"/>
        <v>0</v>
      </c>
      <c r="BQ61" s="127">
        <f t="shared" si="130"/>
        <v>0</v>
      </c>
      <c r="BR61" s="124">
        <f t="shared" si="130"/>
        <v>0</v>
      </c>
      <c r="BS61" s="125">
        <f t="shared" si="130"/>
        <v>0</v>
      </c>
      <c r="BT61" s="126">
        <f t="shared" si="130"/>
        <v>0</v>
      </c>
      <c r="BU61" s="124">
        <f t="shared" si="130"/>
        <v>0</v>
      </c>
      <c r="BV61" s="128">
        <f t="shared" si="130"/>
        <v>0</v>
      </c>
      <c r="BW61" s="129">
        <f t="shared" si="130"/>
        <v>0</v>
      </c>
      <c r="BX61" s="124">
        <f t="shared" si="130"/>
        <v>0</v>
      </c>
      <c r="BY61" s="125">
        <f t="shared" si="130"/>
        <v>0</v>
      </c>
      <c r="BZ61" s="126">
        <f t="shared" si="130"/>
        <v>0</v>
      </c>
      <c r="CA61" s="127">
        <f t="shared" si="130"/>
        <v>0</v>
      </c>
      <c r="CB61" s="124">
        <f t="shared" si="130"/>
        <v>0</v>
      </c>
      <c r="CC61" s="125">
        <f t="shared" si="130"/>
        <v>0</v>
      </c>
      <c r="CD61" s="126">
        <f t="shared" si="130"/>
        <v>0</v>
      </c>
      <c r="CE61" s="127">
        <f t="shared" si="130"/>
        <v>0</v>
      </c>
      <c r="CF61" s="124">
        <f t="shared" si="130"/>
        <v>0</v>
      </c>
      <c r="CG61" s="125">
        <f t="shared" si="130"/>
        <v>0</v>
      </c>
      <c r="CH61" s="126">
        <f t="shared" si="130"/>
        <v>0</v>
      </c>
      <c r="CI61" s="124">
        <f t="shared" si="130"/>
        <v>0</v>
      </c>
      <c r="CJ61" s="130">
        <f t="shared" ref="CJ61" si="131">AB61/AB64</f>
        <v>0</v>
      </c>
      <c r="CK61" s="131">
        <f t="shared" ref="CK61" si="132">AC61/AC64</f>
        <v>0</v>
      </c>
    </row>
    <row r="62" spans="1:89" x14ac:dyDescent="0.2">
      <c r="A62" s="140" t="s">
        <v>38</v>
      </c>
      <c r="B62" s="55"/>
      <c r="C62" s="56"/>
      <c r="D62" s="145"/>
      <c r="E62" s="142"/>
      <c r="F62" s="143"/>
      <c r="G62" s="144"/>
      <c r="H62" s="145"/>
      <c r="I62" s="142"/>
      <c r="J62" s="143"/>
      <c r="K62" s="144"/>
      <c r="L62" s="145"/>
      <c r="M62" s="143"/>
      <c r="N62" s="147"/>
      <c r="O62" s="146"/>
      <c r="P62" s="143"/>
      <c r="Q62" s="144"/>
      <c r="R62" s="145"/>
      <c r="S62" s="142"/>
      <c r="T62" s="143"/>
      <c r="U62" s="144"/>
      <c r="V62" s="145"/>
      <c r="W62" s="142"/>
      <c r="X62" s="143"/>
      <c r="Y62" s="144"/>
      <c r="Z62" s="3"/>
      <c r="AA62" s="141"/>
      <c r="AB62" s="165"/>
      <c r="AC62" s="166"/>
      <c r="BI62" s="140" t="s">
        <v>38</v>
      </c>
      <c r="BJ62" s="124">
        <f>B62/B64</f>
        <v>0</v>
      </c>
      <c r="BK62" s="125">
        <f t="shared" ref="BK62" si="133">C62/C64</f>
        <v>0</v>
      </c>
      <c r="BL62" s="126">
        <f t="shared" ref="BL62" si="134">D62/D64</f>
        <v>0</v>
      </c>
      <c r="BM62" s="127">
        <f t="shared" ref="BM62" si="135">E62/E64</f>
        <v>0</v>
      </c>
      <c r="BN62" s="124">
        <f t="shared" ref="BN62" si="136">F62/F64</f>
        <v>0</v>
      </c>
      <c r="BO62" s="125">
        <f t="shared" ref="BO62" si="137">G62/G64</f>
        <v>0</v>
      </c>
      <c r="BP62" s="126">
        <f t="shared" ref="BP62" si="138">H62/H64</f>
        <v>0</v>
      </c>
      <c r="BQ62" s="127">
        <f t="shared" ref="BQ62" si="139">I62/I64</f>
        <v>0</v>
      </c>
      <c r="BR62" s="124">
        <f t="shared" ref="BR62" si="140">J62/J64</f>
        <v>0</v>
      </c>
      <c r="BS62" s="125">
        <f t="shared" ref="BS62" si="141">K62/K64</f>
        <v>0</v>
      </c>
      <c r="BT62" s="126">
        <f t="shared" ref="BT62" si="142">L62/L64</f>
        <v>0</v>
      </c>
      <c r="BU62" s="124">
        <f t="shared" ref="BU62" si="143">M62/M64</f>
        <v>0</v>
      </c>
      <c r="BV62" s="128">
        <f t="shared" ref="BV62" si="144">N62/N64</f>
        <v>0</v>
      </c>
      <c r="BW62" s="129">
        <f t="shared" ref="BW62" si="145">O62/O64</f>
        <v>0</v>
      </c>
      <c r="BX62" s="124">
        <f t="shared" ref="BX62" si="146">P62/P64</f>
        <v>0</v>
      </c>
      <c r="BY62" s="125">
        <f t="shared" ref="BY62" si="147">Q62/Q64</f>
        <v>0</v>
      </c>
      <c r="BZ62" s="126">
        <f t="shared" ref="BZ62" si="148">R62/R64</f>
        <v>0</v>
      </c>
      <c r="CA62" s="127">
        <f t="shared" ref="CA62" si="149">S62/S64</f>
        <v>0</v>
      </c>
      <c r="CB62" s="124">
        <f t="shared" ref="CB62" si="150">T62/T64</f>
        <v>0</v>
      </c>
      <c r="CC62" s="125">
        <f t="shared" ref="CC62" si="151">U62/U64</f>
        <v>0</v>
      </c>
      <c r="CD62" s="126">
        <f t="shared" ref="CD62" si="152">V62/V64</f>
        <v>0</v>
      </c>
      <c r="CE62" s="127">
        <f t="shared" ref="CE62" si="153">W62/W64</f>
        <v>0</v>
      </c>
      <c r="CF62" s="124">
        <f t="shared" ref="CF62" si="154">X62/X64</f>
        <v>0</v>
      </c>
      <c r="CG62" s="125">
        <f t="shared" ref="CG62" si="155">Y62/Y64</f>
        <v>0</v>
      </c>
      <c r="CH62" s="126">
        <f t="shared" ref="CH62" si="156">Z62/Z64</f>
        <v>0</v>
      </c>
      <c r="CI62" s="124">
        <f t="shared" ref="CI62" si="157">AA62/AA64</f>
        <v>0</v>
      </c>
      <c r="CJ62" s="130">
        <f t="shared" ref="CJ62" si="158">AB62/AB64</f>
        <v>0</v>
      </c>
      <c r="CK62" s="131">
        <f t="shared" ref="CK62" si="159">AC62/AC64</f>
        <v>0</v>
      </c>
    </row>
    <row r="63" spans="1:89" ht="13.5" thickBot="1" x14ac:dyDescent="0.25">
      <c r="A63" s="132" t="s">
        <v>39</v>
      </c>
      <c r="B63" s="57"/>
      <c r="C63" s="58"/>
      <c r="D63" s="134"/>
      <c r="E63" s="135"/>
      <c r="F63" s="133"/>
      <c r="G63" s="136"/>
      <c r="H63" s="134"/>
      <c r="I63" s="135"/>
      <c r="J63" s="133"/>
      <c r="K63" s="136"/>
      <c r="L63" s="134"/>
      <c r="M63" s="133"/>
      <c r="N63" s="137"/>
      <c r="O63" s="138"/>
      <c r="P63" s="133"/>
      <c r="Q63" s="136"/>
      <c r="R63" s="134"/>
      <c r="S63" s="135"/>
      <c r="T63" s="133"/>
      <c r="U63" s="136"/>
      <c r="V63" s="134"/>
      <c r="W63" s="135"/>
      <c r="X63" s="133"/>
      <c r="Y63" s="136"/>
      <c r="Z63" s="139"/>
      <c r="AA63" s="2"/>
      <c r="AB63" s="165"/>
      <c r="AC63" s="166"/>
      <c r="BI63" s="132" t="s">
        <v>39</v>
      </c>
      <c r="BJ63" s="124">
        <f>B63/B64</f>
        <v>0</v>
      </c>
      <c r="BK63" s="125">
        <f t="shared" ref="BK63" si="160">C63/C64</f>
        <v>0</v>
      </c>
      <c r="BL63" s="126">
        <f t="shared" ref="BL63" si="161">D63/D64</f>
        <v>0</v>
      </c>
      <c r="BM63" s="127">
        <f t="shared" ref="BM63" si="162">E63/E64</f>
        <v>0</v>
      </c>
      <c r="BN63" s="124">
        <f t="shared" ref="BN63" si="163">F63/F64</f>
        <v>0</v>
      </c>
      <c r="BO63" s="125">
        <f t="shared" ref="BO63" si="164">G63/G64</f>
        <v>0</v>
      </c>
      <c r="BP63" s="126">
        <f t="shared" ref="BP63" si="165">H63/H64</f>
        <v>0</v>
      </c>
      <c r="BQ63" s="127">
        <f t="shared" ref="BQ63" si="166">I63/I64</f>
        <v>0</v>
      </c>
      <c r="BR63" s="124">
        <f t="shared" ref="BR63" si="167">J63/J64</f>
        <v>0</v>
      </c>
      <c r="BS63" s="125">
        <f t="shared" ref="BS63" si="168">K63/K64</f>
        <v>0</v>
      </c>
      <c r="BT63" s="126">
        <f t="shared" ref="BT63" si="169">L63/L64</f>
        <v>0</v>
      </c>
      <c r="BU63" s="124">
        <f t="shared" ref="BU63" si="170">M63/M64</f>
        <v>0</v>
      </c>
      <c r="BV63" s="128">
        <f t="shared" ref="BV63" si="171">N63/N64</f>
        <v>0</v>
      </c>
      <c r="BW63" s="129">
        <f t="shared" ref="BW63" si="172">O63/O64</f>
        <v>0</v>
      </c>
      <c r="BX63" s="124">
        <f t="shared" ref="BX63" si="173">P63/P64</f>
        <v>0</v>
      </c>
      <c r="BY63" s="125">
        <f t="shared" ref="BY63" si="174">Q63/Q64</f>
        <v>0</v>
      </c>
      <c r="BZ63" s="126">
        <f t="shared" ref="BZ63" si="175">R63/R64</f>
        <v>0</v>
      </c>
      <c r="CA63" s="127">
        <f t="shared" ref="CA63" si="176">S63/S64</f>
        <v>0</v>
      </c>
      <c r="CB63" s="124">
        <f t="shared" ref="CB63" si="177">T63/T64</f>
        <v>0</v>
      </c>
      <c r="CC63" s="125">
        <f t="shared" ref="CC63" si="178">U63/U64</f>
        <v>0</v>
      </c>
      <c r="CD63" s="126">
        <f t="shared" ref="CD63" si="179">V63/V64</f>
        <v>0</v>
      </c>
      <c r="CE63" s="127">
        <f t="shared" ref="CE63" si="180">W63/W64</f>
        <v>0</v>
      </c>
      <c r="CF63" s="124">
        <f t="shared" ref="CF63" si="181">X63/X64</f>
        <v>0</v>
      </c>
      <c r="CG63" s="125">
        <f t="shared" ref="CG63" si="182">Y63/Y64</f>
        <v>0</v>
      </c>
      <c r="CH63" s="126">
        <f t="shared" ref="CH63" si="183">Z63/Z64</f>
        <v>0</v>
      </c>
      <c r="CI63" s="124">
        <f t="shared" ref="CI63" si="184">AA63/AA64</f>
        <v>0</v>
      </c>
      <c r="CJ63" s="130">
        <f t="shared" ref="CJ63" si="185">AB63/AB64</f>
        <v>0</v>
      </c>
      <c r="CK63" s="131">
        <f t="shared" ref="CK63" si="186">AC63/AC64</f>
        <v>0</v>
      </c>
    </row>
    <row r="64" spans="1:89" ht="14.25" thickTop="1" thickBot="1" x14ac:dyDescent="0.25">
      <c r="A64" s="254" t="s">
        <v>13</v>
      </c>
      <c r="B64" s="14">
        <f t="shared" ref="B64:AA64" si="187">SUM(B41:B63)</f>
        <v>3114</v>
      </c>
      <c r="C64" s="1">
        <f t="shared" si="187"/>
        <v>3014</v>
      </c>
      <c r="D64" s="14">
        <f t="shared" si="187"/>
        <v>1266</v>
      </c>
      <c r="E64" s="1">
        <f t="shared" si="187"/>
        <v>1303</v>
      </c>
      <c r="F64" s="14">
        <f t="shared" si="187"/>
        <v>1152</v>
      </c>
      <c r="G64" s="1">
        <f t="shared" si="187"/>
        <v>1087</v>
      </c>
      <c r="H64" s="14">
        <f t="shared" si="187"/>
        <v>3144</v>
      </c>
      <c r="I64" s="1">
        <f t="shared" si="187"/>
        <v>3337</v>
      </c>
      <c r="J64" s="14">
        <f t="shared" si="187"/>
        <v>820</v>
      </c>
      <c r="K64" s="1">
        <f t="shared" si="187"/>
        <v>782</v>
      </c>
      <c r="L64" s="14">
        <f t="shared" si="187"/>
        <v>1840</v>
      </c>
      <c r="M64" s="1">
        <f t="shared" si="187"/>
        <v>1836</v>
      </c>
      <c r="N64" s="14">
        <f t="shared" si="187"/>
        <v>3059</v>
      </c>
      <c r="O64" s="1">
        <f t="shared" si="187"/>
        <v>2995</v>
      </c>
      <c r="P64" s="14">
        <f t="shared" si="187"/>
        <v>1472</v>
      </c>
      <c r="Q64" s="1">
        <f t="shared" si="187"/>
        <v>1392</v>
      </c>
      <c r="R64" s="14">
        <f t="shared" si="187"/>
        <v>2034</v>
      </c>
      <c r="S64" s="1">
        <f t="shared" si="187"/>
        <v>2169</v>
      </c>
      <c r="T64" s="14">
        <f t="shared" si="187"/>
        <v>631</v>
      </c>
      <c r="U64" s="1">
        <f t="shared" si="187"/>
        <v>593</v>
      </c>
      <c r="V64" s="14">
        <f t="shared" si="187"/>
        <v>2177</v>
      </c>
      <c r="W64" s="1">
        <f t="shared" si="187"/>
        <v>1793</v>
      </c>
      <c r="X64" s="14">
        <f t="shared" si="187"/>
        <v>1259</v>
      </c>
      <c r="Y64" s="1">
        <f t="shared" si="187"/>
        <v>1293</v>
      </c>
      <c r="Z64" s="14">
        <f t="shared" si="187"/>
        <v>4052</v>
      </c>
      <c r="AA64" s="1">
        <f t="shared" si="187"/>
        <v>4354</v>
      </c>
      <c r="AB64" s="167">
        <f t="shared" ref="AB64:AC64" si="188">SUM(AB40:AB63)</f>
        <v>26020</v>
      </c>
      <c r="AC64" s="168">
        <f t="shared" si="188"/>
        <v>25948</v>
      </c>
      <c r="BI64" s="254" t="s">
        <v>13</v>
      </c>
      <c r="BJ64" s="148">
        <f>SUM(BJ40:BJ63)</f>
        <v>0.99999999999999989</v>
      </c>
      <c r="BK64" s="149">
        <f t="shared" ref="BK64:CK64" si="189">SUM(BK40:BK63)</f>
        <v>1</v>
      </c>
      <c r="BL64" s="148">
        <f t="shared" si="189"/>
        <v>1</v>
      </c>
      <c r="BM64" s="149">
        <f t="shared" si="189"/>
        <v>0.99999999999999989</v>
      </c>
      <c r="BN64" s="148">
        <f t="shared" si="189"/>
        <v>1</v>
      </c>
      <c r="BO64" s="149">
        <f t="shared" si="189"/>
        <v>1</v>
      </c>
      <c r="BP64" s="148">
        <f t="shared" si="189"/>
        <v>1</v>
      </c>
      <c r="BQ64" s="149">
        <f t="shared" si="189"/>
        <v>1</v>
      </c>
      <c r="BR64" s="148">
        <f t="shared" si="189"/>
        <v>1</v>
      </c>
      <c r="BS64" s="149">
        <f t="shared" si="189"/>
        <v>1.0000000000000002</v>
      </c>
      <c r="BT64" s="148">
        <f t="shared" si="189"/>
        <v>1.0000000000000002</v>
      </c>
      <c r="BU64" s="149">
        <f t="shared" si="189"/>
        <v>1</v>
      </c>
      <c r="BV64" s="148">
        <f t="shared" si="189"/>
        <v>1</v>
      </c>
      <c r="BW64" s="149">
        <f t="shared" si="189"/>
        <v>0.99999999999999989</v>
      </c>
      <c r="BX64" s="148">
        <f t="shared" si="189"/>
        <v>1</v>
      </c>
      <c r="BY64" s="149">
        <f t="shared" si="189"/>
        <v>1</v>
      </c>
      <c r="BZ64" s="148">
        <f t="shared" si="189"/>
        <v>1.0000000000000002</v>
      </c>
      <c r="CA64" s="149">
        <f t="shared" si="189"/>
        <v>0.99999999999999989</v>
      </c>
      <c r="CB64" s="148">
        <f t="shared" si="189"/>
        <v>1</v>
      </c>
      <c r="CC64" s="149">
        <f t="shared" si="189"/>
        <v>0.99999999999999989</v>
      </c>
      <c r="CD64" s="148">
        <f t="shared" si="189"/>
        <v>1</v>
      </c>
      <c r="CE64" s="149">
        <f t="shared" si="189"/>
        <v>1</v>
      </c>
      <c r="CF64" s="148">
        <f t="shared" si="189"/>
        <v>1</v>
      </c>
      <c r="CG64" s="149">
        <f t="shared" si="189"/>
        <v>1</v>
      </c>
      <c r="CH64" s="148">
        <f t="shared" si="189"/>
        <v>1</v>
      </c>
      <c r="CI64" s="149">
        <f t="shared" si="189"/>
        <v>1</v>
      </c>
      <c r="CJ64" s="148">
        <f t="shared" si="189"/>
        <v>1</v>
      </c>
      <c r="CK64" s="149">
        <f t="shared" si="189"/>
        <v>0.99999999999999989</v>
      </c>
    </row>
    <row r="65" spans="1:89" ht="13.5" thickTop="1" x14ac:dyDescent="0.2">
      <c r="A65" s="179"/>
    </row>
    <row r="67" spans="1:89" x14ac:dyDescent="0.2">
      <c r="A67" s="271">
        <f>+A36+1</f>
        <v>43985</v>
      </c>
      <c r="B67" s="271"/>
      <c r="C67" s="271"/>
      <c r="D67" s="271"/>
      <c r="BI67" s="270">
        <f>+BI36+1</f>
        <v>43985</v>
      </c>
      <c r="BJ67" s="270"/>
      <c r="BK67" s="270"/>
      <c r="BL67" s="270"/>
    </row>
    <row r="68" spans="1:89" ht="13.5" thickBot="1" x14ac:dyDescent="0.25">
      <c r="AE68" t="s">
        <v>84</v>
      </c>
    </row>
    <row r="69" spans="1:89" ht="14.25" thickTop="1" thickBot="1" x14ac:dyDescent="0.25">
      <c r="A69" s="268" t="s">
        <v>0</v>
      </c>
      <c r="B69" s="262" t="s">
        <v>1</v>
      </c>
      <c r="C69" s="263"/>
      <c r="D69" s="262" t="s">
        <v>2</v>
      </c>
      <c r="E69" s="263"/>
      <c r="F69" s="262" t="s">
        <v>3</v>
      </c>
      <c r="G69" s="263"/>
      <c r="H69" s="262" t="s">
        <v>4</v>
      </c>
      <c r="I69" s="263"/>
      <c r="J69" s="262" t="s">
        <v>5</v>
      </c>
      <c r="K69" s="263"/>
      <c r="L69" s="262" t="s">
        <v>6</v>
      </c>
      <c r="M69" s="263"/>
      <c r="N69" s="262" t="s">
        <v>7</v>
      </c>
      <c r="O69" s="263"/>
      <c r="P69" s="262" t="s">
        <v>8</v>
      </c>
      <c r="Q69" s="263"/>
      <c r="R69" s="262" t="s">
        <v>9</v>
      </c>
      <c r="S69" s="263"/>
      <c r="T69" s="262" t="s">
        <v>10</v>
      </c>
      <c r="U69" s="263"/>
      <c r="V69" s="262" t="s">
        <v>11</v>
      </c>
      <c r="W69" s="263"/>
      <c r="X69" s="262" t="s">
        <v>12</v>
      </c>
      <c r="Y69" s="263"/>
      <c r="Z69" s="264" t="s">
        <v>40</v>
      </c>
      <c r="AA69" s="265"/>
      <c r="AB69" s="266" t="s">
        <v>41</v>
      </c>
      <c r="AC69" s="267"/>
      <c r="AE69" s="268" t="s">
        <v>0</v>
      </c>
      <c r="AF69" s="262" t="s">
        <v>1</v>
      </c>
      <c r="AG69" s="263"/>
      <c r="AH69" s="262" t="s">
        <v>2</v>
      </c>
      <c r="AI69" s="263"/>
      <c r="AJ69" s="262" t="s">
        <v>3</v>
      </c>
      <c r="AK69" s="263"/>
      <c r="AL69" s="262" t="s">
        <v>4</v>
      </c>
      <c r="AM69" s="263"/>
      <c r="AN69" s="262" t="s">
        <v>5</v>
      </c>
      <c r="AO69" s="263"/>
      <c r="AP69" s="262" t="s">
        <v>6</v>
      </c>
      <c r="AQ69" s="263"/>
      <c r="AR69" s="262" t="s">
        <v>7</v>
      </c>
      <c r="AS69" s="263"/>
      <c r="AT69" s="262" t="s">
        <v>8</v>
      </c>
      <c r="AU69" s="263"/>
      <c r="AV69" s="262" t="s">
        <v>9</v>
      </c>
      <c r="AW69" s="263"/>
      <c r="AX69" s="262" t="s">
        <v>10</v>
      </c>
      <c r="AY69" s="263"/>
      <c r="AZ69" s="262" t="s">
        <v>11</v>
      </c>
      <c r="BA69" s="263"/>
      <c r="BB69" s="262" t="s">
        <v>12</v>
      </c>
      <c r="BC69" s="263"/>
      <c r="BD69" s="264" t="s">
        <v>40</v>
      </c>
      <c r="BE69" s="265"/>
      <c r="BF69" s="266" t="s">
        <v>41</v>
      </c>
      <c r="BG69" s="267"/>
      <c r="BI69" s="268" t="s">
        <v>0</v>
      </c>
      <c r="BJ69" s="262" t="s">
        <v>1</v>
      </c>
      <c r="BK69" s="263"/>
      <c r="BL69" s="262" t="s">
        <v>2</v>
      </c>
      <c r="BM69" s="263"/>
      <c r="BN69" s="262" t="s">
        <v>3</v>
      </c>
      <c r="BO69" s="263"/>
      <c r="BP69" s="262" t="s">
        <v>4</v>
      </c>
      <c r="BQ69" s="263"/>
      <c r="BR69" s="262" t="s">
        <v>5</v>
      </c>
      <c r="BS69" s="263"/>
      <c r="BT69" s="262" t="s">
        <v>6</v>
      </c>
      <c r="BU69" s="263"/>
      <c r="BV69" s="262" t="s">
        <v>7</v>
      </c>
      <c r="BW69" s="263"/>
      <c r="BX69" s="262" t="s">
        <v>8</v>
      </c>
      <c r="BY69" s="263"/>
      <c r="BZ69" s="262" t="s">
        <v>9</v>
      </c>
      <c r="CA69" s="263"/>
      <c r="CB69" s="262" t="s">
        <v>10</v>
      </c>
      <c r="CC69" s="263"/>
      <c r="CD69" s="262" t="s">
        <v>11</v>
      </c>
      <c r="CE69" s="263"/>
      <c r="CF69" s="262" t="s">
        <v>12</v>
      </c>
      <c r="CG69" s="263"/>
      <c r="CH69" s="264" t="s">
        <v>40</v>
      </c>
      <c r="CI69" s="265"/>
      <c r="CJ69" s="262" t="s">
        <v>41</v>
      </c>
      <c r="CK69" s="263"/>
    </row>
    <row r="70" spans="1:89" ht="15" thickTop="1" thickBot="1" x14ac:dyDescent="0.3">
      <c r="A70" s="269"/>
      <c r="B70" s="112" t="s">
        <v>14</v>
      </c>
      <c r="C70" s="113" t="s">
        <v>15</v>
      </c>
      <c r="D70" s="114" t="s">
        <v>14</v>
      </c>
      <c r="E70" s="115" t="s">
        <v>15</v>
      </c>
      <c r="F70" s="112" t="s">
        <v>14</v>
      </c>
      <c r="G70" s="113" t="s">
        <v>15</v>
      </c>
      <c r="H70" s="114" t="s">
        <v>14</v>
      </c>
      <c r="I70" s="115" t="s">
        <v>15</v>
      </c>
      <c r="J70" s="112" t="s">
        <v>14</v>
      </c>
      <c r="K70" s="113" t="s">
        <v>15</v>
      </c>
      <c r="L70" s="114" t="s">
        <v>14</v>
      </c>
      <c r="M70" s="112" t="s">
        <v>15</v>
      </c>
      <c r="N70" s="116" t="s">
        <v>14</v>
      </c>
      <c r="O70" s="117" t="s">
        <v>15</v>
      </c>
      <c r="P70" s="112" t="s">
        <v>14</v>
      </c>
      <c r="Q70" s="113" t="s">
        <v>15</v>
      </c>
      <c r="R70" s="114" t="s">
        <v>14</v>
      </c>
      <c r="S70" s="115" t="s">
        <v>15</v>
      </c>
      <c r="T70" s="112" t="s">
        <v>14</v>
      </c>
      <c r="U70" s="113" t="s">
        <v>15</v>
      </c>
      <c r="V70" s="114" t="s">
        <v>14</v>
      </c>
      <c r="W70" s="115" t="s">
        <v>15</v>
      </c>
      <c r="X70" s="112" t="s">
        <v>14</v>
      </c>
      <c r="Y70" s="113" t="s">
        <v>15</v>
      </c>
      <c r="Z70" s="26" t="s">
        <v>14</v>
      </c>
      <c r="AA70" s="118" t="s">
        <v>15</v>
      </c>
      <c r="AB70" s="169" t="s">
        <v>14</v>
      </c>
      <c r="AC70" s="170" t="s">
        <v>15</v>
      </c>
      <c r="AE70" s="269"/>
      <c r="AF70" s="112" t="s">
        <v>14</v>
      </c>
      <c r="AG70" s="113" t="s">
        <v>15</v>
      </c>
      <c r="AH70" s="114" t="s">
        <v>14</v>
      </c>
      <c r="AI70" s="115" t="s">
        <v>15</v>
      </c>
      <c r="AJ70" s="112" t="s">
        <v>14</v>
      </c>
      <c r="AK70" s="113" t="s">
        <v>15</v>
      </c>
      <c r="AL70" s="114" t="s">
        <v>14</v>
      </c>
      <c r="AM70" s="115" t="s">
        <v>15</v>
      </c>
      <c r="AN70" s="112" t="s">
        <v>14</v>
      </c>
      <c r="AO70" s="113" t="s">
        <v>15</v>
      </c>
      <c r="AP70" s="114" t="s">
        <v>14</v>
      </c>
      <c r="AQ70" s="112" t="s">
        <v>15</v>
      </c>
      <c r="AR70" s="116" t="s">
        <v>14</v>
      </c>
      <c r="AS70" s="117" t="s">
        <v>15</v>
      </c>
      <c r="AT70" s="112" t="s">
        <v>14</v>
      </c>
      <c r="AU70" s="113" t="s">
        <v>15</v>
      </c>
      <c r="AV70" s="114" t="s">
        <v>14</v>
      </c>
      <c r="AW70" s="115" t="s">
        <v>15</v>
      </c>
      <c r="AX70" s="112" t="s">
        <v>14</v>
      </c>
      <c r="AY70" s="113" t="s">
        <v>15</v>
      </c>
      <c r="AZ70" s="114" t="s">
        <v>14</v>
      </c>
      <c r="BA70" s="115" t="s">
        <v>15</v>
      </c>
      <c r="BB70" s="112" t="s">
        <v>14</v>
      </c>
      <c r="BC70" s="113" t="s">
        <v>15</v>
      </c>
      <c r="BD70" s="26" t="s">
        <v>14</v>
      </c>
      <c r="BE70" s="118" t="s">
        <v>15</v>
      </c>
      <c r="BF70" s="169" t="s">
        <v>14</v>
      </c>
      <c r="BG70" s="170" t="s">
        <v>15</v>
      </c>
      <c r="BI70" s="269"/>
      <c r="BJ70" s="112" t="s">
        <v>14</v>
      </c>
      <c r="BK70" s="113" t="s">
        <v>15</v>
      </c>
      <c r="BL70" s="114" t="s">
        <v>14</v>
      </c>
      <c r="BM70" s="115" t="s">
        <v>15</v>
      </c>
      <c r="BN70" s="112" t="s">
        <v>14</v>
      </c>
      <c r="BO70" s="113" t="s">
        <v>15</v>
      </c>
      <c r="BP70" s="114" t="s">
        <v>14</v>
      </c>
      <c r="BQ70" s="115" t="s">
        <v>15</v>
      </c>
      <c r="BR70" s="112" t="s">
        <v>14</v>
      </c>
      <c r="BS70" s="113" t="s">
        <v>15</v>
      </c>
      <c r="BT70" s="114" t="s">
        <v>14</v>
      </c>
      <c r="BU70" s="112" t="s">
        <v>15</v>
      </c>
      <c r="BV70" s="116" t="s">
        <v>14</v>
      </c>
      <c r="BW70" s="117" t="s">
        <v>15</v>
      </c>
      <c r="BX70" s="112" t="s">
        <v>14</v>
      </c>
      <c r="BY70" s="113" t="s">
        <v>15</v>
      </c>
      <c r="BZ70" s="114" t="s">
        <v>14</v>
      </c>
      <c r="CA70" s="115" t="s">
        <v>15</v>
      </c>
      <c r="CB70" s="112" t="s">
        <v>14</v>
      </c>
      <c r="CC70" s="113" t="s">
        <v>15</v>
      </c>
      <c r="CD70" s="114" t="s">
        <v>14</v>
      </c>
      <c r="CE70" s="115" t="s">
        <v>15</v>
      </c>
      <c r="CF70" s="112" t="s">
        <v>14</v>
      </c>
      <c r="CG70" s="113" t="s">
        <v>15</v>
      </c>
      <c r="CH70" s="26" t="s">
        <v>14</v>
      </c>
      <c r="CI70" s="118" t="s">
        <v>15</v>
      </c>
      <c r="CJ70" s="116" t="s">
        <v>14</v>
      </c>
      <c r="CK70" s="117" t="s">
        <v>15</v>
      </c>
    </row>
    <row r="71" spans="1:89" ht="13.5" thickTop="1" x14ac:dyDescent="0.2">
      <c r="A71" s="120" t="s">
        <v>16</v>
      </c>
      <c r="B71" s="121"/>
      <c r="C71" s="178"/>
      <c r="D71" s="122"/>
      <c r="E71" s="173"/>
      <c r="F71" s="121"/>
      <c r="G71" s="123"/>
      <c r="H71" s="122"/>
      <c r="I71" s="173"/>
      <c r="J71" s="121"/>
      <c r="K71" s="123"/>
      <c r="L71" s="122"/>
      <c r="M71" s="121"/>
      <c r="N71" s="172"/>
      <c r="O71" s="174"/>
      <c r="P71" s="121"/>
      <c r="Q71" s="123"/>
      <c r="R71" s="122"/>
      <c r="S71" s="173"/>
      <c r="T71" s="121"/>
      <c r="U71" s="123"/>
      <c r="V71" s="122"/>
      <c r="W71" s="173"/>
      <c r="X71" s="121"/>
      <c r="Y71" s="123"/>
      <c r="Z71" s="21"/>
      <c r="AA71" s="177"/>
      <c r="AB71" s="163">
        <f>B71+D71+F71+H71+J71+L71+N71+P71+R71+T71+V71+X71+Z71</f>
        <v>0</v>
      </c>
      <c r="AC71" s="164">
        <f>C71+E71+G71+I71+K71+M71+O71+Q71+S71+U71+W71+Y71+AA71</f>
        <v>0</v>
      </c>
      <c r="AE71" s="257" t="str">
        <f>$AE$9</f>
        <v>07:00 - 07:59</v>
      </c>
      <c r="AF71" s="121">
        <f>SUMIF($A$9:$A$32,$AE71,B$71:B$94)</f>
        <v>407</v>
      </c>
      <c r="AG71" s="178">
        <f t="shared" ref="AG71:AV72" si="190">SUMIF($A$9:$A$32,$AE71,C$71:C$94)</f>
        <v>219</v>
      </c>
      <c r="AH71" s="122">
        <f t="shared" si="190"/>
        <v>191</v>
      </c>
      <c r="AI71" s="173">
        <f t="shared" si="190"/>
        <v>107</v>
      </c>
      <c r="AJ71" s="121">
        <f t="shared" si="190"/>
        <v>176</v>
      </c>
      <c r="AK71" s="123">
        <f t="shared" si="190"/>
        <v>108</v>
      </c>
      <c r="AL71" s="122">
        <f t="shared" si="190"/>
        <v>396</v>
      </c>
      <c r="AM71" s="173">
        <f t="shared" si="190"/>
        <v>235</v>
      </c>
      <c r="AN71" s="121">
        <f t="shared" si="190"/>
        <v>61</v>
      </c>
      <c r="AO71" s="123">
        <f t="shared" si="190"/>
        <v>141</v>
      </c>
      <c r="AP71" s="122">
        <f t="shared" si="190"/>
        <v>101</v>
      </c>
      <c r="AQ71" s="121">
        <f t="shared" si="190"/>
        <v>336</v>
      </c>
      <c r="AR71" s="172">
        <f t="shared" si="190"/>
        <v>218</v>
      </c>
      <c r="AS71" s="174">
        <f t="shared" si="190"/>
        <v>420</v>
      </c>
      <c r="AT71" s="121">
        <f t="shared" si="190"/>
        <v>169</v>
      </c>
      <c r="AU71" s="123">
        <f t="shared" si="190"/>
        <v>118</v>
      </c>
      <c r="AV71" s="122">
        <f t="shared" si="190"/>
        <v>284</v>
      </c>
      <c r="AW71" s="173">
        <f t="shared" ref="AW71:BE72" si="191">SUMIF($A$9:$A$32,$AE71,S$71:S$94)</f>
        <v>168</v>
      </c>
      <c r="AX71" s="121">
        <f t="shared" si="191"/>
        <v>31</v>
      </c>
      <c r="AY71" s="123">
        <f t="shared" si="191"/>
        <v>122</v>
      </c>
      <c r="AZ71" s="122">
        <f t="shared" si="191"/>
        <v>91</v>
      </c>
      <c r="BA71" s="173">
        <f t="shared" si="191"/>
        <v>321</v>
      </c>
      <c r="BB71" s="121">
        <f t="shared" si="191"/>
        <v>104</v>
      </c>
      <c r="BC71" s="123">
        <f t="shared" si="191"/>
        <v>150</v>
      </c>
      <c r="BD71" s="21">
        <f t="shared" si="191"/>
        <v>452</v>
      </c>
      <c r="BE71" s="177">
        <f t="shared" si="191"/>
        <v>353</v>
      </c>
      <c r="BF71" s="163">
        <f>AF71+AH71+AJ71+AL71+AN71+AP71+AR71+AT71+AV71+AX71+AZ71+BB71+BD71</f>
        <v>2681</v>
      </c>
      <c r="BG71" s="164">
        <f>AG71+AI71+AK71+AM71+AO71+AQ71+AS71+AU71+AW71+AY71+BA71+BC71+BE71</f>
        <v>2798</v>
      </c>
      <c r="BI71" s="120" t="s">
        <v>16</v>
      </c>
      <c r="BJ71" s="124">
        <f t="shared" ref="BJ71:CK71" si="192">B71/B95</f>
        <v>0</v>
      </c>
      <c r="BK71" s="125">
        <f t="shared" si="192"/>
        <v>0</v>
      </c>
      <c r="BL71" s="126">
        <f t="shared" si="192"/>
        <v>0</v>
      </c>
      <c r="BM71" s="127">
        <f t="shared" si="192"/>
        <v>0</v>
      </c>
      <c r="BN71" s="124">
        <f t="shared" si="192"/>
        <v>0</v>
      </c>
      <c r="BO71" s="125">
        <f t="shared" si="192"/>
        <v>0</v>
      </c>
      <c r="BP71" s="126">
        <f t="shared" si="192"/>
        <v>0</v>
      </c>
      <c r="BQ71" s="127">
        <f t="shared" si="192"/>
        <v>0</v>
      </c>
      <c r="BR71" s="124">
        <f t="shared" si="192"/>
        <v>0</v>
      </c>
      <c r="BS71" s="125">
        <f t="shared" si="192"/>
        <v>0</v>
      </c>
      <c r="BT71" s="126">
        <f t="shared" si="192"/>
        <v>0</v>
      </c>
      <c r="BU71" s="124">
        <f t="shared" si="192"/>
        <v>0</v>
      </c>
      <c r="BV71" s="128">
        <f t="shared" si="192"/>
        <v>0</v>
      </c>
      <c r="BW71" s="129">
        <f t="shared" si="192"/>
        <v>0</v>
      </c>
      <c r="BX71" s="124">
        <f t="shared" si="192"/>
        <v>0</v>
      </c>
      <c r="BY71" s="125">
        <f t="shared" si="192"/>
        <v>0</v>
      </c>
      <c r="BZ71" s="126">
        <f t="shared" si="192"/>
        <v>0</v>
      </c>
      <c r="CA71" s="127">
        <f t="shared" si="192"/>
        <v>0</v>
      </c>
      <c r="CB71" s="124">
        <f t="shared" si="192"/>
        <v>0</v>
      </c>
      <c r="CC71" s="125">
        <f t="shared" si="192"/>
        <v>0</v>
      </c>
      <c r="CD71" s="126">
        <f t="shared" si="192"/>
        <v>0</v>
      </c>
      <c r="CE71" s="127">
        <f t="shared" si="192"/>
        <v>0</v>
      </c>
      <c r="CF71" s="124">
        <f t="shared" si="192"/>
        <v>0</v>
      </c>
      <c r="CG71" s="125">
        <f t="shared" si="192"/>
        <v>0</v>
      </c>
      <c r="CH71" s="126">
        <f t="shared" si="192"/>
        <v>0</v>
      </c>
      <c r="CI71" s="124">
        <f t="shared" si="192"/>
        <v>0</v>
      </c>
      <c r="CJ71" s="130">
        <f t="shared" si="192"/>
        <v>0</v>
      </c>
      <c r="CK71" s="131">
        <f t="shared" si="192"/>
        <v>0</v>
      </c>
    </row>
    <row r="72" spans="1:89" x14ac:dyDescent="0.2">
      <c r="A72" s="132" t="s">
        <v>17</v>
      </c>
      <c r="B72" s="181">
        <v>75</v>
      </c>
      <c r="C72" s="182">
        <v>0</v>
      </c>
      <c r="D72" s="183">
        <v>20</v>
      </c>
      <c r="E72" s="184">
        <v>0</v>
      </c>
      <c r="F72" s="181">
        <v>1</v>
      </c>
      <c r="G72" s="185">
        <v>0</v>
      </c>
      <c r="H72" s="183">
        <v>0</v>
      </c>
      <c r="I72" s="184">
        <v>0</v>
      </c>
      <c r="J72" s="181">
        <v>6</v>
      </c>
      <c r="K72" s="185">
        <v>0</v>
      </c>
      <c r="L72" s="183">
        <v>0</v>
      </c>
      <c r="M72" s="181">
        <v>0</v>
      </c>
      <c r="N72" s="186">
        <v>0</v>
      </c>
      <c r="O72" s="187">
        <v>0</v>
      </c>
      <c r="P72" s="181">
        <v>0</v>
      </c>
      <c r="Q72" s="185">
        <v>0</v>
      </c>
      <c r="R72" s="183">
        <v>0</v>
      </c>
      <c r="S72" s="184">
        <v>0</v>
      </c>
      <c r="T72" s="181">
        <v>0</v>
      </c>
      <c r="U72" s="185">
        <v>0</v>
      </c>
      <c r="V72" s="183">
        <v>0</v>
      </c>
      <c r="W72" s="184">
        <v>0</v>
      </c>
      <c r="X72" s="181">
        <v>0</v>
      </c>
      <c r="Y72" s="185">
        <v>0</v>
      </c>
      <c r="Z72" s="183">
        <v>0</v>
      </c>
      <c r="AA72" s="181">
        <v>0</v>
      </c>
      <c r="AB72" s="165">
        <f t="shared" ref="AB72:AB73" si="193">B72+D72+F72+H72+J72+L72+N72+P72+R72+T72+V72+X72+Z72</f>
        <v>102</v>
      </c>
      <c r="AC72" s="166">
        <f t="shared" ref="AC72:AC94" si="194">C72+E72+G72+I72+K72+M72+O72+Q72+S72+U72+W72+Y72+AA72</f>
        <v>0</v>
      </c>
      <c r="AE72" s="259" t="str">
        <f>$AE$10</f>
        <v>08:00 - 08:59</v>
      </c>
      <c r="AF72" s="121">
        <f>SUMIF($A$9:$A$32,$AE72,B$71:B$94)</f>
        <v>385</v>
      </c>
      <c r="AG72" s="182">
        <f t="shared" si="190"/>
        <v>189</v>
      </c>
      <c r="AH72" s="183">
        <f t="shared" si="190"/>
        <v>144</v>
      </c>
      <c r="AI72" s="184">
        <f t="shared" si="190"/>
        <v>97</v>
      </c>
      <c r="AJ72" s="181">
        <f t="shared" si="190"/>
        <v>175</v>
      </c>
      <c r="AK72" s="185">
        <f t="shared" si="190"/>
        <v>88</v>
      </c>
      <c r="AL72" s="183">
        <f t="shared" si="190"/>
        <v>384</v>
      </c>
      <c r="AM72" s="184">
        <f t="shared" si="190"/>
        <v>241</v>
      </c>
      <c r="AN72" s="181">
        <f t="shared" si="190"/>
        <v>69</v>
      </c>
      <c r="AO72" s="185">
        <f t="shared" si="190"/>
        <v>102</v>
      </c>
      <c r="AP72" s="183">
        <f t="shared" si="190"/>
        <v>69</v>
      </c>
      <c r="AQ72" s="181">
        <f t="shared" si="190"/>
        <v>331</v>
      </c>
      <c r="AR72" s="186">
        <f t="shared" si="190"/>
        <v>166</v>
      </c>
      <c r="AS72" s="187">
        <f t="shared" si="190"/>
        <v>416</v>
      </c>
      <c r="AT72" s="181">
        <f t="shared" si="190"/>
        <v>121</v>
      </c>
      <c r="AU72" s="185">
        <f t="shared" si="190"/>
        <v>130</v>
      </c>
      <c r="AV72" s="183">
        <f t="shared" si="190"/>
        <v>253</v>
      </c>
      <c r="AW72" s="184">
        <f t="shared" si="191"/>
        <v>147</v>
      </c>
      <c r="AX72" s="181">
        <f t="shared" si="191"/>
        <v>28</v>
      </c>
      <c r="AY72" s="185">
        <f t="shared" si="191"/>
        <v>96</v>
      </c>
      <c r="AZ72" s="183">
        <f t="shared" si="191"/>
        <v>72</v>
      </c>
      <c r="BA72" s="184">
        <f t="shared" si="191"/>
        <v>349</v>
      </c>
      <c r="BB72" s="181">
        <f t="shared" si="191"/>
        <v>84</v>
      </c>
      <c r="BC72" s="185">
        <f t="shared" si="191"/>
        <v>125</v>
      </c>
      <c r="BD72" s="183">
        <f t="shared" si="191"/>
        <v>500</v>
      </c>
      <c r="BE72" s="181">
        <f t="shared" si="191"/>
        <v>300</v>
      </c>
      <c r="BF72" s="165">
        <f>SUM(AF72,AH72,AJ72,AL72,AN72,AP72,AR72,AT72,AV72,AX72,AZ72,BB72,BD72)</f>
        <v>2450</v>
      </c>
      <c r="BG72" s="166">
        <f>SUM(AG72,AI72,AK72,AM72,AO72,AQ72,AS72,AU72,AW72,AY72,BA72,BC72,BE72)</f>
        <v>2611</v>
      </c>
      <c r="BI72" s="132" t="s">
        <v>17</v>
      </c>
      <c r="BJ72" s="124">
        <f t="shared" ref="BJ72:CK72" si="195">B72/B95</f>
        <v>2.1770682148040638E-2</v>
      </c>
      <c r="BK72" s="125">
        <f t="shared" si="195"/>
        <v>0</v>
      </c>
      <c r="BL72" s="126">
        <f t="shared" si="195"/>
        <v>1.3568521031207599E-2</v>
      </c>
      <c r="BM72" s="127">
        <f t="shared" si="195"/>
        <v>0</v>
      </c>
      <c r="BN72" s="124">
        <f t="shared" si="195"/>
        <v>6.2735257214554575E-4</v>
      </c>
      <c r="BO72" s="125">
        <f t="shared" si="195"/>
        <v>0</v>
      </c>
      <c r="BP72" s="126">
        <f t="shared" si="195"/>
        <v>0</v>
      </c>
      <c r="BQ72" s="127">
        <f t="shared" si="195"/>
        <v>0</v>
      </c>
      <c r="BR72" s="124">
        <f t="shared" si="195"/>
        <v>6.993006993006993E-3</v>
      </c>
      <c r="BS72" s="125">
        <f t="shared" si="195"/>
        <v>0</v>
      </c>
      <c r="BT72" s="126">
        <f t="shared" si="195"/>
        <v>0</v>
      </c>
      <c r="BU72" s="124">
        <f t="shared" si="195"/>
        <v>0</v>
      </c>
      <c r="BV72" s="128">
        <f t="shared" si="195"/>
        <v>0</v>
      </c>
      <c r="BW72" s="129">
        <f t="shared" si="195"/>
        <v>0</v>
      </c>
      <c r="BX72" s="124">
        <f t="shared" si="195"/>
        <v>0</v>
      </c>
      <c r="BY72" s="125">
        <f t="shared" si="195"/>
        <v>0</v>
      </c>
      <c r="BZ72" s="126">
        <f t="shared" si="195"/>
        <v>0</v>
      </c>
      <c r="CA72" s="127">
        <f t="shared" si="195"/>
        <v>0</v>
      </c>
      <c r="CB72" s="124">
        <f t="shared" si="195"/>
        <v>0</v>
      </c>
      <c r="CC72" s="125">
        <f t="shared" si="195"/>
        <v>0</v>
      </c>
      <c r="CD72" s="126">
        <f t="shared" si="195"/>
        <v>0</v>
      </c>
      <c r="CE72" s="127">
        <f t="shared" si="195"/>
        <v>0</v>
      </c>
      <c r="CF72" s="124">
        <f t="shared" si="195"/>
        <v>0</v>
      </c>
      <c r="CG72" s="125">
        <f t="shared" si="195"/>
        <v>0</v>
      </c>
      <c r="CH72" s="126">
        <f t="shared" si="195"/>
        <v>0</v>
      </c>
      <c r="CI72" s="124">
        <f t="shared" si="195"/>
        <v>0</v>
      </c>
      <c r="CJ72" s="130">
        <f t="shared" si="195"/>
        <v>3.4548164205392222E-3</v>
      </c>
      <c r="CK72" s="131">
        <f t="shared" si="195"/>
        <v>0</v>
      </c>
    </row>
    <row r="73" spans="1:89" ht="13.5" thickBot="1" x14ac:dyDescent="0.25">
      <c r="A73" s="140" t="s">
        <v>18</v>
      </c>
      <c r="B73" s="188">
        <v>350</v>
      </c>
      <c r="C73" s="189">
        <v>0</v>
      </c>
      <c r="D73" s="190">
        <v>170</v>
      </c>
      <c r="E73" s="191">
        <v>0</v>
      </c>
      <c r="F73" s="188">
        <v>142</v>
      </c>
      <c r="G73" s="192">
        <v>3</v>
      </c>
      <c r="H73" s="190">
        <v>245</v>
      </c>
      <c r="I73" s="191">
        <v>58</v>
      </c>
      <c r="J73" s="188">
        <v>43</v>
      </c>
      <c r="K73" s="192">
        <v>13</v>
      </c>
      <c r="L73" s="190">
        <v>64</v>
      </c>
      <c r="M73" s="188">
        <v>108</v>
      </c>
      <c r="N73" s="193">
        <v>154</v>
      </c>
      <c r="O73" s="194">
        <v>93</v>
      </c>
      <c r="P73" s="188">
        <v>98</v>
      </c>
      <c r="Q73" s="192">
        <v>61</v>
      </c>
      <c r="R73" s="190">
        <v>157</v>
      </c>
      <c r="S73" s="191">
        <v>65</v>
      </c>
      <c r="T73" s="188">
        <v>17</v>
      </c>
      <c r="U73" s="192">
        <v>69</v>
      </c>
      <c r="V73" s="190">
        <v>43</v>
      </c>
      <c r="W73" s="191">
        <v>117</v>
      </c>
      <c r="X73" s="188">
        <v>108</v>
      </c>
      <c r="Y73" s="192">
        <v>89</v>
      </c>
      <c r="Z73" s="190">
        <v>332</v>
      </c>
      <c r="AA73" s="188">
        <v>190</v>
      </c>
      <c r="AB73" s="165">
        <f t="shared" si="193"/>
        <v>1923</v>
      </c>
      <c r="AC73" s="166">
        <f t="shared" si="194"/>
        <v>866</v>
      </c>
      <c r="AE73" s="257"/>
      <c r="AF73" s="121"/>
      <c r="AG73" s="189"/>
      <c r="AH73" s="190"/>
      <c r="AI73" s="191"/>
      <c r="AJ73" s="188"/>
      <c r="AK73" s="192"/>
      <c r="AL73" s="190"/>
      <c r="AM73" s="191"/>
      <c r="AN73" s="188"/>
      <c r="AO73" s="192"/>
      <c r="AP73" s="190"/>
      <c r="AQ73" s="188"/>
      <c r="AR73" s="193"/>
      <c r="AS73" s="194"/>
      <c r="AT73" s="188"/>
      <c r="AU73" s="192"/>
      <c r="AV73" s="190"/>
      <c r="AW73" s="191"/>
      <c r="AX73" s="188"/>
      <c r="AY73" s="192"/>
      <c r="AZ73" s="190"/>
      <c r="BA73" s="191"/>
      <c r="BB73" s="188"/>
      <c r="BC73" s="192"/>
      <c r="BD73" s="190"/>
      <c r="BE73" s="188"/>
      <c r="BF73" s="165"/>
      <c r="BG73" s="166"/>
      <c r="BI73" s="140" t="s">
        <v>18</v>
      </c>
      <c r="BJ73" s="124">
        <f t="shared" ref="BJ73:CK73" si="196">B73/B95</f>
        <v>0.10159651669085631</v>
      </c>
      <c r="BK73" s="125">
        <f t="shared" si="196"/>
        <v>0</v>
      </c>
      <c r="BL73" s="126">
        <f t="shared" si="196"/>
        <v>0.11533242876526459</v>
      </c>
      <c r="BM73" s="127">
        <f t="shared" si="196"/>
        <v>0</v>
      </c>
      <c r="BN73" s="124">
        <f t="shared" si="196"/>
        <v>8.9084065244667499E-2</v>
      </c>
      <c r="BO73" s="125">
        <f t="shared" si="196"/>
        <v>2.3130300693909021E-3</v>
      </c>
      <c r="BP73" s="126">
        <f t="shared" si="196"/>
        <v>6.8093385214007776E-2</v>
      </c>
      <c r="BQ73" s="127">
        <f t="shared" si="196"/>
        <v>1.5307468989179203E-2</v>
      </c>
      <c r="BR73" s="124">
        <f t="shared" si="196"/>
        <v>5.011655011655012E-2</v>
      </c>
      <c r="BS73" s="125">
        <f t="shared" si="196"/>
        <v>1.5384615384615385E-2</v>
      </c>
      <c r="BT73" s="126">
        <f t="shared" si="196"/>
        <v>2.9698375870069606E-2</v>
      </c>
      <c r="BU73" s="124">
        <f t="shared" si="196"/>
        <v>5.2427184466019419E-2</v>
      </c>
      <c r="BV73" s="128">
        <f t="shared" si="196"/>
        <v>4.5929018789144051E-2</v>
      </c>
      <c r="BW73" s="129">
        <f t="shared" si="196"/>
        <v>2.6964337489127282E-2</v>
      </c>
      <c r="BX73" s="124">
        <f t="shared" si="196"/>
        <v>5.9574468085106386E-2</v>
      </c>
      <c r="BY73" s="125">
        <f t="shared" si="196"/>
        <v>3.8006230529595016E-2</v>
      </c>
      <c r="BZ73" s="126">
        <f t="shared" si="196"/>
        <v>6.861888111888112E-2</v>
      </c>
      <c r="CA73" s="127">
        <f t="shared" si="196"/>
        <v>2.6782035434693038E-2</v>
      </c>
      <c r="CB73" s="124">
        <f t="shared" si="196"/>
        <v>2.2251308900523559E-2</v>
      </c>
      <c r="CC73" s="125">
        <f t="shared" si="196"/>
        <v>0.10087719298245613</v>
      </c>
      <c r="CD73" s="126">
        <f t="shared" si="196"/>
        <v>1.7608517608517608E-2</v>
      </c>
      <c r="CE73" s="127">
        <f t="shared" si="196"/>
        <v>5.8093346573982123E-2</v>
      </c>
      <c r="CF73" s="124">
        <f t="shared" si="196"/>
        <v>7.9236977256052818E-2</v>
      </c>
      <c r="CG73" s="125">
        <f t="shared" si="196"/>
        <v>6.1549100968188108E-2</v>
      </c>
      <c r="CH73" s="126">
        <f t="shared" si="196"/>
        <v>7.3047304730473051E-2</v>
      </c>
      <c r="CI73" s="124">
        <f t="shared" si="196"/>
        <v>3.8830983036991618E-2</v>
      </c>
      <c r="CJ73" s="130">
        <f t="shared" si="196"/>
        <v>6.5133450751930638E-2</v>
      </c>
      <c r="CK73" s="131">
        <f t="shared" si="196"/>
        <v>2.9393795397461137E-2</v>
      </c>
    </row>
    <row r="74" spans="1:89" ht="14.25" thickTop="1" thickBot="1" x14ac:dyDescent="0.25">
      <c r="A74" s="132" t="s">
        <v>19</v>
      </c>
      <c r="B74" s="181">
        <v>452</v>
      </c>
      <c r="C74" s="182">
        <v>152</v>
      </c>
      <c r="D74" s="183">
        <v>146</v>
      </c>
      <c r="E74" s="184">
        <v>126</v>
      </c>
      <c r="F74" s="181">
        <v>122</v>
      </c>
      <c r="G74" s="185">
        <v>126</v>
      </c>
      <c r="H74" s="183">
        <v>409</v>
      </c>
      <c r="I74" s="184">
        <v>220</v>
      </c>
      <c r="J74" s="181">
        <v>63</v>
      </c>
      <c r="K74" s="185">
        <v>75</v>
      </c>
      <c r="L74" s="183">
        <v>89</v>
      </c>
      <c r="M74" s="181">
        <v>258</v>
      </c>
      <c r="N74" s="186">
        <v>250</v>
      </c>
      <c r="O74" s="187">
        <v>300</v>
      </c>
      <c r="P74" s="181">
        <v>209</v>
      </c>
      <c r="Q74" s="185">
        <v>122</v>
      </c>
      <c r="R74" s="183">
        <v>250</v>
      </c>
      <c r="S74" s="184">
        <v>143</v>
      </c>
      <c r="T74" s="181">
        <v>37</v>
      </c>
      <c r="U74" s="185">
        <v>135</v>
      </c>
      <c r="V74" s="183">
        <v>89</v>
      </c>
      <c r="W74" s="184">
        <v>231</v>
      </c>
      <c r="X74" s="181">
        <v>132</v>
      </c>
      <c r="Y74" s="185">
        <v>132</v>
      </c>
      <c r="Z74" s="183">
        <v>365</v>
      </c>
      <c r="AA74" s="181">
        <v>337</v>
      </c>
      <c r="AB74" s="165">
        <f>B74+D74+F74+H74+J74+L74+N74+P74+R74+T74+V74+X74+Z74</f>
        <v>2613</v>
      </c>
      <c r="AC74" s="166">
        <f t="shared" si="194"/>
        <v>2357</v>
      </c>
      <c r="AE74" s="254" t="s">
        <v>13</v>
      </c>
      <c r="AF74" s="14">
        <f t="shared" ref="AF74:BG74" si="197">SUM(AF71:AF73)</f>
        <v>792</v>
      </c>
      <c r="AG74" s="1">
        <f t="shared" si="197"/>
        <v>408</v>
      </c>
      <c r="AH74" s="14">
        <f t="shared" si="197"/>
        <v>335</v>
      </c>
      <c r="AI74" s="1">
        <f t="shared" si="197"/>
        <v>204</v>
      </c>
      <c r="AJ74" s="14">
        <f t="shared" si="197"/>
        <v>351</v>
      </c>
      <c r="AK74" s="1">
        <f t="shared" si="197"/>
        <v>196</v>
      </c>
      <c r="AL74" s="14">
        <f t="shared" si="197"/>
        <v>780</v>
      </c>
      <c r="AM74" s="1">
        <f t="shared" si="197"/>
        <v>476</v>
      </c>
      <c r="AN74" s="14">
        <f t="shared" si="197"/>
        <v>130</v>
      </c>
      <c r="AO74" s="1">
        <f t="shared" si="197"/>
        <v>243</v>
      </c>
      <c r="AP74" s="14">
        <f t="shared" si="197"/>
        <v>170</v>
      </c>
      <c r="AQ74" s="1">
        <f t="shared" si="197"/>
        <v>667</v>
      </c>
      <c r="AR74" s="14">
        <f t="shared" si="197"/>
        <v>384</v>
      </c>
      <c r="AS74" s="1">
        <f t="shared" si="197"/>
        <v>836</v>
      </c>
      <c r="AT74" s="14">
        <f t="shared" si="197"/>
        <v>290</v>
      </c>
      <c r="AU74" s="1">
        <f t="shared" si="197"/>
        <v>248</v>
      </c>
      <c r="AV74" s="14">
        <f t="shared" si="197"/>
        <v>537</v>
      </c>
      <c r="AW74" s="1">
        <f t="shared" si="197"/>
        <v>315</v>
      </c>
      <c r="AX74" s="14">
        <f t="shared" si="197"/>
        <v>59</v>
      </c>
      <c r="AY74" s="1">
        <f t="shared" si="197"/>
        <v>218</v>
      </c>
      <c r="AZ74" s="14">
        <f t="shared" si="197"/>
        <v>163</v>
      </c>
      <c r="BA74" s="1">
        <f t="shared" si="197"/>
        <v>670</v>
      </c>
      <c r="BB74" s="14">
        <f t="shared" si="197"/>
        <v>188</v>
      </c>
      <c r="BC74" s="1">
        <f t="shared" si="197"/>
        <v>275</v>
      </c>
      <c r="BD74" s="14">
        <f t="shared" si="197"/>
        <v>952</v>
      </c>
      <c r="BE74" s="1">
        <f t="shared" si="197"/>
        <v>653</v>
      </c>
      <c r="BF74" s="167">
        <f t="shared" si="197"/>
        <v>5131</v>
      </c>
      <c r="BG74" s="168">
        <f t="shared" si="197"/>
        <v>5409</v>
      </c>
      <c r="BI74" s="132" t="s">
        <v>19</v>
      </c>
      <c r="BJ74" s="124">
        <f t="shared" ref="BJ74:CK74" si="198">B74/B95</f>
        <v>0.1312046444121916</v>
      </c>
      <c r="BK74" s="125">
        <f t="shared" si="198"/>
        <v>4.6172539489671933E-2</v>
      </c>
      <c r="BL74" s="126">
        <f t="shared" si="198"/>
        <v>9.9050203527815461E-2</v>
      </c>
      <c r="BM74" s="127">
        <f t="shared" si="198"/>
        <v>7.5857916917519572E-2</v>
      </c>
      <c r="BN74" s="124">
        <f t="shared" si="198"/>
        <v>7.6537013801756593E-2</v>
      </c>
      <c r="BO74" s="125">
        <f t="shared" si="198"/>
        <v>9.7147262914417887E-2</v>
      </c>
      <c r="BP74" s="126">
        <f t="shared" si="198"/>
        <v>0.11367426347971095</v>
      </c>
      <c r="BQ74" s="127">
        <f t="shared" si="198"/>
        <v>5.8062813407231462E-2</v>
      </c>
      <c r="BR74" s="124">
        <f t="shared" si="198"/>
        <v>7.3426573426573424E-2</v>
      </c>
      <c r="BS74" s="125">
        <f t="shared" si="198"/>
        <v>8.8757396449704137E-2</v>
      </c>
      <c r="BT74" s="126">
        <f t="shared" si="198"/>
        <v>4.1299303944315545E-2</v>
      </c>
      <c r="BU74" s="124">
        <f t="shared" si="198"/>
        <v>0.12524271844660195</v>
      </c>
      <c r="BV74" s="128">
        <f t="shared" si="198"/>
        <v>7.4560095436922158E-2</v>
      </c>
      <c r="BW74" s="129">
        <f t="shared" si="198"/>
        <v>8.6981733835894456E-2</v>
      </c>
      <c r="BX74" s="124">
        <f t="shared" si="198"/>
        <v>0.1270516717325228</v>
      </c>
      <c r="BY74" s="125">
        <f t="shared" si="198"/>
        <v>7.6012461059190031E-2</v>
      </c>
      <c r="BZ74" s="126">
        <f t="shared" si="198"/>
        <v>0.10926573426573427</v>
      </c>
      <c r="CA74" s="127">
        <f t="shared" si="198"/>
        <v>5.8920477956324678E-2</v>
      </c>
      <c r="CB74" s="124">
        <f t="shared" si="198"/>
        <v>4.8429319371727751E-2</v>
      </c>
      <c r="CC74" s="125">
        <f t="shared" si="198"/>
        <v>0.19736842105263158</v>
      </c>
      <c r="CD74" s="126">
        <f t="shared" si="198"/>
        <v>3.6445536445536449E-2</v>
      </c>
      <c r="CE74" s="127">
        <f t="shared" si="198"/>
        <v>0.11469712015888779</v>
      </c>
      <c r="CF74" s="124">
        <f t="shared" si="198"/>
        <v>9.6845194424064557E-2</v>
      </c>
      <c r="CG74" s="125">
        <f t="shared" si="198"/>
        <v>9.1286307053941904E-2</v>
      </c>
      <c r="CH74" s="126">
        <f t="shared" si="198"/>
        <v>8.0308030803080313E-2</v>
      </c>
      <c r="CI74" s="124">
        <f t="shared" si="198"/>
        <v>6.8873901491927236E-2</v>
      </c>
      <c r="CJ74" s="130">
        <f t="shared" si="198"/>
        <v>8.8504267714401841E-2</v>
      </c>
      <c r="CK74" s="131">
        <f t="shared" si="198"/>
        <v>8.0001357681080715E-2</v>
      </c>
    </row>
    <row r="75" spans="1:89" ht="13.5" thickTop="1" x14ac:dyDescent="0.2">
      <c r="A75" s="140" t="s">
        <v>20</v>
      </c>
      <c r="B75" s="188">
        <v>407</v>
      </c>
      <c r="C75" s="189">
        <v>219</v>
      </c>
      <c r="D75" s="190">
        <v>191</v>
      </c>
      <c r="E75" s="191">
        <v>107</v>
      </c>
      <c r="F75" s="188">
        <v>176</v>
      </c>
      <c r="G75" s="192">
        <v>108</v>
      </c>
      <c r="H75" s="190">
        <v>396</v>
      </c>
      <c r="I75" s="191">
        <v>235</v>
      </c>
      <c r="J75" s="188">
        <v>61</v>
      </c>
      <c r="K75" s="192">
        <v>141</v>
      </c>
      <c r="L75" s="190">
        <v>101</v>
      </c>
      <c r="M75" s="188">
        <v>336</v>
      </c>
      <c r="N75" s="193">
        <v>218</v>
      </c>
      <c r="O75" s="194">
        <v>420</v>
      </c>
      <c r="P75" s="188">
        <v>169</v>
      </c>
      <c r="Q75" s="192">
        <v>118</v>
      </c>
      <c r="R75" s="190">
        <v>284</v>
      </c>
      <c r="S75" s="191">
        <v>168</v>
      </c>
      <c r="T75" s="188">
        <v>31</v>
      </c>
      <c r="U75" s="192">
        <v>122</v>
      </c>
      <c r="V75" s="190">
        <v>91</v>
      </c>
      <c r="W75" s="191">
        <v>321</v>
      </c>
      <c r="X75" s="188">
        <v>104</v>
      </c>
      <c r="Y75" s="192">
        <v>150</v>
      </c>
      <c r="Z75" s="190">
        <v>452</v>
      </c>
      <c r="AA75" s="188">
        <v>353</v>
      </c>
      <c r="AB75" s="165">
        <f t="shared" ref="AB75:AB94" si="199">B75+D75+F75+H75+J75+L75+N75+P75+R75+T75+V75+X75+Z75</f>
        <v>2681</v>
      </c>
      <c r="AC75" s="166">
        <f t="shared" si="194"/>
        <v>2798</v>
      </c>
      <c r="BI75" s="140" t="s">
        <v>20</v>
      </c>
      <c r="BJ75" s="124">
        <f t="shared" ref="BJ75:CK75" si="200">B75/B95</f>
        <v>0.1181422351233672</v>
      </c>
      <c r="BK75" s="125">
        <f t="shared" si="200"/>
        <v>6.6524908869987853E-2</v>
      </c>
      <c r="BL75" s="126">
        <f t="shared" si="200"/>
        <v>0.12957937584803256</v>
      </c>
      <c r="BM75" s="127">
        <f t="shared" si="200"/>
        <v>6.4419024683925352E-2</v>
      </c>
      <c r="BN75" s="124">
        <f t="shared" si="200"/>
        <v>0.11041405269761606</v>
      </c>
      <c r="BO75" s="125">
        <f t="shared" si="200"/>
        <v>8.326908249807248E-2</v>
      </c>
      <c r="BP75" s="126">
        <f t="shared" si="200"/>
        <v>0.11006114508060033</v>
      </c>
      <c r="BQ75" s="127">
        <f t="shared" si="200"/>
        <v>6.2021641594088149E-2</v>
      </c>
      <c r="BR75" s="124">
        <f t="shared" si="200"/>
        <v>7.1095571095571089E-2</v>
      </c>
      <c r="BS75" s="125">
        <f t="shared" si="200"/>
        <v>0.16686390532544379</v>
      </c>
      <c r="BT75" s="126">
        <f t="shared" si="200"/>
        <v>4.6867749419953593E-2</v>
      </c>
      <c r="BU75" s="124">
        <f t="shared" si="200"/>
        <v>0.16310679611650486</v>
      </c>
      <c r="BV75" s="128">
        <f t="shared" si="200"/>
        <v>6.5016403220996125E-2</v>
      </c>
      <c r="BW75" s="129">
        <f t="shared" si="200"/>
        <v>0.12177442737025225</v>
      </c>
      <c r="BX75" s="124">
        <f t="shared" si="200"/>
        <v>0.10273556231003039</v>
      </c>
      <c r="BY75" s="125">
        <f t="shared" si="200"/>
        <v>7.3520249221183803E-2</v>
      </c>
      <c r="BZ75" s="126">
        <f t="shared" si="200"/>
        <v>0.12412587412587413</v>
      </c>
      <c r="CA75" s="127">
        <f t="shared" si="200"/>
        <v>6.9221260815822E-2</v>
      </c>
      <c r="CB75" s="124">
        <f t="shared" si="200"/>
        <v>4.0575916230366493E-2</v>
      </c>
      <c r="CC75" s="125">
        <f t="shared" si="200"/>
        <v>0.17836257309941519</v>
      </c>
      <c r="CD75" s="126">
        <f t="shared" si="200"/>
        <v>3.7264537264537267E-2</v>
      </c>
      <c r="CE75" s="127">
        <f t="shared" si="200"/>
        <v>0.15938430983118174</v>
      </c>
      <c r="CF75" s="124">
        <f t="shared" si="200"/>
        <v>7.630227439471754E-2</v>
      </c>
      <c r="CG75" s="125">
        <f t="shared" si="200"/>
        <v>0.1037344398340249</v>
      </c>
      <c r="CH75" s="126">
        <f t="shared" si="200"/>
        <v>9.9449944994499453E-2</v>
      </c>
      <c r="CI75" s="124">
        <f t="shared" si="200"/>
        <v>7.2143879010831802E-2</v>
      </c>
      <c r="CJ75" s="130">
        <f t="shared" si="200"/>
        <v>9.0807478661427993E-2</v>
      </c>
      <c r="CK75" s="131">
        <f t="shared" si="200"/>
        <v>9.4969791595954117E-2</v>
      </c>
    </row>
    <row r="76" spans="1:89" ht="13.5" thickBot="1" x14ac:dyDescent="0.25">
      <c r="A76" s="132" t="s">
        <v>21</v>
      </c>
      <c r="B76" s="181">
        <v>385</v>
      </c>
      <c r="C76" s="182">
        <v>189</v>
      </c>
      <c r="D76" s="183">
        <v>144</v>
      </c>
      <c r="E76" s="184">
        <v>97</v>
      </c>
      <c r="F76" s="181">
        <v>175</v>
      </c>
      <c r="G76" s="185">
        <v>88</v>
      </c>
      <c r="H76" s="183">
        <v>384</v>
      </c>
      <c r="I76" s="184">
        <v>241</v>
      </c>
      <c r="J76" s="181">
        <v>69</v>
      </c>
      <c r="K76" s="185">
        <v>102</v>
      </c>
      <c r="L76" s="183">
        <v>69</v>
      </c>
      <c r="M76" s="181">
        <v>331</v>
      </c>
      <c r="N76" s="186">
        <v>166</v>
      </c>
      <c r="O76" s="187">
        <v>416</v>
      </c>
      <c r="P76" s="181">
        <v>121</v>
      </c>
      <c r="Q76" s="185">
        <v>130</v>
      </c>
      <c r="R76" s="183">
        <v>253</v>
      </c>
      <c r="S76" s="184">
        <v>147</v>
      </c>
      <c r="T76" s="181">
        <v>28</v>
      </c>
      <c r="U76" s="185">
        <v>96</v>
      </c>
      <c r="V76" s="183">
        <v>72</v>
      </c>
      <c r="W76" s="184">
        <v>349</v>
      </c>
      <c r="X76" s="181">
        <v>84</v>
      </c>
      <c r="Y76" s="185">
        <v>125</v>
      </c>
      <c r="Z76" s="183">
        <v>500</v>
      </c>
      <c r="AA76" s="181">
        <v>300</v>
      </c>
      <c r="AB76" s="165">
        <f t="shared" si="199"/>
        <v>2450</v>
      </c>
      <c r="AC76" s="166">
        <f t="shared" si="194"/>
        <v>2611</v>
      </c>
      <c r="AE76" t="s">
        <v>85</v>
      </c>
      <c r="BI76" s="132" t="s">
        <v>21</v>
      </c>
      <c r="BJ76" s="124">
        <f t="shared" ref="BJ76:CK76" si="201">B76/B95</f>
        <v>0.11175616835994194</v>
      </c>
      <c r="BK76" s="125">
        <f t="shared" si="201"/>
        <v>5.7411907654921018E-2</v>
      </c>
      <c r="BL76" s="126">
        <f t="shared" si="201"/>
        <v>9.7693351424694708E-2</v>
      </c>
      <c r="BM76" s="127">
        <f t="shared" si="201"/>
        <v>5.8398555087296806E-2</v>
      </c>
      <c r="BN76" s="124">
        <f t="shared" si="201"/>
        <v>0.10978670012547051</v>
      </c>
      <c r="BO76" s="125">
        <f t="shared" si="201"/>
        <v>6.7848882035466462E-2</v>
      </c>
      <c r="BP76" s="126">
        <f t="shared" si="201"/>
        <v>0.10672595886603668</v>
      </c>
      <c r="BQ76" s="127">
        <f t="shared" si="201"/>
        <v>6.3605172868830828E-2</v>
      </c>
      <c r="BR76" s="124">
        <f t="shared" si="201"/>
        <v>8.0419580419580416E-2</v>
      </c>
      <c r="BS76" s="125">
        <f t="shared" si="201"/>
        <v>0.12071005917159763</v>
      </c>
      <c r="BT76" s="126">
        <f t="shared" si="201"/>
        <v>3.2018561484918794E-2</v>
      </c>
      <c r="BU76" s="124">
        <f t="shared" si="201"/>
        <v>0.16067961165048544</v>
      </c>
      <c r="BV76" s="128">
        <f t="shared" si="201"/>
        <v>4.9507903370116312E-2</v>
      </c>
      <c r="BW76" s="129">
        <f t="shared" si="201"/>
        <v>0.12061467091910699</v>
      </c>
      <c r="BX76" s="124">
        <f t="shared" si="201"/>
        <v>7.3556231003039513E-2</v>
      </c>
      <c r="BY76" s="125">
        <f t="shared" si="201"/>
        <v>8.0996884735202487E-2</v>
      </c>
      <c r="BZ76" s="126">
        <f t="shared" si="201"/>
        <v>0.11057692307692307</v>
      </c>
      <c r="CA76" s="127">
        <f t="shared" si="201"/>
        <v>6.0568603213844253E-2</v>
      </c>
      <c r="CB76" s="124">
        <f t="shared" si="201"/>
        <v>3.6649214659685861E-2</v>
      </c>
      <c r="CC76" s="125">
        <f t="shared" si="201"/>
        <v>0.14035087719298245</v>
      </c>
      <c r="CD76" s="126">
        <f t="shared" si="201"/>
        <v>2.9484029484029485E-2</v>
      </c>
      <c r="CE76" s="127">
        <f t="shared" si="201"/>
        <v>0.17328699106256207</v>
      </c>
      <c r="CF76" s="124">
        <f t="shared" si="201"/>
        <v>6.1628760088041086E-2</v>
      </c>
      <c r="CG76" s="125">
        <f t="shared" si="201"/>
        <v>8.6445366528354078E-2</v>
      </c>
      <c r="CH76" s="126">
        <f t="shared" si="201"/>
        <v>0.11001100110011001</v>
      </c>
      <c r="CI76" s="124">
        <f t="shared" si="201"/>
        <v>6.1312078479460456E-2</v>
      </c>
      <c r="CJ76" s="130">
        <f t="shared" si="201"/>
        <v>8.2983335591383281E-2</v>
      </c>
      <c r="CK76" s="131">
        <f t="shared" si="201"/>
        <v>8.8622632543615507E-2</v>
      </c>
    </row>
    <row r="77" spans="1:89" ht="14.25" thickTop="1" thickBot="1" x14ac:dyDescent="0.25">
      <c r="A77" s="140" t="s">
        <v>22</v>
      </c>
      <c r="B77" s="188">
        <v>237</v>
      </c>
      <c r="C77" s="189">
        <v>189</v>
      </c>
      <c r="D77" s="190">
        <v>108</v>
      </c>
      <c r="E77" s="191">
        <v>69</v>
      </c>
      <c r="F77" s="188">
        <v>119</v>
      </c>
      <c r="G77" s="192">
        <v>77</v>
      </c>
      <c r="H77" s="190">
        <v>239</v>
      </c>
      <c r="I77" s="191">
        <v>218</v>
      </c>
      <c r="J77" s="188">
        <v>44</v>
      </c>
      <c r="K77" s="192">
        <v>105</v>
      </c>
      <c r="L77" s="190">
        <v>58</v>
      </c>
      <c r="M77" s="188">
        <v>210</v>
      </c>
      <c r="N77" s="193">
        <v>141</v>
      </c>
      <c r="O77" s="194">
        <v>395</v>
      </c>
      <c r="P77" s="188">
        <v>116</v>
      </c>
      <c r="Q77" s="192">
        <v>105</v>
      </c>
      <c r="R77" s="190">
        <v>209</v>
      </c>
      <c r="S77" s="191">
        <v>140</v>
      </c>
      <c r="T77" s="188">
        <v>18</v>
      </c>
      <c r="U77" s="192">
        <v>48</v>
      </c>
      <c r="V77" s="190">
        <v>67</v>
      </c>
      <c r="W77" s="191">
        <v>242</v>
      </c>
      <c r="X77" s="188">
        <v>68</v>
      </c>
      <c r="Y77" s="192">
        <v>79</v>
      </c>
      <c r="Z77" s="190">
        <v>325</v>
      </c>
      <c r="AA77" s="188">
        <v>207</v>
      </c>
      <c r="AB77" s="165">
        <f t="shared" si="199"/>
        <v>1749</v>
      </c>
      <c r="AC77" s="166">
        <f t="shared" si="194"/>
        <v>2084</v>
      </c>
      <c r="AE77" s="268" t="s">
        <v>0</v>
      </c>
      <c r="AF77" s="262" t="s">
        <v>1</v>
      </c>
      <c r="AG77" s="263"/>
      <c r="AH77" s="262" t="s">
        <v>2</v>
      </c>
      <c r="AI77" s="263"/>
      <c r="AJ77" s="262" t="s">
        <v>3</v>
      </c>
      <c r="AK77" s="263"/>
      <c r="AL77" s="262" t="s">
        <v>4</v>
      </c>
      <c r="AM77" s="263"/>
      <c r="AN77" s="262" t="s">
        <v>5</v>
      </c>
      <c r="AO77" s="263"/>
      <c r="AP77" s="262" t="s">
        <v>6</v>
      </c>
      <c r="AQ77" s="263"/>
      <c r="AR77" s="262" t="s">
        <v>7</v>
      </c>
      <c r="AS77" s="263"/>
      <c r="AT77" s="262" t="s">
        <v>8</v>
      </c>
      <c r="AU77" s="263"/>
      <c r="AV77" s="262" t="s">
        <v>9</v>
      </c>
      <c r="AW77" s="263"/>
      <c r="AX77" s="262" t="s">
        <v>10</v>
      </c>
      <c r="AY77" s="263"/>
      <c r="AZ77" s="262" t="s">
        <v>11</v>
      </c>
      <c r="BA77" s="263"/>
      <c r="BB77" s="262" t="s">
        <v>12</v>
      </c>
      <c r="BC77" s="263"/>
      <c r="BD77" s="264" t="s">
        <v>40</v>
      </c>
      <c r="BE77" s="265"/>
      <c r="BF77" s="266" t="s">
        <v>41</v>
      </c>
      <c r="BG77" s="267"/>
      <c r="BI77" s="140" t="s">
        <v>22</v>
      </c>
      <c r="BJ77" s="124">
        <f t="shared" ref="BJ77:CK77" si="202">B77/B95</f>
        <v>6.8795355587808416E-2</v>
      </c>
      <c r="BK77" s="125">
        <f t="shared" si="202"/>
        <v>5.7411907654921018E-2</v>
      </c>
      <c r="BL77" s="126">
        <f t="shared" si="202"/>
        <v>7.3270013568521031E-2</v>
      </c>
      <c r="BM77" s="127">
        <f t="shared" si="202"/>
        <v>4.1541240216736906E-2</v>
      </c>
      <c r="BN77" s="124">
        <f t="shared" si="202"/>
        <v>7.4654956085319954E-2</v>
      </c>
      <c r="BO77" s="125">
        <f t="shared" si="202"/>
        <v>5.9367771781033155E-2</v>
      </c>
      <c r="BP77" s="126">
        <f t="shared" si="202"/>
        <v>6.6425792106725959E-2</v>
      </c>
      <c r="BQ77" s="127">
        <f t="shared" si="202"/>
        <v>5.75349696489839E-2</v>
      </c>
      <c r="BR77" s="124">
        <f t="shared" si="202"/>
        <v>5.128205128205128E-2</v>
      </c>
      <c r="BS77" s="125">
        <f t="shared" si="202"/>
        <v>0.1242603550295858</v>
      </c>
      <c r="BT77" s="126">
        <f t="shared" si="202"/>
        <v>2.6914153132250582E-2</v>
      </c>
      <c r="BU77" s="124">
        <f t="shared" si="202"/>
        <v>0.10194174757281553</v>
      </c>
      <c r="BV77" s="128">
        <f t="shared" si="202"/>
        <v>4.2051893826424096E-2</v>
      </c>
      <c r="BW77" s="129">
        <f t="shared" si="202"/>
        <v>0.11452594955059438</v>
      </c>
      <c r="BX77" s="124">
        <f t="shared" si="202"/>
        <v>7.0516717325227962E-2</v>
      </c>
      <c r="BY77" s="125">
        <f t="shared" si="202"/>
        <v>6.5420560747663545E-2</v>
      </c>
      <c r="BZ77" s="126">
        <f t="shared" si="202"/>
        <v>9.1346153846153841E-2</v>
      </c>
      <c r="CA77" s="127">
        <f t="shared" si="202"/>
        <v>5.7684384013185E-2</v>
      </c>
      <c r="CB77" s="124">
        <f t="shared" si="202"/>
        <v>2.356020942408377E-2</v>
      </c>
      <c r="CC77" s="125">
        <f t="shared" si="202"/>
        <v>7.0175438596491224E-2</v>
      </c>
      <c r="CD77" s="126">
        <f t="shared" si="202"/>
        <v>2.7436527436527438E-2</v>
      </c>
      <c r="CE77" s="127">
        <f t="shared" si="202"/>
        <v>0.12015888778550149</v>
      </c>
      <c r="CF77" s="124">
        <f t="shared" si="202"/>
        <v>4.9889948642699924E-2</v>
      </c>
      <c r="CG77" s="125">
        <f t="shared" si="202"/>
        <v>5.4633471645919779E-2</v>
      </c>
      <c r="CH77" s="126">
        <f t="shared" si="202"/>
        <v>7.1507150715071507E-2</v>
      </c>
      <c r="CI77" s="124">
        <f t="shared" si="202"/>
        <v>4.2305334150827711E-2</v>
      </c>
      <c r="CJ77" s="130">
        <f t="shared" si="202"/>
        <v>5.9239940387481371E-2</v>
      </c>
      <c r="CK77" s="131">
        <f t="shared" si="202"/>
        <v>7.0735184305206714E-2</v>
      </c>
    </row>
    <row r="78" spans="1:89" ht="15" thickTop="1" thickBot="1" x14ac:dyDescent="0.3">
      <c r="A78" s="132" t="s">
        <v>23</v>
      </c>
      <c r="B78" s="181">
        <v>151</v>
      </c>
      <c r="C78" s="182">
        <v>94</v>
      </c>
      <c r="D78" s="183">
        <v>82</v>
      </c>
      <c r="E78" s="184">
        <v>61</v>
      </c>
      <c r="F78" s="181">
        <v>102</v>
      </c>
      <c r="G78" s="185">
        <v>59</v>
      </c>
      <c r="H78" s="183">
        <v>186</v>
      </c>
      <c r="I78" s="184">
        <v>188</v>
      </c>
      <c r="J78" s="181">
        <v>47</v>
      </c>
      <c r="K78" s="185">
        <v>44</v>
      </c>
      <c r="L78" s="183">
        <v>70</v>
      </c>
      <c r="M78" s="181">
        <v>128</v>
      </c>
      <c r="N78" s="186">
        <v>177</v>
      </c>
      <c r="O78" s="187">
        <v>220</v>
      </c>
      <c r="P78" s="181">
        <v>103</v>
      </c>
      <c r="Q78" s="185">
        <v>79</v>
      </c>
      <c r="R78" s="183">
        <v>143</v>
      </c>
      <c r="S78" s="184">
        <v>93</v>
      </c>
      <c r="T78" s="181">
        <v>20</v>
      </c>
      <c r="U78" s="185">
        <v>33</v>
      </c>
      <c r="V78" s="183">
        <v>93</v>
      </c>
      <c r="W78" s="184">
        <v>117</v>
      </c>
      <c r="X78" s="181">
        <v>86</v>
      </c>
      <c r="Y78" s="185">
        <v>47</v>
      </c>
      <c r="Z78" s="183">
        <v>264</v>
      </c>
      <c r="AA78" s="181">
        <v>240</v>
      </c>
      <c r="AB78" s="165">
        <f t="shared" si="199"/>
        <v>1524</v>
      </c>
      <c r="AC78" s="166">
        <f t="shared" si="194"/>
        <v>1403</v>
      </c>
      <c r="AE78" s="269"/>
      <c r="AF78" s="112" t="s">
        <v>14</v>
      </c>
      <c r="AG78" s="113" t="s">
        <v>15</v>
      </c>
      <c r="AH78" s="114" t="s">
        <v>14</v>
      </c>
      <c r="AI78" s="115" t="s">
        <v>15</v>
      </c>
      <c r="AJ78" s="112" t="s">
        <v>14</v>
      </c>
      <c r="AK78" s="113" t="s">
        <v>15</v>
      </c>
      <c r="AL78" s="114" t="s">
        <v>14</v>
      </c>
      <c r="AM78" s="115" t="s">
        <v>15</v>
      </c>
      <c r="AN78" s="112" t="s">
        <v>14</v>
      </c>
      <c r="AO78" s="113" t="s">
        <v>15</v>
      </c>
      <c r="AP78" s="114" t="s">
        <v>14</v>
      </c>
      <c r="AQ78" s="112" t="s">
        <v>15</v>
      </c>
      <c r="AR78" s="116" t="s">
        <v>14</v>
      </c>
      <c r="AS78" s="117" t="s">
        <v>15</v>
      </c>
      <c r="AT78" s="112" t="s">
        <v>14</v>
      </c>
      <c r="AU78" s="113" t="s">
        <v>15</v>
      </c>
      <c r="AV78" s="114" t="s">
        <v>14</v>
      </c>
      <c r="AW78" s="115" t="s">
        <v>15</v>
      </c>
      <c r="AX78" s="112" t="s">
        <v>14</v>
      </c>
      <c r="AY78" s="113" t="s">
        <v>15</v>
      </c>
      <c r="AZ78" s="114" t="s">
        <v>14</v>
      </c>
      <c r="BA78" s="115" t="s">
        <v>15</v>
      </c>
      <c r="BB78" s="112" t="s">
        <v>14</v>
      </c>
      <c r="BC78" s="113" t="s">
        <v>15</v>
      </c>
      <c r="BD78" s="26" t="s">
        <v>14</v>
      </c>
      <c r="BE78" s="118" t="s">
        <v>15</v>
      </c>
      <c r="BF78" s="169" t="s">
        <v>14</v>
      </c>
      <c r="BG78" s="170" t="s">
        <v>15</v>
      </c>
      <c r="BI78" s="132" t="s">
        <v>23</v>
      </c>
      <c r="BJ78" s="124">
        <f t="shared" ref="BJ78:CK78" si="203">B78/B95</f>
        <v>4.3831640058055149E-2</v>
      </c>
      <c r="BK78" s="125">
        <f t="shared" si="203"/>
        <v>2.8554070473876064E-2</v>
      </c>
      <c r="BL78" s="126">
        <f t="shared" si="203"/>
        <v>5.563093622795115E-2</v>
      </c>
      <c r="BM78" s="127">
        <f t="shared" si="203"/>
        <v>3.6724864539434077E-2</v>
      </c>
      <c r="BN78" s="124">
        <f t="shared" si="203"/>
        <v>6.3989962358845673E-2</v>
      </c>
      <c r="BO78" s="125">
        <f t="shared" si="203"/>
        <v>4.5489591364687741E-2</v>
      </c>
      <c r="BP78" s="126">
        <f t="shared" si="203"/>
        <v>5.1695386325736517E-2</v>
      </c>
      <c r="BQ78" s="127">
        <f t="shared" si="203"/>
        <v>4.9617313275270518E-2</v>
      </c>
      <c r="BR78" s="124">
        <f t="shared" si="203"/>
        <v>5.4778554778554776E-2</v>
      </c>
      <c r="BS78" s="125">
        <f t="shared" si="203"/>
        <v>5.2071005917159761E-2</v>
      </c>
      <c r="BT78" s="126">
        <f t="shared" si="203"/>
        <v>3.248259860788863E-2</v>
      </c>
      <c r="BU78" s="124">
        <f t="shared" si="203"/>
        <v>6.2135922330097085E-2</v>
      </c>
      <c r="BV78" s="128">
        <f t="shared" si="203"/>
        <v>5.2788547569340892E-2</v>
      </c>
      <c r="BW78" s="129">
        <f t="shared" si="203"/>
        <v>6.378660481298927E-2</v>
      </c>
      <c r="BX78" s="124">
        <f t="shared" si="203"/>
        <v>6.2613981762917936E-2</v>
      </c>
      <c r="BY78" s="125">
        <f t="shared" si="203"/>
        <v>4.9221183800623056E-2</v>
      </c>
      <c r="BZ78" s="126">
        <f t="shared" si="203"/>
        <v>6.25E-2</v>
      </c>
      <c r="CA78" s="127">
        <f t="shared" si="203"/>
        <v>3.8318912237330034E-2</v>
      </c>
      <c r="CB78" s="124">
        <f t="shared" si="203"/>
        <v>2.6178010471204188E-2</v>
      </c>
      <c r="CC78" s="125">
        <f t="shared" si="203"/>
        <v>4.8245614035087717E-2</v>
      </c>
      <c r="CD78" s="126">
        <f t="shared" si="203"/>
        <v>3.8083538083538086E-2</v>
      </c>
      <c r="CE78" s="127">
        <f t="shared" si="203"/>
        <v>5.8093346573982123E-2</v>
      </c>
      <c r="CF78" s="124">
        <f t="shared" si="203"/>
        <v>6.3096111518708725E-2</v>
      </c>
      <c r="CG78" s="125">
        <f t="shared" si="203"/>
        <v>3.2503457814661137E-2</v>
      </c>
      <c r="CH78" s="126">
        <f t="shared" si="203"/>
        <v>5.8085808580858087E-2</v>
      </c>
      <c r="CI78" s="124">
        <f t="shared" si="203"/>
        <v>4.9049662783568364E-2</v>
      </c>
      <c r="CJ78" s="130">
        <f t="shared" si="203"/>
        <v>5.1619021812762497E-2</v>
      </c>
      <c r="CK78" s="131">
        <f t="shared" si="203"/>
        <v>4.7620663906048466E-2</v>
      </c>
    </row>
    <row r="79" spans="1:89" ht="13.5" thickTop="1" x14ac:dyDescent="0.2">
      <c r="A79" s="140" t="s">
        <v>24</v>
      </c>
      <c r="B79" s="195">
        <v>126</v>
      </c>
      <c r="C79" s="189">
        <v>182</v>
      </c>
      <c r="D79" s="190">
        <v>61</v>
      </c>
      <c r="E79" s="191">
        <v>72</v>
      </c>
      <c r="F79" s="188">
        <v>109</v>
      </c>
      <c r="G79" s="192">
        <v>82</v>
      </c>
      <c r="H79" s="190">
        <v>179</v>
      </c>
      <c r="I79" s="191">
        <v>200</v>
      </c>
      <c r="J79" s="188">
        <v>37</v>
      </c>
      <c r="K79" s="192">
        <v>27</v>
      </c>
      <c r="L79" s="190">
        <v>113</v>
      </c>
      <c r="M79" s="188">
        <v>91</v>
      </c>
      <c r="N79" s="193">
        <v>155</v>
      </c>
      <c r="O79" s="196">
        <v>182</v>
      </c>
      <c r="P79" s="188">
        <v>76</v>
      </c>
      <c r="Q79" s="192">
        <v>66</v>
      </c>
      <c r="R79" s="190">
        <v>113</v>
      </c>
      <c r="S79" s="191">
        <v>127</v>
      </c>
      <c r="T79" s="188">
        <v>20</v>
      </c>
      <c r="U79" s="192">
        <v>23</v>
      </c>
      <c r="V79" s="190">
        <v>101</v>
      </c>
      <c r="W79" s="197">
        <v>111</v>
      </c>
      <c r="X79" s="188">
        <v>43</v>
      </c>
      <c r="Y79" s="192">
        <v>72</v>
      </c>
      <c r="Z79" s="190">
        <v>253</v>
      </c>
      <c r="AA79" s="188">
        <v>250</v>
      </c>
      <c r="AB79" s="165">
        <f t="shared" si="199"/>
        <v>1386</v>
      </c>
      <c r="AC79" s="166">
        <f t="shared" si="194"/>
        <v>1485</v>
      </c>
      <c r="AE79" s="257" t="str">
        <f>$AE$17</f>
        <v>17:00 - 17:59</v>
      </c>
      <c r="AF79" s="121">
        <f t="shared" ref="AF79:AU80" si="204">SUMIF($A$9:$A$32,$AE79,B$71:B$94)</f>
        <v>202</v>
      </c>
      <c r="AG79" s="178">
        <f t="shared" si="204"/>
        <v>375</v>
      </c>
      <c r="AH79" s="122">
        <f t="shared" si="204"/>
        <v>97</v>
      </c>
      <c r="AI79" s="173">
        <f t="shared" si="204"/>
        <v>175</v>
      </c>
      <c r="AJ79" s="121">
        <f t="shared" si="204"/>
        <v>138</v>
      </c>
      <c r="AK79" s="123">
        <f t="shared" si="204"/>
        <v>131</v>
      </c>
      <c r="AL79" s="122">
        <f t="shared" si="204"/>
        <v>245</v>
      </c>
      <c r="AM79" s="173">
        <f t="shared" si="204"/>
        <v>447</v>
      </c>
      <c r="AN79" s="121">
        <f t="shared" si="204"/>
        <v>99</v>
      </c>
      <c r="AO79" s="123">
        <f t="shared" si="204"/>
        <v>66</v>
      </c>
      <c r="AP79" s="122">
        <f t="shared" si="204"/>
        <v>309</v>
      </c>
      <c r="AQ79" s="121">
        <f t="shared" si="204"/>
        <v>87</v>
      </c>
      <c r="AR79" s="172">
        <f t="shared" si="204"/>
        <v>423</v>
      </c>
      <c r="AS79" s="174">
        <f t="shared" si="204"/>
        <v>203</v>
      </c>
      <c r="AT79" s="121">
        <f t="shared" si="204"/>
        <v>129</v>
      </c>
      <c r="AU79" s="123">
        <f t="shared" si="204"/>
        <v>171</v>
      </c>
      <c r="AV79" s="122">
        <f t="shared" ref="AP79:BE80" si="205">SUMIF($A$9:$A$32,$AE79,R$71:R$94)</f>
        <v>131</v>
      </c>
      <c r="AW79" s="173">
        <f t="shared" si="205"/>
        <v>294</v>
      </c>
      <c r="AX79" s="121">
        <f t="shared" si="205"/>
        <v>143</v>
      </c>
      <c r="AY79" s="123">
        <f t="shared" si="205"/>
        <v>17</v>
      </c>
      <c r="AZ79" s="122">
        <f t="shared" si="205"/>
        <v>338</v>
      </c>
      <c r="BA79" s="173">
        <f t="shared" si="205"/>
        <v>67</v>
      </c>
      <c r="BB79" s="121">
        <f t="shared" si="205"/>
        <v>160</v>
      </c>
      <c r="BC79" s="123">
        <f t="shared" si="205"/>
        <v>115</v>
      </c>
      <c r="BD79" s="21">
        <f t="shared" si="205"/>
        <v>337</v>
      </c>
      <c r="BE79" s="177">
        <f t="shared" si="205"/>
        <v>451</v>
      </c>
      <c r="BF79" s="163">
        <f>AF79+AH79+AJ79+AL79+AN79+AP79+AR79+AT79+AV79+AX79+AZ79+BB79+BD79</f>
        <v>2751</v>
      </c>
      <c r="BG79" s="164">
        <f>AG79+AI79+AK79+AM79+AO79+AQ79+AS79+AU79+AW79+AY79+BA79+BC79+BE79</f>
        <v>2599</v>
      </c>
      <c r="BI79" s="140" t="s">
        <v>24</v>
      </c>
      <c r="BJ79" s="124">
        <f t="shared" ref="BJ79:CK79" si="206">B79/B95</f>
        <v>3.6574746008708275E-2</v>
      </c>
      <c r="BK79" s="125">
        <f t="shared" si="206"/>
        <v>5.5285540704738761E-2</v>
      </c>
      <c r="BL79" s="126">
        <f t="shared" si="206"/>
        <v>4.1383989145183174E-2</v>
      </c>
      <c r="BM79" s="127">
        <f t="shared" si="206"/>
        <v>4.3347381095725467E-2</v>
      </c>
      <c r="BN79" s="124">
        <f t="shared" si="206"/>
        <v>6.8381430363864487E-2</v>
      </c>
      <c r="BO79" s="125">
        <f t="shared" si="206"/>
        <v>6.3222821896684656E-2</v>
      </c>
      <c r="BP79" s="126">
        <f t="shared" si="206"/>
        <v>4.9749861033907723E-2</v>
      </c>
      <c r="BQ79" s="127">
        <f t="shared" si="206"/>
        <v>5.2784375824755869E-2</v>
      </c>
      <c r="BR79" s="124">
        <f t="shared" si="206"/>
        <v>4.312354312354312E-2</v>
      </c>
      <c r="BS79" s="125">
        <f t="shared" si="206"/>
        <v>3.1952662721893489E-2</v>
      </c>
      <c r="BT79" s="126">
        <f t="shared" si="206"/>
        <v>5.2436194895591648E-2</v>
      </c>
      <c r="BU79" s="124">
        <f t="shared" si="206"/>
        <v>4.4174757281553401E-2</v>
      </c>
      <c r="BV79" s="128">
        <f t="shared" si="206"/>
        <v>4.6227259170891738E-2</v>
      </c>
      <c r="BW79" s="129">
        <f t="shared" si="206"/>
        <v>5.2768918527109306E-2</v>
      </c>
      <c r="BX79" s="124">
        <f t="shared" si="206"/>
        <v>4.6200607902735565E-2</v>
      </c>
      <c r="BY79" s="125">
        <f t="shared" si="206"/>
        <v>4.1121495327102804E-2</v>
      </c>
      <c r="BZ79" s="126">
        <f t="shared" si="206"/>
        <v>4.9388111888111888E-2</v>
      </c>
      <c r="CA79" s="127">
        <f t="shared" si="206"/>
        <v>5.2327976926246397E-2</v>
      </c>
      <c r="CB79" s="124">
        <f t="shared" si="206"/>
        <v>2.6178010471204188E-2</v>
      </c>
      <c r="CC79" s="125">
        <f t="shared" si="206"/>
        <v>3.3625730994152045E-2</v>
      </c>
      <c r="CD79" s="126">
        <f t="shared" si="206"/>
        <v>4.1359541359541362E-2</v>
      </c>
      <c r="CE79" s="127">
        <f t="shared" si="206"/>
        <v>5.5114200595829194E-2</v>
      </c>
      <c r="CF79" s="124">
        <f t="shared" si="206"/>
        <v>3.1548055759354363E-2</v>
      </c>
      <c r="CG79" s="125">
        <f t="shared" si="206"/>
        <v>4.9792531120331947E-2</v>
      </c>
      <c r="CH79" s="126">
        <f t="shared" si="206"/>
        <v>5.5665566556655666E-2</v>
      </c>
      <c r="CI79" s="124">
        <f t="shared" si="206"/>
        <v>5.109339873288371E-2</v>
      </c>
      <c r="CJ79" s="130">
        <f t="shared" si="206"/>
        <v>4.6944858420268257E-2</v>
      </c>
      <c r="CK79" s="131">
        <f t="shared" si="206"/>
        <v>5.0403910121512456E-2</v>
      </c>
    </row>
    <row r="80" spans="1:89" x14ac:dyDescent="0.2">
      <c r="A80" s="132" t="s">
        <v>25</v>
      </c>
      <c r="B80" s="198">
        <v>132</v>
      </c>
      <c r="C80" s="182">
        <v>163</v>
      </c>
      <c r="D80" s="183">
        <v>65</v>
      </c>
      <c r="E80" s="184">
        <v>68</v>
      </c>
      <c r="F80" s="181">
        <v>89</v>
      </c>
      <c r="G80" s="185">
        <v>71</v>
      </c>
      <c r="H80" s="183">
        <v>162</v>
      </c>
      <c r="I80" s="184">
        <v>178</v>
      </c>
      <c r="J80" s="181">
        <v>34</v>
      </c>
      <c r="K80" s="182">
        <v>19</v>
      </c>
      <c r="L80" s="183">
        <v>95</v>
      </c>
      <c r="M80" s="181">
        <v>112</v>
      </c>
      <c r="N80" s="186">
        <v>154</v>
      </c>
      <c r="O80" s="199">
        <v>141</v>
      </c>
      <c r="P80" s="181">
        <v>60</v>
      </c>
      <c r="Q80" s="182">
        <v>80</v>
      </c>
      <c r="R80" s="183">
        <v>102</v>
      </c>
      <c r="S80" s="184">
        <v>109</v>
      </c>
      <c r="T80" s="190">
        <v>24</v>
      </c>
      <c r="U80" s="181">
        <v>13</v>
      </c>
      <c r="V80" s="183">
        <v>98</v>
      </c>
      <c r="W80" s="200">
        <v>79</v>
      </c>
      <c r="X80" s="181">
        <v>65</v>
      </c>
      <c r="Y80" s="185">
        <v>58</v>
      </c>
      <c r="Z80" s="183">
        <v>242</v>
      </c>
      <c r="AA80" s="181">
        <v>288</v>
      </c>
      <c r="AB80" s="165">
        <f t="shared" si="199"/>
        <v>1322</v>
      </c>
      <c r="AC80" s="166">
        <f t="shared" si="194"/>
        <v>1379</v>
      </c>
      <c r="AE80" s="259" t="str">
        <f>$AE$18</f>
        <v>18:00 - 18:59</v>
      </c>
      <c r="AF80" s="121">
        <f t="shared" si="204"/>
        <v>322</v>
      </c>
      <c r="AG80" s="182">
        <f t="shared" si="204"/>
        <v>401</v>
      </c>
      <c r="AH80" s="183">
        <f t="shared" si="204"/>
        <v>53</v>
      </c>
      <c r="AI80" s="184">
        <f t="shared" si="204"/>
        <v>198</v>
      </c>
      <c r="AJ80" s="181">
        <f t="shared" si="204"/>
        <v>51</v>
      </c>
      <c r="AK80" s="185">
        <f t="shared" si="204"/>
        <v>130</v>
      </c>
      <c r="AL80" s="183">
        <f t="shared" si="204"/>
        <v>223</v>
      </c>
      <c r="AM80" s="184">
        <f t="shared" si="204"/>
        <v>431</v>
      </c>
      <c r="AN80" s="181">
        <f t="shared" si="204"/>
        <v>100</v>
      </c>
      <c r="AO80" s="185">
        <f t="shared" si="204"/>
        <v>53</v>
      </c>
      <c r="AP80" s="183">
        <f t="shared" si="205"/>
        <v>406</v>
      </c>
      <c r="AQ80" s="181">
        <f t="shared" si="205"/>
        <v>60</v>
      </c>
      <c r="AR80" s="186">
        <f t="shared" si="205"/>
        <v>504</v>
      </c>
      <c r="AS80" s="187">
        <f t="shared" si="205"/>
        <v>248</v>
      </c>
      <c r="AT80" s="181">
        <f t="shared" si="205"/>
        <v>117</v>
      </c>
      <c r="AU80" s="185">
        <f t="shared" si="205"/>
        <v>189</v>
      </c>
      <c r="AV80" s="183">
        <f t="shared" si="205"/>
        <v>133</v>
      </c>
      <c r="AW80" s="184">
        <f t="shared" si="205"/>
        <v>347</v>
      </c>
      <c r="AX80" s="181">
        <f t="shared" si="205"/>
        <v>81</v>
      </c>
      <c r="AY80" s="185">
        <f t="shared" si="205"/>
        <v>22</v>
      </c>
      <c r="AZ80" s="183">
        <f t="shared" si="205"/>
        <v>676</v>
      </c>
      <c r="BA80" s="184">
        <f t="shared" si="205"/>
        <v>44</v>
      </c>
      <c r="BB80" s="181">
        <f t="shared" si="205"/>
        <v>118</v>
      </c>
      <c r="BC80" s="185">
        <f t="shared" si="205"/>
        <v>149</v>
      </c>
      <c r="BD80" s="183">
        <f t="shared" si="205"/>
        <v>246</v>
      </c>
      <c r="BE80" s="181">
        <f t="shared" si="205"/>
        <v>636</v>
      </c>
      <c r="BF80" s="165">
        <f>SUM(AF80,AH80,AJ80,AL80,AN80,AP80,AR80,AT80,AV80,AX80,AZ80,BB80,BD80)</f>
        <v>3030</v>
      </c>
      <c r="BG80" s="166">
        <f>SUM(AG80,AI80,AK80,AM80,AO80,AQ80,AS80,AU80,AW80,AY80,BA80,BC80,BE80)</f>
        <v>2908</v>
      </c>
      <c r="BI80" s="132" t="s">
        <v>25</v>
      </c>
      <c r="BJ80" s="124">
        <f t="shared" ref="BJ80:CK80" si="207">B80/B95</f>
        <v>3.8316400580551524E-2</v>
      </c>
      <c r="BK80" s="125">
        <f t="shared" si="207"/>
        <v>4.9513973268529771E-2</v>
      </c>
      <c r="BL80" s="126">
        <f t="shared" si="207"/>
        <v>4.4097693351424695E-2</v>
      </c>
      <c r="BM80" s="127">
        <f t="shared" si="207"/>
        <v>4.0939193257074055E-2</v>
      </c>
      <c r="BN80" s="124">
        <f t="shared" si="207"/>
        <v>5.5834378920953574E-2</v>
      </c>
      <c r="BO80" s="125">
        <f t="shared" si="207"/>
        <v>5.4741711642251348E-2</v>
      </c>
      <c r="BP80" s="126">
        <f t="shared" si="207"/>
        <v>4.5025013896609227E-2</v>
      </c>
      <c r="BQ80" s="127">
        <f t="shared" si="207"/>
        <v>4.6978094484032729E-2</v>
      </c>
      <c r="BR80" s="124">
        <f t="shared" si="207"/>
        <v>3.9627039627039624E-2</v>
      </c>
      <c r="BS80" s="125">
        <f t="shared" si="207"/>
        <v>2.2485207100591716E-2</v>
      </c>
      <c r="BT80" s="126">
        <f t="shared" si="207"/>
        <v>4.4083526682134569E-2</v>
      </c>
      <c r="BU80" s="124">
        <f t="shared" si="207"/>
        <v>5.4368932038834951E-2</v>
      </c>
      <c r="BV80" s="128">
        <f t="shared" si="207"/>
        <v>4.5929018789144051E-2</v>
      </c>
      <c r="BW80" s="129">
        <f t="shared" si="207"/>
        <v>4.0881414902870394E-2</v>
      </c>
      <c r="BX80" s="124">
        <f t="shared" si="207"/>
        <v>3.64741641337386E-2</v>
      </c>
      <c r="BY80" s="125">
        <f t="shared" si="207"/>
        <v>4.9844236760124609E-2</v>
      </c>
      <c r="BZ80" s="126">
        <f t="shared" si="207"/>
        <v>4.4580419580419584E-2</v>
      </c>
      <c r="CA80" s="127">
        <f t="shared" si="207"/>
        <v>4.4911413267408322E-2</v>
      </c>
      <c r="CB80" s="124">
        <f t="shared" si="207"/>
        <v>3.1413612565445025E-2</v>
      </c>
      <c r="CC80" s="125">
        <f t="shared" si="207"/>
        <v>1.9005847953216373E-2</v>
      </c>
      <c r="CD80" s="126">
        <f t="shared" si="207"/>
        <v>4.013104013104013E-2</v>
      </c>
      <c r="CE80" s="127">
        <f t="shared" si="207"/>
        <v>3.922542204568024E-2</v>
      </c>
      <c r="CF80" s="124">
        <f t="shared" si="207"/>
        <v>4.7688921496698462E-2</v>
      </c>
      <c r="CG80" s="125">
        <f t="shared" si="207"/>
        <v>4.0110650069156296E-2</v>
      </c>
      <c r="CH80" s="126">
        <f t="shared" si="207"/>
        <v>5.3245324532453245E-2</v>
      </c>
      <c r="CI80" s="124">
        <f t="shared" si="207"/>
        <v>5.8859595340282032E-2</v>
      </c>
      <c r="CJ80" s="130">
        <f t="shared" si="207"/>
        <v>4.4777130470125999E-2</v>
      </c>
      <c r="CK80" s="131">
        <f t="shared" si="207"/>
        <v>4.6806055257619987E-2</v>
      </c>
    </row>
    <row r="81" spans="1:89" ht="13.5" thickBot="1" x14ac:dyDescent="0.25">
      <c r="A81" s="140" t="s">
        <v>26</v>
      </c>
      <c r="B81" s="195">
        <v>118</v>
      </c>
      <c r="C81" s="189">
        <v>156</v>
      </c>
      <c r="D81" s="190">
        <v>59</v>
      </c>
      <c r="E81" s="191">
        <v>62</v>
      </c>
      <c r="F81" s="188">
        <v>94</v>
      </c>
      <c r="G81" s="192">
        <v>60</v>
      </c>
      <c r="H81" s="190">
        <v>152</v>
      </c>
      <c r="I81" s="191">
        <v>181</v>
      </c>
      <c r="J81" s="188">
        <v>36</v>
      </c>
      <c r="K81" s="189">
        <v>23</v>
      </c>
      <c r="L81" s="190">
        <v>88</v>
      </c>
      <c r="M81" s="188">
        <v>76</v>
      </c>
      <c r="N81" s="193">
        <v>128</v>
      </c>
      <c r="O81" s="196">
        <v>137</v>
      </c>
      <c r="P81" s="188">
        <v>84</v>
      </c>
      <c r="Q81" s="189">
        <v>52</v>
      </c>
      <c r="R81" s="190">
        <v>97</v>
      </c>
      <c r="S81" s="191">
        <v>86</v>
      </c>
      <c r="T81" s="188">
        <v>30</v>
      </c>
      <c r="U81" s="192">
        <v>19</v>
      </c>
      <c r="V81" s="190">
        <v>90</v>
      </c>
      <c r="W81" s="197">
        <v>82</v>
      </c>
      <c r="X81" s="188">
        <v>65</v>
      </c>
      <c r="Y81" s="192">
        <v>60</v>
      </c>
      <c r="Z81" s="190">
        <v>189</v>
      </c>
      <c r="AA81" s="188">
        <v>222</v>
      </c>
      <c r="AB81" s="165">
        <f t="shared" si="199"/>
        <v>1230</v>
      </c>
      <c r="AC81" s="166">
        <f t="shared" si="194"/>
        <v>1216</v>
      </c>
      <c r="AE81" s="257"/>
      <c r="AF81" s="121"/>
      <c r="AG81" s="189"/>
      <c r="AH81" s="190"/>
      <c r="AI81" s="191"/>
      <c r="AJ81" s="188"/>
      <c r="AK81" s="192"/>
      <c r="AL81" s="190"/>
      <c r="AM81" s="191"/>
      <c r="AN81" s="188"/>
      <c r="AO81" s="192"/>
      <c r="AP81" s="190"/>
      <c r="AQ81" s="188"/>
      <c r="AR81" s="193"/>
      <c r="AS81" s="194"/>
      <c r="AT81" s="188"/>
      <c r="AU81" s="192"/>
      <c r="AV81" s="190"/>
      <c r="AW81" s="191"/>
      <c r="AX81" s="188"/>
      <c r="AY81" s="192"/>
      <c r="AZ81" s="190"/>
      <c r="BA81" s="191"/>
      <c r="BB81" s="188"/>
      <c r="BC81" s="192"/>
      <c r="BD81" s="190"/>
      <c r="BE81" s="188"/>
      <c r="BF81" s="165"/>
      <c r="BG81" s="166"/>
      <c r="BI81" s="140" t="s">
        <v>26</v>
      </c>
      <c r="BJ81" s="124">
        <f t="shared" ref="BJ81:CK81" si="208">B81/B95</f>
        <v>3.4252539912917268E-2</v>
      </c>
      <c r="BK81" s="125">
        <f t="shared" si="208"/>
        <v>4.7387606318347507E-2</v>
      </c>
      <c r="BL81" s="126">
        <f t="shared" si="208"/>
        <v>4.0027137042062413E-2</v>
      </c>
      <c r="BM81" s="127">
        <f t="shared" si="208"/>
        <v>3.7326911499096928E-2</v>
      </c>
      <c r="BN81" s="124">
        <f t="shared" si="208"/>
        <v>5.8971141781681308E-2</v>
      </c>
      <c r="BO81" s="125">
        <f t="shared" si="208"/>
        <v>4.626060138781804E-2</v>
      </c>
      <c r="BP81" s="126">
        <f t="shared" si="208"/>
        <v>4.2245692051139525E-2</v>
      </c>
      <c r="BQ81" s="127">
        <f t="shared" si="208"/>
        <v>4.7769860121404065E-2</v>
      </c>
      <c r="BR81" s="124">
        <f t="shared" si="208"/>
        <v>4.195804195804196E-2</v>
      </c>
      <c r="BS81" s="125">
        <f t="shared" si="208"/>
        <v>2.7218934911242602E-2</v>
      </c>
      <c r="BT81" s="126">
        <f t="shared" si="208"/>
        <v>4.0835266821345709E-2</v>
      </c>
      <c r="BU81" s="124">
        <f t="shared" si="208"/>
        <v>3.6893203883495145E-2</v>
      </c>
      <c r="BV81" s="128">
        <f t="shared" si="208"/>
        <v>3.8174768863704148E-2</v>
      </c>
      <c r="BW81" s="129">
        <f t="shared" si="208"/>
        <v>3.9721658451725136E-2</v>
      </c>
      <c r="BX81" s="124">
        <f t="shared" si="208"/>
        <v>5.106382978723404E-2</v>
      </c>
      <c r="BY81" s="125">
        <f t="shared" si="208"/>
        <v>3.2398753894080999E-2</v>
      </c>
      <c r="BZ81" s="126">
        <f t="shared" si="208"/>
        <v>4.2395104895104896E-2</v>
      </c>
      <c r="CA81" s="127">
        <f t="shared" si="208"/>
        <v>3.5434693036670788E-2</v>
      </c>
      <c r="CB81" s="124">
        <f t="shared" si="208"/>
        <v>3.9267015706806283E-2</v>
      </c>
      <c r="CC81" s="125">
        <f t="shared" si="208"/>
        <v>2.7777777777777776E-2</v>
      </c>
      <c r="CD81" s="126">
        <f t="shared" si="208"/>
        <v>3.6855036855036855E-2</v>
      </c>
      <c r="CE81" s="127">
        <f t="shared" si="208"/>
        <v>4.0714995034756701E-2</v>
      </c>
      <c r="CF81" s="124">
        <f t="shared" si="208"/>
        <v>4.7688921496698462E-2</v>
      </c>
      <c r="CG81" s="125">
        <f t="shared" si="208"/>
        <v>4.1493775933609957E-2</v>
      </c>
      <c r="CH81" s="126">
        <f t="shared" si="208"/>
        <v>4.1584158415841586E-2</v>
      </c>
      <c r="CI81" s="124">
        <f t="shared" si="208"/>
        <v>4.5370938074800735E-2</v>
      </c>
      <c r="CJ81" s="130">
        <f t="shared" si="208"/>
        <v>4.1661021541796503E-2</v>
      </c>
      <c r="CK81" s="131">
        <f t="shared" si="208"/>
        <v>4.1273504853709862E-2</v>
      </c>
    </row>
    <row r="82" spans="1:89" ht="14.25" thickTop="1" thickBot="1" x14ac:dyDescent="0.25">
      <c r="A82" s="132" t="s">
        <v>27</v>
      </c>
      <c r="B82" s="198">
        <v>113</v>
      </c>
      <c r="C82" s="182">
        <v>143</v>
      </c>
      <c r="D82" s="183">
        <v>49</v>
      </c>
      <c r="E82" s="184">
        <v>101</v>
      </c>
      <c r="F82" s="181">
        <v>64</v>
      </c>
      <c r="G82" s="185">
        <v>73</v>
      </c>
      <c r="H82" s="183">
        <v>180</v>
      </c>
      <c r="I82" s="184">
        <v>199</v>
      </c>
      <c r="J82" s="181">
        <v>43</v>
      </c>
      <c r="K82" s="182">
        <v>28</v>
      </c>
      <c r="L82" s="183">
        <v>96</v>
      </c>
      <c r="M82" s="181">
        <v>61</v>
      </c>
      <c r="N82" s="186">
        <v>132</v>
      </c>
      <c r="O82" s="199">
        <v>116</v>
      </c>
      <c r="P82" s="181">
        <v>72</v>
      </c>
      <c r="Q82" s="182">
        <v>61</v>
      </c>
      <c r="R82" s="183">
        <v>80</v>
      </c>
      <c r="S82" s="184">
        <v>111</v>
      </c>
      <c r="T82" s="181">
        <v>35</v>
      </c>
      <c r="U82" s="185">
        <v>12</v>
      </c>
      <c r="V82" s="183">
        <v>107</v>
      </c>
      <c r="W82" s="200">
        <v>60</v>
      </c>
      <c r="X82" s="181">
        <v>36</v>
      </c>
      <c r="Y82" s="185">
        <v>56</v>
      </c>
      <c r="Z82" s="183">
        <v>235</v>
      </c>
      <c r="AA82" s="181">
        <v>153</v>
      </c>
      <c r="AB82" s="165">
        <f t="shared" si="199"/>
        <v>1242</v>
      </c>
      <c r="AC82" s="166">
        <f t="shared" si="194"/>
        <v>1174</v>
      </c>
      <c r="AE82" s="254" t="s">
        <v>13</v>
      </c>
      <c r="AF82" s="14">
        <f t="shared" ref="AF82:BG82" si="209">SUM(AF79:AF81)</f>
        <v>524</v>
      </c>
      <c r="AG82" s="1">
        <f t="shared" si="209"/>
        <v>776</v>
      </c>
      <c r="AH82" s="14">
        <f t="shared" si="209"/>
        <v>150</v>
      </c>
      <c r="AI82" s="1">
        <f t="shared" si="209"/>
        <v>373</v>
      </c>
      <c r="AJ82" s="14">
        <f t="shared" si="209"/>
        <v>189</v>
      </c>
      <c r="AK82" s="1">
        <f t="shared" si="209"/>
        <v>261</v>
      </c>
      <c r="AL82" s="14">
        <f t="shared" si="209"/>
        <v>468</v>
      </c>
      <c r="AM82" s="1">
        <f t="shared" si="209"/>
        <v>878</v>
      </c>
      <c r="AN82" s="14">
        <f t="shared" si="209"/>
        <v>199</v>
      </c>
      <c r="AO82" s="1">
        <f t="shared" si="209"/>
        <v>119</v>
      </c>
      <c r="AP82" s="14">
        <f t="shared" si="209"/>
        <v>715</v>
      </c>
      <c r="AQ82" s="1">
        <f t="shared" si="209"/>
        <v>147</v>
      </c>
      <c r="AR82" s="14">
        <f t="shared" si="209"/>
        <v>927</v>
      </c>
      <c r="AS82" s="1">
        <f t="shared" si="209"/>
        <v>451</v>
      </c>
      <c r="AT82" s="14">
        <f t="shared" si="209"/>
        <v>246</v>
      </c>
      <c r="AU82" s="1">
        <f t="shared" si="209"/>
        <v>360</v>
      </c>
      <c r="AV82" s="14">
        <f t="shared" si="209"/>
        <v>264</v>
      </c>
      <c r="AW82" s="1">
        <f t="shared" si="209"/>
        <v>641</v>
      </c>
      <c r="AX82" s="14">
        <f t="shared" si="209"/>
        <v>224</v>
      </c>
      <c r="AY82" s="1">
        <f t="shared" si="209"/>
        <v>39</v>
      </c>
      <c r="AZ82" s="14">
        <f t="shared" si="209"/>
        <v>1014</v>
      </c>
      <c r="BA82" s="1">
        <f t="shared" si="209"/>
        <v>111</v>
      </c>
      <c r="BB82" s="14">
        <f t="shared" si="209"/>
        <v>278</v>
      </c>
      <c r="BC82" s="1">
        <f t="shared" si="209"/>
        <v>264</v>
      </c>
      <c r="BD82" s="14">
        <f t="shared" si="209"/>
        <v>583</v>
      </c>
      <c r="BE82" s="1">
        <f t="shared" si="209"/>
        <v>1087</v>
      </c>
      <c r="BF82" s="167">
        <f t="shared" si="209"/>
        <v>5781</v>
      </c>
      <c r="BG82" s="168">
        <f t="shared" si="209"/>
        <v>5507</v>
      </c>
      <c r="BI82" s="132" t="s">
        <v>27</v>
      </c>
      <c r="BJ82" s="124">
        <f t="shared" ref="BJ82:CK82" si="210">B82/B95</f>
        <v>3.2801161103047899E-2</v>
      </c>
      <c r="BK82" s="125">
        <f t="shared" si="210"/>
        <v>4.3438639125151883E-2</v>
      </c>
      <c r="BL82" s="126">
        <f t="shared" si="210"/>
        <v>3.3242876526458617E-2</v>
      </c>
      <c r="BM82" s="127">
        <f t="shared" si="210"/>
        <v>6.0806742925948225E-2</v>
      </c>
      <c r="BN82" s="124">
        <f t="shared" si="210"/>
        <v>4.0150564617314928E-2</v>
      </c>
      <c r="BO82" s="125">
        <f t="shared" si="210"/>
        <v>5.6283731688511952E-2</v>
      </c>
      <c r="BP82" s="126">
        <f t="shared" si="210"/>
        <v>5.00277932184547E-2</v>
      </c>
      <c r="BQ82" s="127">
        <f t="shared" si="210"/>
        <v>5.2520453945632095E-2</v>
      </c>
      <c r="BR82" s="124">
        <f t="shared" si="210"/>
        <v>5.011655011655012E-2</v>
      </c>
      <c r="BS82" s="125">
        <f t="shared" si="210"/>
        <v>3.3136094674556214E-2</v>
      </c>
      <c r="BT82" s="126">
        <f t="shared" si="210"/>
        <v>4.4547563805104405E-2</v>
      </c>
      <c r="BU82" s="124">
        <f t="shared" si="210"/>
        <v>2.9611650485436892E-2</v>
      </c>
      <c r="BV82" s="128">
        <f t="shared" si="210"/>
        <v>3.9367730390694897E-2</v>
      </c>
      <c r="BW82" s="129">
        <f t="shared" si="210"/>
        <v>3.3632937083212529E-2</v>
      </c>
      <c r="BX82" s="124">
        <f t="shared" si="210"/>
        <v>4.376899696048632E-2</v>
      </c>
      <c r="BY82" s="125">
        <f t="shared" si="210"/>
        <v>3.8006230529595016E-2</v>
      </c>
      <c r="BZ82" s="126">
        <f t="shared" si="210"/>
        <v>3.4965034965034968E-2</v>
      </c>
      <c r="CA82" s="127">
        <f t="shared" si="210"/>
        <v>4.573547589616811E-2</v>
      </c>
      <c r="CB82" s="124">
        <f t="shared" si="210"/>
        <v>4.581151832460733E-2</v>
      </c>
      <c r="CC82" s="125">
        <f t="shared" si="210"/>
        <v>1.7543859649122806E-2</v>
      </c>
      <c r="CD82" s="126">
        <f t="shared" si="210"/>
        <v>4.3816543816543818E-2</v>
      </c>
      <c r="CE82" s="127">
        <f t="shared" si="210"/>
        <v>2.9791459781529295E-2</v>
      </c>
      <c r="CF82" s="124">
        <f t="shared" si="210"/>
        <v>2.6412325752017608E-2</v>
      </c>
      <c r="CG82" s="125">
        <f t="shared" si="210"/>
        <v>3.8727524204702629E-2</v>
      </c>
      <c r="CH82" s="126">
        <f t="shared" si="210"/>
        <v>5.1705170517051702E-2</v>
      </c>
      <c r="CI82" s="124">
        <f t="shared" si="210"/>
        <v>3.1269160024524831E-2</v>
      </c>
      <c r="CJ82" s="130">
        <f t="shared" si="210"/>
        <v>4.2067470532448178E-2</v>
      </c>
      <c r="CK82" s="131">
        <f t="shared" si="210"/>
        <v>3.9847939718960015E-2</v>
      </c>
    </row>
    <row r="83" spans="1:89" ht="13.5" thickTop="1" x14ac:dyDescent="0.2">
      <c r="A83" s="140" t="s">
        <v>28</v>
      </c>
      <c r="B83" s="195">
        <v>111</v>
      </c>
      <c r="C83" s="189">
        <v>164</v>
      </c>
      <c r="D83" s="190">
        <v>71</v>
      </c>
      <c r="E83" s="191">
        <v>118</v>
      </c>
      <c r="F83" s="188">
        <v>79</v>
      </c>
      <c r="G83" s="192">
        <v>74</v>
      </c>
      <c r="H83" s="190">
        <v>152</v>
      </c>
      <c r="I83" s="191">
        <v>224</v>
      </c>
      <c r="J83" s="188">
        <v>58</v>
      </c>
      <c r="K83" s="189">
        <v>40</v>
      </c>
      <c r="L83" s="190">
        <v>145</v>
      </c>
      <c r="M83" s="188">
        <v>68</v>
      </c>
      <c r="N83" s="193">
        <v>183</v>
      </c>
      <c r="O83" s="196">
        <v>182</v>
      </c>
      <c r="P83" s="188">
        <v>79</v>
      </c>
      <c r="Q83" s="189">
        <v>88</v>
      </c>
      <c r="R83" s="190">
        <v>82</v>
      </c>
      <c r="S83" s="191">
        <v>138</v>
      </c>
      <c r="T83" s="188">
        <v>66</v>
      </c>
      <c r="U83" s="192">
        <v>17</v>
      </c>
      <c r="V83" s="190">
        <v>173</v>
      </c>
      <c r="W83" s="197">
        <v>60</v>
      </c>
      <c r="X83" s="188">
        <v>94</v>
      </c>
      <c r="Y83" s="192">
        <v>61</v>
      </c>
      <c r="Z83" s="190">
        <v>254</v>
      </c>
      <c r="AA83" s="188">
        <v>309</v>
      </c>
      <c r="AB83" s="165">
        <f t="shared" si="199"/>
        <v>1547</v>
      </c>
      <c r="AC83" s="166">
        <f t="shared" si="194"/>
        <v>1543</v>
      </c>
      <c r="BI83" s="140" t="s">
        <v>28</v>
      </c>
      <c r="BJ83" s="124">
        <f t="shared" ref="BJ83:CK83" si="211">B83/B95</f>
        <v>3.2220609579100147E-2</v>
      </c>
      <c r="BK83" s="125">
        <f t="shared" si="211"/>
        <v>4.9817739975698661E-2</v>
      </c>
      <c r="BL83" s="126">
        <f t="shared" si="211"/>
        <v>4.8168249660786977E-2</v>
      </c>
      <c r="BM83" s="127">
        <f t="shared" si="211"/>
        <v>7.1041541240216735E-2</v>
      </c>
      <c r="BN83" s="124">
        <f t="shared" si="211"/>
        <v>4.9560853199498121E-2</v>
      </c>
      <c r="BO83" s="125">
        <f t="shared" si="211"/>
        <v>5.7054741711642251E-2</v>
      </c>
      <c r="BP83" s="126">
        <f t="shared" si="211"/>
        <v>4.2245692051139525E-2</v>
      </c>
      <c r="BQ83" s="127">
        <f t="shared" si="211"/>
        <v>5.9118500923726579E-2</v>
      </c>
      <c r="BR83" s="124">
        <f t="shared" si="211"/>
        <v>6.75990675990676E-2</v>
      </c>
      <c r="BS83" s="125">
        <f t="shared" si="211"/>
        <v>4.7337278106508875E-2</v>
      </c>
      <c r="BT83" s="126">
        <f t="shared" si="211"/>
        <v>6.7285382830626447E-2</v>
      </c>
      <c r="BU83" s="124">
        <f t="shared" si="211"/>
        <v>3.3009708737864081E-2</v>
      </c>
      <c r="BV83" s="128">
        <f t="shared" si="211"/>
        <v>5.4577989859827022E-2</v>
      </c>
      <c r="BW83" s="129">
        <f t="shared" si="211"/>
        <v>5.2768918527109306E-2</v>
      </c>
      <c r="BX83" s="124">
        <f t="shared" si="211"/>
        <v>4.8024316109422489E-2</v>
      </c>
      <c r="BY83" s="125">
        <f t="shared" si="211"/>
        <v>5.4828660436137072E-2</v>
      </c>
      <c r="BZ83" s="126">
        <f t="shared" si="211"/>
        <v>3.583916083916084E-2</v>
      </c>
      <c r="CA83" s="127">
        <f t="shared" si="211"/>
        <v>5.6860321384425219E-2</v>
      </c>
      <c r="CB83" s="124">
        <f t="shared" si="211"/>
        <v>8.6387434554973816E-2</v>
      </c>
      <c r="CC83" s="125">
        <f t="shared" si="211"/>
        <v>2.4853801169590642E-2</v>
      </c>
      <c r="CD83" s="126">
        <f t="shared" si="211"/>
        <v>7.0843570843570847E-2</v>
      </c>
      <c r="CE83" s="127">
        <f t="shared" si="211"/>
        <v>2.9791459781529295E-2</v>
      </c>
      <c r="CF83" s="124">
        <f t="shared" si="211"/>
        <v>6.8965517241379309E-2</v>
      </c>
      <c r="CG83" s="125">
        <f t="shared" si="211"/>
        <v>4.2185338865836794E-2</v>
      </c>
      <c r="CH83" s="126">
        <f t="shared" si="211"/>
        <v>5.5885588558855885E-2</v>
      </c>
      <c r="CI83" s="124">
        <f t="shared" si="211"/>
        <v>6.3151440833844261E-2</v>
      </c>
      <c r="CJ83" s="130">
        <f t="shared" si="211"/>
        <v>5.2398049044844873E-2</v>
      </c>
      <c r="CK83" s="131">
        <f t="shared" si="211"/>
        <v>5.237254768854796E-2</v>
      </c>
    </row>
    <row r="84" spans="1:89" x14ac:dyDescent="0.2">
      <c r="A84" s="132" t="s">
        <v>29</v>
      </c>
      <c r="B84" s="198">
        <v>157</v>
      </c>
      <c r="C84" s="182">
        <v>310</v>
      </c>
      <c r="D84" s="183">
        <v>104</v>
      </c>
      <c r="E84" s="184">
        <v>141</v>
      </c>
      <c r="F84" s="181">
        <v>103</v>
      </c>
      <c r="G84" s="185">
        <v>68</v>
      </c>
      <c r="H84" s="183">
        <v>213</v>
      </c>
      <c r="I84" s="184">
        <v>272</v>
      </c>
      <c r="J84" s="181">
        <v>82</v>
      </c>
      <c r="K84" s="182">
        <v>40</v>
      </c>
      <c r="L84" s="183">
        <v>282</v>
      </c>
      <c r="M84" s="181">
        <v>55</v>
      </c>
      <c r="N84" s="186">
        <v>274</v>
      </c>
      <c r="O84" s="199">
        <v>177</v>
      </c>
      <c r="P84" s="181">
        <v>110</v>
      </c>
      <c r="Q84" s="182">
        <v>121</v>
      </c>
      <c r="R84" s="183">
        <v>102</v>
      </c>
      <c r="S84" s="184">
        <v>217</v>
      </c>
      <c r="T84" s="181">
        <v>153</v>
      </c>
      <c r="U84" s="185">
        <v>27</v>
      </c>
      <c r="V84" s="183">
        <v>278</v>
      </c>
      <c r="W84" s="200">
        <v>70</v>
      </c>
      <c r="X84" s="181">
        <v>121</v>
      </c>
      <c r="Y84" s="185">
        <v>80</v>
      </c>
      <c r="Z84" s="183">
        <v>318</v>
      </c>
      <c r="AA84" s="181">
        <v>363</v>
      </c>
      <c r="AB84" s="165">
        <f t="shared" si="199"/>
        <v>2297</v>
      </c>
      <c r="AC84" s="166">
        <f t="shared" si="194"/>
        <v>1941</v>
      </c>
      <c r="BI84" s="132" t="s">
        <v>29</v>
      </c>
      <c r="BJ84" s="124">
        <f t="shared" ref="BJ84:CK84" si="212">B84/B95</f>
        <v>4.5573294629898405E-2</v>
      </c>
      <c r="BK84" s="125">
        <f t="shared" si="212"/>
        <v>9.4167679222357234E-2</v>
      </c>
      <c r="BL84" s="126">
        <f t="shared" si="212"/>
        <v>7.055630936227951E-2</v>
      </c>
      <c r="BM84" s="127">
        <f t="shared" si="212"/>
        <v>8.4888621312462373E-2</v>
      </c>
      <c r="BN84" s="124">
        <f t="shared" si="212"/>
        <v>6.4617314930991224E-2</v>
      </c>
      <c r="BO84" s="125">
        <f t="shared" si="212"/>
        <v>5.2428681572860444E-2</v>
      </c>
      <c r="BP84" s="126">
        <f t="shared" si="212"/>
        <v>5.9199555308504723E-2</v>
      </c>
      <c r="BQ84" s="127">
        <f t="shared" si="212"/>
        <v>7.1786751121667991E-2</v>
      </c>
      <c r="BR84" s="124">
        <f t="shared" si="212"/>
        <v>9.5571095571095568E-2</v>
      </c>
      <c r="BS84" s="125">
        <f t="shared" si="212"/>
        <v>4.7337278106508875E-2</v>
      </c>
      <c r="BT84" s="126">
        <f t="shared" si="212"/>
        <v>0.13085846867749421</v>
      </c>
      <c r="BU84" s="124">
        <f t="shared" si="212"/>
        <v>2.6699029126213591E-2</v>
      </c>
      <c r="BV84" s="128">
        <f t="shared" si="212"/>
        <v>8.171786459886668E-2</v>
      </c>
      <c r="BW84" s="129">
        <f t="shared" si="212"/>
        <v>5.131922296317773E-2</v>
      </c>
      <c r="BX84" s="124">
        <f t="shared" si="212"/>
        <v>6.6869300911854099E-2</v>
      </c>
      <c r="BY84" s="125">
        <f t="shared" si="212"/>
        <v>7.5389408099688471E-2</v>
      </c>
      <c r="BZ84" s="126">
        <f t="shared" si="212"/>
        <v>4.4580419580419584E-2</v>
      </c>
      <c r="CA84" s="127">
        <f t="shared" si="212"/>
        <v>8.9410795220436753E-2</v>
      </c>
      <c r="CB84" s="124">
        <f t="shared" si="212"/>
        <v>0.20026178010471204</v>
      </c>
      <c r="CC84" s="125">
        <f t="shared" si="212"/>
        <v>3.9473684210526314E-2</v>
      </c>
      <c r="CD84" s="126">
        <f t="shared" si="212"/>
        <v>0.11384111384111384</v>
      </c>
      <c r="CE84" s="127">
        <f t="shared" si="212"/>
        <v>3.4756703078450843E-2</v>
      </c>
      <c r="CF84" s="124">
        <f t="shared" si="212"/>
        <v>8.8774761555392517E-2</v>
      </c>
      <c r="CG84" s="125">
        <f t="shared" si="212"/>
        <v>5.5325034578146609E-2</v>
      </c>
      <c r="CH84" s="126">
        <f t="shared" si="212"/>
        <v>6.9966996699669964E-2</v>
      </c>
      <c r="CI84" s="124">
        <f t="shared" si="212"/>
        <v>7.4187614960147155E-2</v>
      </c>
      <c r="CJ84" s="130">
        <f t="shared" si="212"/>
        <v>7.7801110960574446E-2</v>
      </c>
      <c r="CK84" s="131">
        <f t="shared" si="212"/>
        <v>6.5881474441653654E-2</v>
      </c>
    </row>
    <row r="85" spans="1:89" x14ac:dyDescent="0.2">
      <c r="A85" s="140" t="s">
        <v>30</v>
      </c>
      <c r="B85" s="195">
        <v>202</v>
      </c>
      <c r="C85" s="189">
        <v>375</v>
      </c>
      <c r="D85" s="190">
        <v>97</v>
      </c>
      <c r="E85" s="191">
        <v>175</v>
      </c>
      <c r="F85" s="188">
        <v>138</v>
      </c>
      <c r="G85" s="192">
        <v>131</v>
      </c>
      <c r="H85" s="190">
        <v>245</v>
      </c>
      <c r="I85" s="191">
        <v>447</v>
      </c>
      <c r="J85" s="188">
        <v>99</v>
      </c>
      <c r="K85" s="189">
        <v>66</v>
      </c>
      <c r="L85" s="190">
        <v>309</v>
      </c>
      <c r="M85" s="188">
        <v>87</v>
      </c>
      <c r="N85" s="193">
        <v>423</v>
      </c>
      <c r="O85" s="196">
        <v>203</v>
      </c>
      <c r="P85" s="188">
        <v>129</v>
      </c>
      <c r="Q85" s="189">
        <v>171</v>
      </c>
      <c r="R85" s="190">
        <v>131</v>
      </c>
      <c r="S85" s="191">
        <v>294</v>
      </c>
      <c r="T85" s="188">
        <v>143</v>
      </c>
      <c r="U85" s="192">
        <v>17</v>
      </c>
      <c r="V85" s="190">
        <v>338</v>
      </c>
      <c r="W85" s="197">
        <v>67</v>
      </c>
      <c r="X85" s="188">
        <v>160</v>
      </c>
      <c r="Y85" s="192">
        <v>115</v>
      </c>
      <c r="Z85" s="190">
        <v>337</v>
      </c>
      <c r="AA85" s="188">
        <v>451</v>
      </c>
      <c r="AB85" s="165">
        <f t="shared" si="199"/>
        <v>2751</v>
      </c>
      <c r="AC85" s="166">
        <f t="shared" si="194"/>
        <v>2599</v>
      </c>
      <c r="BI85" s="140" t="s">
        <v>30</v>
      </c>
      <c r="BJ85" s="124">
        <f t="shared" ref="BJ85:CK85" si="213">B85/B95</f>
        <v>5.863570391872279E-2</v>
      </c>
      <c r="BK85" s="125">
        <f t="shared" si="213"/>
        <v>0.11391251518833535</v>
      </c>
      <c r="BL85" s="126">
        <f t="shared" si="213"/>
        <v>6.5807327001356858E-2</v>
      </c>
      <c r="BM85" s="127">
        <f t="shared" si="213"/>
        <v>0.10535821794099939</v>
      </c>
      <c r="BN85" s="124">
        <f t="shared" si="213"/>
        <v>8.6574654956085323E-2</v>
      </c>
      <c r="BO85" s="125">
        <f t="shared" si="213"/>
        <v>0.10100231303006939</v>
      </c>
      <c r="BP85" s="126">
        <f t="shared" si="213"/>
        <v>6.8093385214007776E-2</v>
      </c>
      <c r="BQ85" s="127">
        <f t="shared" si="213"/>
        <v>0.11797307996832937</v>
      </c>
      <c r="BR85" s="124">
        <f t="shared" si="213"/>
        <v>0.11538461538461539</v>
      </c>
      <c r="BS85" s="125">
        <f t="shared" si="213"/>
        <v>7.8106508875739639E-2</v>
      </c>
      <c r="BT85" s="126">
        <f t="shared" si="213"/>
        <v>0.14338747099767982</v>
      </c>
      <c r="BU85" s="124">
        <f t="shared" si="213"/>
        <v>4.2233009708737862E-2</v>
      </c>
      <c r="BV85" s="128">
        <f t="shared" si="213"/>
        <v>0.12615568147927228</v>
      </c>
      <c r="BW85" s="129">
        <f t="shared" si="213"/>
        <v>5.885763989562192E-2</v>
      </c>
      <c r="BX85" s="124">
        <f t="shared" si="213"/>
        <v>7.8419452887537988E-2</v>
      </c>
      <c r="BY85" s="125">
        <f t="shared" si="213"/>
        <v>0.10654205607476636</v>
      </c>
      <c r="BZ85" s="126">
        <f t="shared" si="213"/>
        <v>5.7255244755244752E-2</v>
      </c>
      <c r="CA85" s="127">
        <f t="shared" si="213"/>
        <v>0.12113720642768851</v>
      </c>
      <c r="CB85" s="124">
        <f t="shared" si="213"/>
        <v>0.18717277486910994</v>
      </c>
      <c r="CC85" s="125">
        <f t="shared" si="213"/>
        <v>2.4853801169590642E-2</v>
      </c>
      <c r="CD85" s="126">
        <f t="shared" si="213"/>
        <v>0.13841113841113842</v>
      </c>
      <c r="CE85" s="127">
        <f t="shared" si="213"/>
        <v>3.3267130089374382E-2</v>
      </c>
      <c r="CF85" s="124">
        <f t="shared" si="213"/>
        <v>0.11738811445341159</v>
      </c>
      <c r="CG85" s="125">
        <f t="shared" si="213"/>
        <v>7.9529737206085749E-2</v>
      </c>
      <c r="CH85" s="126">
        <f t="shared" si="213"/>
        <v>7.4147414741474141E-2</v>
      </c>
      <c r="CI85" s="124">
        <f t="shared" si="213"/>
        <v>9.217249131412221E-2</v>
      </c>
      <c r="CJ85" s="130">
        <f t="shared" si="213"/>
        <v>9.3178431106896081E-2</v>
      </c>
      <c r="CK85" s="131">
        <f t="shared" si="213"/>
        <v>8.8215328219401257E-2</v>
      </c>
    </row>
    <row r="86" spans="1:89" x14ac:dyDescent="0.2">
      <c r="A86" s="132" t="s">
        <v>31</v>
      </c>
      <c r="B86" s="198">
        <v>322</v>
      </c>
      <c r="C86" s="182">
        <v>401</v>
      </c>
      <c r="D86" s="183">
        <v>53</v>
      </c>
      <c r="E86" s="184">
        <v>198</v>
      </c>
      <c r="F86" s="181">
        <v>51</v>
      </c>
      <c r="G86" s="185">
        <v>130</v>
      </c>
      <c r="H86" s="183">
        <v>223</v>
      </c>
      <c r="I86" s="184">
        <v>431</v>
      </c>
      <c r="J86" s="181">
        <v>100</v>
      </c>
      <c r="K86" s="182">
        <v>53</v>
      </c>
      <c r="L86" s="183">
        <v>406</v>
      </c>
      <c r="M86" s="181">
        <v>60</v>
      </c>
      <c r="N86" s="186">
        <v>504</v>
      </c>
      <c r="O86" s="199">
        <v>248</v>
      </c>
      <c r="P86" s="181">
        <v>117</v>
      </c>
      <c r="Q86" s="182">
        <v>189</v>
      </c>
      <c r="R86" s="183">
        <v>133</v>
      </c>
      <c r="S86" s="184">
        <v>347</v>
      </c>
      <c r="T86" s="181">
        <v>81</v>
      </c>
      <c r="U86" s="185">
        <v>22</v>
      </c>
      <c r="V86" s="183">
        <v>676</v>
      </c>
      <c r="W86" s="200">
        <v>44</v>
      </c>
      <c r="X86" s="181">
        <v>118</v>
      </c>
      <c r="Y86" s="185">
        <v>149</v>
      </c>
      <c r="Z86" s="183">
        <v>246</v>
      </c>
      <c r="AA86" s="181">
        <v>636</v>
      </c>
      <c r="AB86" s="165">
        <f t="shared" si="199"/>
        <v>3030</v>
      </c>
      <c r="AC86" s="166">
        <f t="shared" si="194"/>
        <v>2908</v>
      </c>
      <c r="BI86" s="132" t="s">
        <v>31</v>
      </c>
      <c r="BJ86" s="124">
        <f t="shared" ref="BJ86:CK86" si="214">B86/B95</f>
        <v>9.3468795355587803E-2</v>
      </c>
      <c r="BK86" s="125">
        <f t="shared" si="214"/>
        <v>0.12181044957472661</v>
      </c>
      <c r="BL86" s="126">
        <f t="shared" si="214"/>
        <v>3.5956580732700139E-2</v>
      </c>
      <c r="BM86" s="127">
        <f t="shared" si="214"/>
        <v>0.11920529801324503</v>
      </c>
      <c r="BN86" s="124">
        <f t="shared" si="214"/>
        <v>3.1994981179422836E-2</v>
      </c>
      <c r="BO86" s="125">
        <f t="shared" si="214"/>
        <v>0.1002313030069391</v>
      </c>
      <c r="BP86" s="126">
        <f t="shared" si="214"/>
        <v>6.1978877153974432E-2</v>
      </c>
      <c r="BQ86" s="127">
        <f t="shared" si="214"/>
        <v>0.1137503299023489</v>
      </c>
      <c r="BR86" s="124">
        <f t="shared" si="214"/>
        <v>0.11655011655011654</v>
      </c>
      <c r="BS86" s="125">
        <f t="shared" si="214"/>
        <v>6.2721893491124267E-2</v>
      </c>
      <c r="BT86" s="126">
        <f t="shared" si="214"/>
        <v>0.18839907192575406</v>
      </c>
      <c r="BU86" s="124">
        <f t="shared" si="214"/>
        <v>2.9126213592233011E-2</v>
      </c>
      <c r="BV86" s="128">
        <f t="shared" si="214"/>
        <v>0.15031315240083507</v>
      </c>
      <c r="BW86" s="129">
        <f t="shared" si="214"/>
        <v>7.1904899971006089E-2</v>
      </c>
      <c r="BX86" s="124">
        <f t="shared" si="214"/>
        <v>7.1124620060790275E-2</v>
      </c>
      <c r="BY86" s="125">
        <f t="shared" si="214"/>
        <v>0.11775700934579439</v>
      </c>
      <c r="BZ86" s="126">
        <f t="shared" si="214"/>
        <v>5.8129370629370632E-2</v>
      </c>
      <c r="CA86" s="127">
        <f t="shared" si="214"/>
        <v>0.14297486608982282</v>
      </c>
      <c r="CB86" s="124">
        <f t="shared" si="214"/>
        <v>0.10602094240837696</v>
      </c>
      <c r="CC86" s="125">
        <f t="shared" si="214"/>
        <v>3.2163742690058478E-2</v>
      </c>
      <c r="CD86" s="126">
        <f t="shared" si="214"/>
        <v>0.27682227682227684</v>
      </c>
      <c r="CE86" s="127">
        <f t="shared" si="214"/>
        <v>2.1847070506454815E-2</v>
      </c>
      <c r="CF86" s="124">
        <f t="shared" si="214"/>
        <v>8.6573734409391048E-2</v>
      </c>
      <c r="CG86" s="125">
        <f t="shared" si="214"/>
        <v>0.10304287690179806</v>
      </c>
      <c r="CH86" s="126">
        <f t="shared" si="214"/>
        <v>5.4125412541254123E-2</v>
      </c>
      <c r="CI86" s="124">
        <f t="shared" si="214"/>
        <v>0.12998160637645617</v>
      </c>
      <c r="CJ86" s="130">
        <f t="shared" si="214"/>
        <v>0.10262837013954748</v>
      </c>
      <c r="CK86" s="131">
        <f t="shared" si="214"/>
        <v>9.8703414567917994E-2</v>
      </c>
    </row>
    <row r="87" spans="1:89" x14ac:dyDescent="0.2">
      <c r="A87" s="140" t="s">
        <v>32</v>
      </c>
      <c r="B87" s="195">
        <v>85</v>
      </c>
      <c r="C87" s="189">
        <v>436</v>
      </c>
      <c r="D87" s="190">
        <v>43</v>
      </c>
      <c r="E87" s="191">
        <v>192</v>
      </c>
      <c r="F87" s="188">
        <v>18</v>
      </c>
      <c r="G87" s="192">
        <v>89</v>
      </c>
      <c r="H87" s="190">
        <v>196</v>
      </c>
      <c r="I87" s="191">
        <v>400</v>
      </c>
      <c r="J87" s="188">
        <v>29</v>
      </c>
      <c r="K87" s="189">
        <v>65</v>
      </c>
      <c r="L87" s="190">
        <v>139</v>
      </c>
      <c r="M87" s="188">
        <v>52</v>
      </c>
      <c r="N87" s="193">
        <v>247</v>
      </c>
      <c r="O87" s="196">
        <v>151</v>
      </c>
      <c r="P87" s="188">
        <v>65</v>
      </c>
      <c r="Q87" s="189">
        <v>124</v>
      </c>
      <c r="R87" s="190">
        <v>117</v>
      </c>
      <c r="S87" s="191">
        <v>183</v>
      </c>
      <c r="T87" s="188">
        <v>42</v>
      </c>
      <c r="U87" s="192">
        <v>19</v>
      </c>
      <c r="V87" s="190">
        <v>107</v>
      </c>
      <c r="W87" s="197">
        <v>32</v>
      </c>
      <c r="X87" s="188">
        <v>62</v>
      </c>
      <c r="Y87" s="192">
        <v>123</v>
      </c>
      <c r="Z87" s="190">
        <v>153</v>
      </c>
      <c r="AA87" s="188">
        <v>445</v>
      </c>
      <c r="AB87" s="165">
        <f t="shared" si="199"/>
        <v>1303</v>
      </c>
      <c r="AC87" s="166">
        <f t="shared" si="194"/>
        <v>2311</v>
      </c>
      <c r="BI87" s="140" t="s">
        <v>32</v>
      </c>
      <c r="BJ87" s="124">
        <f t="shared" ref="BJ87:CK87" si="215">B87/B95</f>
        <v>2.4673439767779391E-2</v>
      </c>
      <c r="BK87" s="125">
        <f t="shared" si="215"/>
        <v>0.1324422843256379</v>
      </c>
      <c r="BL87" s="126">
        <f t="shared" si="215"/>
        <v>2.9172320217096336E-2</v>
      </c>
      <c r="BM87" s="127">
        <f t="shared" si="215"/>
        <v>0.11559301625526791</v>
      </c>
      <c r="BN87" s="124">
        <f t="shared" si="215"/>
        <v>1.1292346298619825E-2</v>
      </c>
      <c r="BO87" s="125">
        <f t="shared" si="215"/>
        <v>6.8619892058596768E-2</v>
      </c>
      <c r="BP87" s="126">
        <f t="shared" si="215"/>
        <v>5.4474708171206226E-2</v>
      </c>
      <c r="BQ87" s="127">
        <f t="shared" si="215"/>
        <v>0.10556875164951174</v>
      </c>
      <c r="BR87" s="124">
        <f t="shared" si="215"/>
        <v>3.37995337995338E-2</v>
      </c>
      <c r="BS87" s="125">
        <f t="shared" si="215"/>
        <v>7.6923076923076927E-2</v>
      </c>
      <c r="BT87" s="126">
        <f t="shared" si="215"/>
        <v>6.450116009280743E-2</v>
      </c>
      <c r="BU87" s="124">
        <f t="shared" si="215"/>
        <v>2.524271844660194E-2</v>
      </c>
      <c r="BV87" s="128">
        <f t="shared" si="215"/>
        <v>7.3665374291679089E-2</v>
      </c>
      <c r="BW87" s="129">
        <f t="shared" si="215"/>
        <v>4.3780806030733546E-2</v>
      </c>
      <c r="BX87" s="124">
        <f t="shared" si="215"/>
        <v>3.9513677811550151E-2</v>
      </c>
      <c r="BY87" s="125">
        <f t="shared" si="215"/>
        <v>7.7258566978193152E-2</v>
      </c>
      <c r="BZ87" s="126">
        <f t="shared" si="215"/>
        <v>5.113636363636364E-2</v>
      </c>
      <c r="CA87" s="127">
        <f t="shared" si="215"/>
        <v>7.5401730531520397E-2</v>
      </c>
      <c r="CB87" s="124">
        <f t="shared" si="215"/>
        <v>5.4973821989528798E-2</v>
      </c>
      <c r="CC87" s="125">
        <f t="shared" si="215"/>
        <v>2.7777777777777776E-2</v>
      </c>
      <c r="CD87" s="126">
        <f t="shared" si="215"/>
        <v>4.3816543816543818E-2</v>
      </c>
      <c r="CE87" s="127">
        <f t="shared" si="215"/>
        <v>1.5888778550148957E-2</v>
      </c>
      <c r="CF87" s="124">
        <f t="shared" si="215"/>
        <v>4.5487894350696993E-2</v>
      </c>
      <c r="CG87" s="125">
        <f t="shared" si="215"/>
        <v>8.5062240663900418E-2</v>
      </c>
      <c r="CH87" s="126">
        <f t="shared" si="215"/>
        <v>3.3663366336633666E-2</v>
      </c>
      <c r="CI87" s="124">
        <f t="shared" si="215"/>
        <v>9.0946249744533011E-2</v>
      </c>
      <c r="CJ87" s="130">
        <f t="shared" si="215"/>
        <v>4.4133586234927517E-2</v>
      </c>
      <c r="CK87" s="131">
        <f t="shared" si="215"/>
        <v>7.8440024438259454E-2</v>
      </c>
    </row>
    <row r="88" spans="1:89" x14ac:dyDescent="0.2">
      <c r="A88" s="132" t="s">
        <v>33</v>
      </c>
      <c r="B88" s="198">
        <v>22</v>
      </c>
      <c r="C88" s="182">
        <v>93</v>
      </c>
      <c r="D88" s="183">
        <v>7</v>
      </c>
      <c r="E88" s="184">
        <v>56</v>
      </c>
      <c r="F88" s="181">
        <v>10</v>
      </c>
      <c r="G88" s="185">
        <v>47</v>
      </c>
      <c r="H88" s="183">
        <v>30</v>
      </c>
      <c r="I88" s="184">
        <v>75</v>
      </c>
      <c r="J88" s="181">
        <v>7</v>
      </c>
      <c r="K88" s="182">
        <v>3</v>
      </c>
      <c r="L88" s="183">
        <v>23</v>
      </c>
      <c r="M88" s="181">
        <v>19</v>
      </c>
      <c r="N88" s="186">
        <v>33</v>
      </c>
      <c r="O88" s="199">
        <v>54</v>
      </c>
      <c r="P88" s="181">
        <v>31</v>
      </c>
      <c r="Q88" s="182">
        <v>33</v>
      </c>
      <c r="R88" s="183">
        <v>29</v>
      </c>
      <c r="S88" s="184">
        <v>47</v>
      </c>
      <c r="T88" s="181">
        <v>12</v>
      </c>
      <c r="U88" s="185">
        <v>9</v>
      </c>
      <c r="V88" s="183">
        <v>16</v>
      </c>
      <c r="W88" s="200">
        <v>22</v>
      </c>
      <c r="X88" s="181">
        <v>14</v>
      </c>
      <c r="Y88" s="185">
        <v>39</v>
      </c>
      <c r="Z88" s="183">
        <v>57</v>
      </c>
      <c r="AA88" s="181">
        <v>126</v>
      </c>
      <c r="AB88" s="165">
        <f t="shared" si="199"/>
        <v>291</v>
      </c>
      <c r="AC88" s="166">
        <f t="shared" si="194"/>
        <v>623</v>
      </c>
      <c r="BI88" s="132" t="s">
        <v>33</v>
      </c>
      <c r="BJ88" s="124">
        <f t="shared" ref="BJ88:CK88" si="216">B88/B95</f>
        <v>6.3860667634252537E-3</v>
      </c>
      <c r="BK88" s="125">
        <f t="shared" si="216"/>
        <v>2.8250303766707167E-2</v>
      </c>
      <c r="BL88" s="126">
        <f t="shared" si="216"/>
        <v>4.7489823609226595E-3</v>
      </c>
      <c r="BM88" s="127">
        <f t="shared" si="216"/>
        <v>3.3714629741119807E-2</v>
      </c>
      <c r="BN88" s="124">
        <f t="shared" si="216"/>
        <v>6.2735257214554582E-3</v>
      </c>
      <c r="BO88" s="125">
        <f t="shared" si="216"/>
        <v>3.6237471087124135E-2</v>
      </c>
      <c r="BP88" s="126">
        <f t="shared" si="216"/>
        <v>8.337965536409116E-3</v>
      </c>
      <c r="BQ88" s="127">
        <f t="shared" si="216"/>
        <v>1.9794140934283451E-2</v>
      </c>
      <c r="BR88" s="124">
        <f t="shared" si="216"/>
        <v>8.1585081585081581E-3</v>
      </c>
      <c r="BS88" s="125">
        <f t="shared" si="216"/>
        <v>3.5502958579881655E-3</v>
      </c>
      <c r="BT88" s="126">
        <f t="shared" si="216"/>
        <v>1.0672853828306265E-2</v>
      </c>
      <c r="BU88" s="124">
        <f t="shared" si="216"/>
        <v>9.2233009708737861E-3</v>
      </c>
      <c r="BV88" s="128">
        <f t="shared" si="216"/>
        <v>9.8419325976737242E-3</v>
      </c>
      <c r="BW88" s="129">
        <f t="shared" si="216"/>
        <v>1.5656712090461003E-2</v>
      </c>
      <c r="BX88" s="124">
        <f t="shared" si="216"/>
        <v>1.8844984802431609E-2</v>
      </c>
      <c r="BY88" s="125">
        <f t="shared" si="216"/>
        <v>2.0560747663551402E-2</v>
      </c>
      <c r="BZ88" s="126">
        <f t="shared" si="216"/>
        <v>1.2674825174825174E-2</v>
      </c>
      <c r="CA88" s="127">
        <f t="shared" si="216"/>
        <v>1.9365471775854966E-2</v>
      </c>
      <c r="CB88" s="124">
        <f t="shared" si="216"/>
        <v>1.5706806282722512E-2</v>
      </c>
      <c r="CC88" s="125">
        <f t="shared" si="216"/>
        <v>1.3157894736842105E-2</v>
      </c>
      <c r="CD88" s="126">
        <f t="shared" si="216"/>
        <v>6.5520065520065524E-3</v>
      </c>
      <c r="CE88" s="127">
        <f t="shared" si="216"/>
        <v>1.0923535253227408E-2</v>
      </c>
      <c r="CF88" s="124">
        <f t="shared" si="216"/>
        <v>1.0271460014673514E-2</v>
      </c>
      <c r="CG88" s="125">
        <f t="shared" si="216"/>
        <v>2.6970954356846474E-2</v>
      </c>
      <c r="CH88" s="126">
        <f t="shared" si="216"/>
        <v>1.2541254125412541E-2</v>
      </c>
      <c r="CI88" s="124">
        <f t="shared" si="216"/>
        <v>2.575107296137339E-2</v>
      </c>
      <c r="CJ88" s="130">
        <f t="shared" si="216"/>
        <v>9.8563880233030754E-3</v>
      </c>
      <c r="CK88" s="131">
        <f t="shared" si="216"/>
        <v>2.1145882832122733E-2</v>
      </c>
    </row>
    <row r="89" spans="1:89" x14ac:dyDescent="0.2">
      <c r="A89" s="140" t="s">
        <v>34</v>
      </c>
      <c r="B89" s="195">
        <v>0</v>
      </c>
      <c r="C89" s="189">
        <v>19</v>
      </c>
      <c r="D89" s="190">
        <v>4</v>
      </c>
      <c r="E89" s="191">
        <v>12</v>
      </c>
      <c r="F89" s="188">
        <v>2</v>
      </c>
      <c r="G89" s="192">
        <v>6</v>
      </c>
      <c r="H89" s="190">
        <v>7</v>
      </c>
      <c r="I89" s="191">
        <v>16</v>
      </c>
      <c r="J89" s="188">
        <v>0</v>
      </c>
      <c r="K89" s="189">
        <v>1</v>
      </c>
      <c r="L89" s="190">
        <v>4</v>
      </c>
      <c r="M89" s="188">
        <v>8</v>
      </c>
      <c r="N89" s="193">
        <v>13</v>
      </c>
      <c r="O89" s="196">
        <v>14</v>
      </c>
      <c r="P89" s="188">
        <v>6</v>
      </c>
      <c r="Q89" s="189">
        <v>5</v>
      </c>
      <c r="R89" s="190">
        <v>4</v>
      </c>
      <c r="S89" s="191">
        <v>10</v>
      </c>
      <c r="T89" s="188">
        <v>7</v>
      </c>
      <c r="U89" s="192">
        <v>2</v>
      </c>
      <c r="V89" s="190">
        <v>2</v>
      </c>
      <c r="W89" s="197">
        <v>7</v>
      </c>
      <c r="X89" s="188">
        <v>3</v>
      </c>
      <c r="Y89" s="192">
        <v>11</v>
      </c>
      <c r="Z89" s="190">
        <v>23</v>
      </c>
      <c r="AA89" s="188">
        <v>22</v>
      </c>
      <c r="AB89" s="165">
        <f t="shared" si="199"/>
        <v>75</v>
      </c>
      <c r="AC89" s="166">
        <f t="shared" si="194"/>
        <v>133</v>
      </c>
      <c r="BI89" s="140" t="s">
        <v>34</v>
      </c>
      <c r="BJ89" s="124">
        <f t="shared" ref="BJ89:CK89" si="217">B89/B95</f>
        <v>0</v>
      </c>
      <c r="BK89" s="125">
        <f t="shared" si="217"/>
        <v>5.7715674362089917E-3</v>
      </c>
      <c r="BL89" s="126">
        <f t="shared" si="217"/>
        <v>2.7137042062415195E-3</v>
      </c>
      <c r="BM89" s="127">
        <f t="shared" si="217"/>
        <v>7.2245635159542444E-3</v>
      </c>
      <c r="BN89" s="124">
        <f t="shared" si="217"/>
        <v>1.2547051442910915E-3</v>
      </c>
      <c r="BO89" s="125">
        <f t="shared" si="217"/>
        <v>4.6260601387818042E-3</v>
      </c>
      <c r="BP89" s="126">
        <f t="shared" si="217"/>
        <v>1.9455252918287938E-3</v>
      </c>
      <c r="BQ89" s="127">
        <f t="shared" si="217"/>
        <v>4.2227500659804702E-3</v>
      </c>
      <c r="BR89" s="124">
        <f t="shared" si="217"/>
        <v>0</v>
      </c>
      <c r="BS89" s="125">
        <f t="shared" si="217"/>
        <v>1.1834319526627219E-3</v>
      </c>
      <c r="BT89" s="126">
        <f t="shared" si="217"/>
        <v>1.8561484918793504E-3</v>
      </c>
      <c r="BU89" s="124">
        <f t="shared" si="217"/>
        <v>3.8834951456310678E-3</v>
      </c>
      <c r="BV89" s="128">
        <f t="shared" si="217"/>
        <v>3.8771249627199524E-3</v>
      </c>
      <c r="BW89" s="129">
        <f t="shared" si="217"/>
        <v>4.059147579008408E-3</v>
      </c>
      <c r="BX89" s="124">
        <f t="shared" si="217"/>
        <v>3.64741641337386E-3</v>
      </c>
      <c r="BY89" s="125">
        <f t="shared" si="217"/>
        <v>3.1152647975077881E-3</v>
      </c>
      <c r="BZ89" s="126">
        <f t="shared" si="217"/>
        <v>1.7482517482517483E-3</v>
      </c>
      <c r="CA89" s="127">
        <f t="shared" si="217"/>
        <v>4.1203131437989289E-3</v>
      </c>
      <c r="CB89" s="124">
        <f t="shared" si="217"/>
        <v>9.1623036649214652E-3</v>
      </c>
      <c r="CC89" s="125">
        <f t="shared" si="217"/>
        <v>2.9239766081871343E-3</v>
      </c>
      <c r="CD89" s="126">
        <f t="shared" si="217"/>
        <v>8.1900081900081905E-4</v>
      </c>
      <c r="CE89" s="127">
        <f t="shared" si="217"/>
        <v>3.4756703078450842E-3</v>
      </c>
      <c r="CF89" s="124">
        <f t="shared" si="217"/>
        <v>2.2010271460014674E-3</v>
      </c>
      <c r="CG89" s="125">
        <f t="shared" si="217"/>
        <v>7.6071922544951589E-3</v>
      </c>
      <c r="CH89" s="126">
        <f t="shared" si="217"/>
        <v>5.0605060506050603E-3</v>
      </c>
      <c r="CI89" s="124">
        <f t="shared" si="217"/>
        <v>4.4962190884937662E-3</v>
      </c>
      <c r="CJ89" s="130">
        <f t="shared" si="217"/>
        <v>2.5403061915729576E-3</v>
      </c>
      <c r="CK89" s="131">
        <f t="shared" si="217"/>
        <v>4.5142895933745165E-3</v>
      </c>
    </row>
    <row r="90" spans="1:89" x14ac:dyDescent="0.2">
      <c r="A90" s="132" t="s">
        <v>35</v>
      </c>
      <c r="B90" s="198">
        <v>0</v>
      </c>
      <c r="C90" s="182">
        <v>7</v>
      </c>
      <c r="D90" s="183">
        <v>0</v>
      </c>
      <c r="E90" s="184">
        <v>6</v>
      </c>
      <c r="F90" s="181">
        <v>0</v>
      </c>
      <c r="G90" s="185">
        <v>5</v>
      </c>
      <c r="H90" s="183">
        <v>0</v>
      </c>
      <c r="I90" s="184">
        <v>6</v>
      </c>
      <c r="J90" s="181">
        <v>0</v>
      </c>
      <c r="K90" s="182">
        <v>0</v>
      </c>
      <c r="L90" s="183">
        <v>4</v>
      </c>
      <c r="M90" s="181">
        <v>0</v>
      </c>
      <c r="N90" s="186">
        <v>1</v>
      </c>
      <c r="O90" s="199">
        <v>0</v>
      </c>
      <c r="P90" s="181">
        <v>0</v>
      </c>
      <c r="Q90" s="182">
        <v>0</v>
      </c>
      <c r="R90" s="183">
        <v>1</v>
      </c>
      <c r="S90" s="184">
        <v>1</v>
      </c>
      <c r="T90" s="181">
        <v>0</v>
      </c>
      <c r="U90" s="185">
        <v>1</v>
      </c>
      <c r="V90" s="183">
        <v>1</v>
      </c>
      <c r="W90" s="200">
        <v>3</v>
      </c>
      <c r="X90" s="181">
        <v>0</v>
      </c>
      <c r="Y90" s="185">
        <v>0</v>
      </c>
      <c r="Z90" s="183">
        <v>0</v>
      </c>
      <c r="AA90" s="181">
        <v>1</v>
      </c>
      <c r="AB90" s="165">
        <f t="shared" si="199"/>
        <v>7</v>
      </c>
      <c r="AC90" s="166">
        <f t="shared" si="194"/>
        <v>30</v>
      </c>
      <c r="BI90" s="132" t="s">
        <v>35</v>
      </c>
      <c r="BJ90" s="124">
        <f t="shared" ref="BJ90:CK90" si="218">B90/B95</f>
        <v>0</v>
      </c>
      <c r="BK90" s="125">
        <f t="shared" si="218"/>
        <v>2.1263669501822599E-3</v>
      </c>
      <c r="BL90" s="126">
        <f t="shared" si="218"/>
        <v>0</v>
      </c>
      <c r="BM90" s="127">
        <f t="shared" si="218"/>
        <v>3.6122817579771222E-3</v>
      </c>
      <c r="BN90" s="124">
        <f t="shared" si="218"/>
        <v>0</v>
      </c>
      <c r="BO90" s="125">
        <f t="shared" si="218"/>
        <v>3.8550501156515036E-3</v>
      </c>
      <c r="BP90" s="126">
        <f t="shared" si="218"/>
        <v>0</v>
      </c>
      <c r="BQ90" s="127">
        <f t="shared" si="218"/>
        <v>1.5835312747426761E-3</v>
      </c>
      <c r="BR90" s="124">
        <f t="shared" si="218"/>
        <v>0</v>
      </c>
      <c r="BS90" s="125">
        <f t="shared" si="218"/>
        <v>0</v>
      </c>
      <c r="BT90" s="126">
        <f t="shared" si="218"/>
        <v>1.8561484918793504E-3</v>
      </c>
      <c r="BU90" s="124">
        <f t="shared" si="218"/>
        <v>0</v>
      </c>
      <c r="BV90" s="128">
        <f t="shared" si="218"/>
        <v>2.9824038174768865E-4</v>
      </c>
      <c r="BW90" s="129">
        <f t="shared" si="218"/>
        <v>0</v>
      </c>
      <c r="BX90" s="124">
        <f t="shared" si="218"/>
        <v>0</v>
      </c>
      <c r="BY90" s="125">
        <f t="shared" si="218"/>
        <v>0</v>
      </c>
      <c r="BZ90" s="126">
        <f t="shared" si="218"/>
        <v>4.3706293706293706E-4</v>
      </c>
      <c r="CA90" s="127">
        <f t="shared" si="218"/>
        <v>4.1203131437989287E-4</v>
      </c>
      <c r="CB90" s="124">
        <f t="shared" si="218"/>
        <v>0</v>
      </c>
      <c r="CC90" s="125">
        <f t="shared" si="218"/>
        <v>1.4619883040935672E-3</v>
      </c>
      <c r="CD90" s="126">
        <f t="shared" si="218"/>
        <v>4.0950040950040953E-4</v>
      </c>
      <c r="CE90" s="127">
        <f t="shared" si="218"/>
        <v>1.4895729890764648E-3</v>
      </c>
      <c r="CF90" s="124">
        <f t="shared" si="218"/>
        <v>0</v>
      </c>
      <c r="CG90" s="125">
        <f t="shared" si="218"/>
        <v>0</v>
      </c>
      <c r="CH90" s="126">
        <f t="shared" si="218"/>
        <v>0</v>
      </c>
      <c r="CI90" s="124">
        <f t="shared" si="218"/>
        <v>2.0437359493153485E-4</v>
      </c>
      <c r="CJ90" s="130">
        <f t="shared" si="218"/>
        <v>2.3709524454680936E-4</v>
      </c>
      <c r="CK90" s="131">
        <f t="shared" si="218"/>
        <v>1.0182608105356052E-3</v>
      </c>
    </row>
    <row r="91" spans="1:89" x14ac:dyDescent="0.2">
      <c r="A91" s="140" t="s">
        <v>36</v>
      </c>
      <c r="B91" s="195">
        <v>0</v>
      </c>
      <c r="C91" s="189">
        <v>0</v>
      </c>
      <c r="D91" s="190">
        <v>0</v>
      </c>
      <c r="E91" s="191">
        <v>0</v>
      </c>
      <c r="F91" s="188">
        <v>0</v>
      </c>
      <c r="G91" s="192">
        <v>0</v>
      </c>
      <c r="H91" s="190">
        <v>0</v>
      </c>
      <c r="I91" s="191">
        <v>0</v>
      </c>
      <c r="J91" s="188">
        <v>0</v>
      </c>
      <c r="K91" s="192">
        <v>0</v>
      </c>
      <c r="L91" s="190">
        <v>0</v>
      </c>
      <c r="M91" s="188">
        <v>0</v>
      </c>
      <c r="N91" s="193">
        <v>0</v>
      </c>
      <c r="O91" s="196">
        <v>0</v>
      </c>
      <c r="P91" s="188">
        <v>0</v>
      </c>
      <c r="Q91" s="192">
        <v>0</v>
      </c>
      <c r="R91" s="190">
        <v>0</v>
      </c>
      <c r="S91" s="191">
        <v>0</v>
      </c>
      <c r="T91" s="188">
        <v>0</v>
      </c>
      <c r="U91" s="192">
        <v>0</v>
      </c>
      <c r="V91" s="190">
        <v>0</v>
      </c>
      <c r="W91" s="191">
        <v>0</v>
      </c>
      <c r="X91" s="188">
        <v>0</v>
      </c>
      <c r="Y91" s="192">
        <v>0</v>
      </c>
      <c r="Z91" s="190">
        <v>0</v>
      </c>
      <c r="AA91" s="188">
        <v>0</v>
      </c>
      <c r="AB91" s="165">
        <f t="shared" si="199"/>
        <v>0</v>
      </c>
      <c r="AC91" s="166">
        <f t="shared" si="194"/>
        <v>0</v>
      </c>
      <c r="BI91" s="140" t="s">
        <v>36</v>
      </c>
      <c r="BJ91" s="124">
        <f t="shared" ref="BJ91:CK91" si="219">B91/B95</f>
        <v>0</v>
      </c>
      <c r="BK91" s="125">
        <f t="shared" si="219"/>
        <v>0</v>
      </c>
      <c r="BL91" s="126">
        <f t="shared" si="219"/>
        <v>0</v>
      </c>
      <c r="BM91" s="127">
        <f t="shared" si="219"/>
        <v>0</v>
      </c>
      <c r="BN91" s="124">
        <f t="shared" si="219"/>
        <v>0</v>
      </c>
      <c r="BO91" s="125">
        <f t="shared" si="219"/>
        <v>0</v>
      </c>
      <c r="BP91" s="126">
        <f t="shared" si="219"/>
        <v>0</v>
      </c>
      <c r="BQ91" s="127">
        <f t="shared" si="219"/>
        <v>0</v>
      </c>
      <c r="BR91" s="124">
        <f t="shared" si="219"/>
        <v>0</v>
      </c>
      <c r="BS91" s="125">
        <f t="shared" si="219"/>
        <v>0</v>
      </c>
      <c r="BT91" s="126">
        <f t="shared" si="219"/>
        <v>0</v>
      </c>
      <c r="BU91" s="124">
        <f t="shared" si="219"/>
        <v>0</v>
      </c>
      <c r="BV91" s="128">
        <f t="shared" si="219"/>
        <v>0</v>
      </c>
      <c r="BW91" s="129">
        <f t="shared" si="219"/>
        <v>0</v>
      </c>
      <c r="BX91" s="124">
        <f t="shared" si="219"/>
        <v>0</v>
      </c>
      <c r="BY91" s="125">
        <f t="shared" si="219"/>
        <v>0</v>
      </c>
      <c r="BZ91" s="126">
        <f t="shared" si="219"/>
        <v>0</v>
      </c>
      <c r="CA91" s="127">
        <f t="shared" si="219"/>
        <v>0</v>
      </c>
      <c r="CB91" s="124">
        <f t="shared" si="219"/>
        <v>0</v>
      </c>
      <c r="CC91" s="125">
        <f t="shared" si="219"/>
        <v>0</v>
      </c>
      <c r="CD91" s="126">
        <f t="shared" si="219"/>
        <v>0</v>
      </c>
      <c r="CE91" s="127">
        <f t="shared" si="219"/>
        <v>0</v>
      </c>
      <c r="CF91" s="124">
        <f t="shared" si="219"/>
        <v>0</v>
      </c>
      <c r="CG91" s="125">
        <f t="shared" si="219"/>
        <v>0</v>
      </c>
      <c r="CH91" s="126">
        <f t="shared" si="219"/>
        <v>0</v>
      </c>
      <c r="CI91" s="124">
        <f t="shared" si="219"/>
        <v>0</v>
      </c>
      <c r="CJ91" s="130">
        <f t="shared" si="219"/>
        <v>0</v>
      </c>
      <c r="CK91" s="131">
        <f t="shared" si="219"/>
        <v>0</v>
      </c>
    </row>
    <row r="92" spans="1:89" x14ac:dyDescent="0.2">
      <c r="A92" s="132" t="s">
        <v>37</v>
      </c>
      <c r="B92" s="57">
        <v>0</v>
      </c>
      <c r="C92" s="58">
        <v>0</v>
      </c>
      <c r="D92" s="134">
        <v>0</v>
      </c>
      <c r="E92" s="135">
        <v>0</v>
      </c>
      <c r="F92" s="133">
        <v>0</v>
      </c>
      <c r="G92" s="136">
        <v>0</v>
      </c>
      <c r="H92" s="134">
        <v>0</v>
      </c>
      <c r="I92" s="135">
        <v>0</v>
      </c>
      <c r="J92" s="133">
        <v>0</v>
      </c>
      <c r="K92" s="136">
        <v>0</v>
      </c>
      <c r="L92" s="134">
        <v>0</v>
      </c>
      <c r="M92" s="133">
        <v>0</v>
      </c>
      <c r="N92" s="137">
        <v>0</v>
      </c>
      <c r="O92" s="138">
        <v>0</v>
      </c>
      <c r="P92" s="133">
        <v>0</v>
      </c>
      <c r="Q92" s="136">
        <v>0</v>
      </c>
      <c r="R92" s="134">
        <v>0</v>
      </c>
      <c r="S92" s="135">
        <v>1</v>
      </c>
      <c r="T92" s="133">
        <v>0</v>
      </c>
      <c r="U92" s="136">
        <v>0</v>
      </c>
      <c r="V92" s="134">
        <v>0</v>
      </c>
      <c r="W92" s="135">
        <v>0</v>
      </c>
      <c r="X92" s="133">
        <v>0</v>
      </c>
      <c r="Y92" s="136">
        <v>0</v>
      </c>
      <c r="Z92" s="139">
        <v>0</v>
      </c>
      <c r="AA92" s="2">
        <v>0</v>
      </c>
      <c r="AB92" s="165">
        <f>B92+D92+F92+H92+J92+L92+N92+P92+R92+T92+V92+X92+Z92</f>
        <v>0</v>
      </c>
      <c r="AC92" s="166">
        <f t="shared" si="194"/>
        <v>1</v>
      </c>
      <c r="BI92" s="132" t="s">
        <v>37</v>
      </c>
      <c r="BJ92" s="124">
        <f t="shared" ref="BJ92:CI92" si="220">B92/B95</f>
        <v>0</v>
      </c>
      <c r="BK92" s="125">
        <f t="shared" si="220"/>
        <v>0</v>
      </c>
      <c r="BL92" s="126">
        <f t="shared" si="220"/>
        <v>0</v>
      </c>
      <c r="BM92" s="127">
        <f t="shared" si="220"/>
        <v>0</v>
      </c>
      <c r="BN92" s="124">
        <f t="shared" si="220"/>
        <v>0</v>
      </c>
      <c r="BO92" s="125">
        <f t="shared" si="220"/>
        <v>0</v>
      </c>
      <c r="BP92" s="126">
        <f t="shared" si="220"/>
        <v>0</v>
      </c>
      <c r="BQ92" s="127">
        <f t="shared" si="220"/>
        <v>0</v>
      </c>
      <c r="BR92" s="124">
        <f t="shared" si="220"/>
        <v>0</v>
      </c>
      <c r="BS92" s="125">
        <f t="shared" si="220"/>
        <v>0</v>
      </c>
      <c r="BT92" s="126">
        <f t="shared" si="220"/>
        <v>0</v>
      </c>
      <c r="BU92" s="124">
        <f t="shared" si="220"/>
        <v>0</v>
      </c>
      <c r="BV92" s="128">
        <f t="shared" si="220"/>
        <v>0</v>
      </c>
      <c r="BW92" s="129">
        <f t="shared" si="220"/>
        <v>0</v>
      </c>
      <c r="BX92" s="124">
        <f t="shared" si="220"/>
        <v>0</v>
      </c>
      <c r="BY92" s="125">
        <f t="shared" si="220"/>
        <v>0</v>
      </c>
      <c r="BZ92" s="126">
        <f t="shared" si="220"/>
        <v>0</v>
      </c>
      <c r="CA92" s="127">
        <f t="shared" si="220"/>
        <v>4.1203131437989287E-4</v>
      </c>
      <c r="CB92" s="124">
        <f t="shared" si="220"/>
        <v>0</v>
      </c>
      <c r="CC92" s="125">
        <f t="shared" si="220"/>
        <v>0</v>
      </c>
      <c r="CD92" s="126">
        <f t="shared" si="220"/>
        <v>0</v>
      </c>
      <c r="CE92" s="127">
        <f t="shared" si="220"/>
        <v>0</v>
      </c>
      <c r="CF92" s="124">
        <f t="shared" si="220"/>
        <v>0</v>
      </c>
      <c r="CG92" s="125">
        <f t="shared" si="220"/>
        <v>0</v>
      </c>
      <c r="CH92" s="126">
        <f t="shared" si="220"/>
        <v>0</v>
      </c>
      <c r="CI92" s="124">
        <f t="shared" si="220"/>
        <v>0</v>
      </c>
      <c r="CJ92" s="130">
        <f t="shared" ref="CJ92:CK92" si="221">AB92/AB95</f>
        <v>0</v>
      </c>
      <c r="CK92" s="131">
        <f t="shared" si="221"/>
        <v>3.3942027017853505E-5</v>
      </c>
    </row>
    <row r="93" spans="1:89" x14ac:dyDescent="0.2">
      <c r="A93" s="140" t="s">
        <v>38</v>
      </c>
      <c r="B93" s="55">
        <v>0</v>
      </c>
      <c r="C93" s="56">
        <v>0</v>
      </c>
      <c r="D93" s="145">
        <v>0</v>
      </c>
      <c r="E93" s="142">
        <v>0</v>
      </c>
      <c r="F93" s="143">
        <v>0</v>
      </c>
      <c r="G93" s="144">
        <v>0</v>
      </c>
      <c r="H93" s="145">
        <v>0</v>
      </c>
      <c r="I93" s="142">
        <v>0</v>
      </c>
      <c r="J93" s="143">
        <v>0</v>
      </c>
      <c r="K93" s="144">
        <v>0</v>
      </c>
      <c r="L93" s="145">
        <v>0</v>
      </c>
      <c r="M93" s="143">
        <v>0</v>
      </c>
      <c r="N93" s="147">
        <v>0</v>
      </c>
      <c r="O93" s="146">
        <v>0</v>
      </c>
      <c r="P93" s="143">
        <v>0</v>
      </c>
      <c r="Q93" s="144">
        <v>0</v>
      </c>
      <c r="R93" s="145">
        <v>0</v>
      </c>
      <c r="S93" s="142">
        <v>0</v>
      </c>
      <c r="T93" s="143">
        <v>0</v>
      </c>
      <c r="U93" s="144">
        <v>0</v>
      </c>
      <c r="V93" s="145">
        <v>0</v>
      </c>
      <c r="W93" s="142">
        <v>0</v>
      </c>
      <c r="X93" s="143">
        <v>0</v>
      </c>
      <c r="Y93" s="144">
        <v>0</v>
      </c>
      <c r="Z93" s="3">
        <v>0</v>
      </c>
      <c r="AA93" s="141">
        <v>0</v>
      </c>
      <c r="AB93" s="165">
        <f>B93+D93+F93+H93+J93+L93+N93+P93+R93+T93+V93+X93+Z93</f>
        <v>0</v>
      </c>
      <c r="AC93" s="166">
        <f t="shared" si="194"/>
        <v>0</v>
      </c>
      <c r="BI93" s="140" t="s">
        <v>38</v>
      </c>
      <c r="BJ93" s="124">
        <f t="shared" ref="BJ93:CI93" si="222">B93/B95</f>
        <v>0</v>
      </c>
      <c r="BK93" s="125">
        <f t="shared" si="222"/>
        <v>0</v>
      </c>
      <c r="BL93" s="126">
        <f t="shared" si="222"/>
        <v>0</v>
      </c>
      <c r="BM93" s="127">
        <f t="shared" si="222"/>
        <v>0</v>
      </c>
      <c r="BN93" s="124">
        <f t="shared" si="222"/>
        <v>0</v>
      </c>
      <c r="BO93" s="125">
        <f t="shared" si="222"/>
        <v>0</v>
      </c>
      <c r="BP93" s="126">
        <f t="shared" si="222"/>
        <v>0</v>
      </c>
      <c r="BQ93" s="127">
        <f t="shared" si="222"/>
        <v>0</v>
      </c>
      <c r="BR93" s="124">
        <f t="shared" si="222"/>
        <v>0</v>
      </c>
      <c r="BS93" s="125">
        <f t="shared" si="222"/>
        <v>0</v>
      </c>
      <c r="BT93" s="126">
        <f t="shared" si="222"/>
        <v>0</v>
      </c>
      <c r="BU93" s="124">
        <f t="shared" si="222"/>
        <v>0</v>
      </c>
      <c r="BV93" s="128">
        <f t="shared" si="222"/>
        <v>0</v>
      </c>
      <c r="BW93" s="129">
        <f t="shared" si="222"/>
        <v>0</v>
      </c>
      <c r="BX93" s="124">
        <f t="shared" si="222"/>
        <v>0</v>
      </c>
      <c r="BY93" s="125">
        <f t="shared" si="222"/>
        <v>0</v>
      </c>
      <c r="BZ93" s="126">
        <f t="shared" si="222"/>
        <v>0</v>
      </c>
      <c r="CA93" s="127">
        <f t="shared" si="222"/>
        <v>0</v>
      </c>
      <c r="CB93" s="124">
        <f t="shared" si="222"/>
        <v>0</v>
      </c>
      <c r="CC93" s="125">
        <f t="shared" si="222"/>
        <v>0</v>
      </c>
      <c r="CD93" s="126">
        <f t="shared" si="222"/>
        <v>0</v>
      </c>
      <c r="CE93" s="127">
        <f t="shared" si="222"/>
        <v>0</v>
      </c>
      <c r="CF93" s="124">
        <f t="shared" si="222"/>
        <v>0</v>
      </c>
      <c r="CG93" s="125">
        <f t="shared" si="222"/>
        <v>0</v>
      </c>
      <c r="CH93" s="126">
        <f t="shared" si="222"/>
        <v>0</v>
      </c>
      <c r="CI93" s="124">
        <f t="shared" si="222"/>
        <v>0</v>
      </c>
      <c r="CJ93" s="130">
        <f t="shared" ref="CJ93:CK93" si="223">AB93/AB95</f>
        <v>0</v>
      </c>
      <c r="CK93" s="131">
        <f t="shared" si="223"/>
        <v>0</v>
      </c>
    </row>
    <row r="94" spans="1:89" ht="13.5" thickBot="1" x14ac:dyDescent="0.25">
      <c r="A94" s="132" t="s">
        <v>16</v>
      </c>
      <c r="B94" s="57">
        <v>0</v>
      </c>
      <c r="C94" s="58">
        <v>0</v>
      </c>
      <c r="D94" s="134">
        <v>0</v>
      </c>
      <c r="E94" s="135">
        <v>0</v>
      </c>
      <c r="F94" s="133">
        <v>0</v>
      </c>
      <c r="G94" s="136">
        <v>0</v>
      </c>
      <c r="H94" s="134">
        <v>0</v>
      </c>
      <c r="I94" s="135">
        <v>0</v>
      </c>
      <c r="J94" s="133">
        <v>0</v>
      </c>
      <c r="K94" s="136">
        <v>0</v>
      </c>
      <c r="L94" s="134">
        <v>0</v>
      </c>
      <c r="M94" s="133">
        <v>0</v>
      </c>
      <c r="N94" s="137">
        <v>0</v>
      </c>
      <c r="O94" s="138">
        <v>0</v>
      </c>
      <c r="P94" s="133">
        <v>0</v>
      </c>
      <c r="Q94" s="136">
        <v>0</v>
      </c>
      <c r="R94" s="134">
        <v>1</v>
      </c>
      <c r="S94" s="135"/>
      <c r="T94" s="133">
        <v>0</v>
      </c>
      <c r="U94" s="136">
        <v>0</v>
      </c>
      <c r="V94" s="134">
        <v>0</v>
      </c>
      <c r="W94" s="135">
        <v>0</v>
      </c>
      <c r="X94" s="133">
        <v>0</v>
      </c>
      <c r="Y94" s="136">
        <v>0</v>
      </c>
      <c r="Z94" s="139">
        <v>0</v>
      </c>
      <c r="AA94" s="2">
        <v>0</v>
      </c>
      <c r="AB94" s="165">
        <f t="shared" si="199"/>
        <v>1</v>
      </c>
      <c r="AC94" s="166">
        <f t="shared" si="194"/>
        <v>0</v>
      </c>
      <c r="BI94" s="132" t="s">
        <v>39</v>
      </c>
      <c r="BJ94" s="124">
        <f t="shared" ref="BJ94:CK94" si="224">B94/B95</f>
        <v>0</v>
      </c>
      <c r="BK94" s="125">
        <f t="shared" si="224"/>
        <v>0</v>
      </c>
      <c r="BL94" s="126">
        <f t="shared" si="224"/>
        <v>0</v>
      </c>
      <c r="BM94" s="127">
        <f t="shared" si="224"/>
        <v>0</v>
      </c>
      <c r="BN94" s="124">
        <f t="shared" si="224"/>
        <v>0</v>
      </c>
      <c r="BO94" s="125">
        <f t="shared" si="224"/>
        <v>0</v>
      </c>
      <c r="BP94" s="126">
        <f t="shared" si="224"/>
        <v>0</v>
      </c>
      <c r="BQ94" s="127">
        <f t="shared" si="224"/>
        <v>0</v>
      </c>
      <c r="BR94" s="124">
        <f t="shared" si="224"/>
        <v>0</v>
      </c>
      <c r="BS94" s="125">
        <f t="shared" si="224"/>
        <v>0</v>
      </c>
      <c r="BT94" s="126">
        <f t="shared" si="224"/>
        <v>0</v>
      </c>
      <c r="BU94" s="124">
        <f t="shared" si="224"/>
        <v>0</v>
      </c>
      <c r="BV94" s="128">
        <f t="shared" si="224"/>
        <v>0</v>
      </c>
      <c r="BW94" s="129">
        <f t="shared" si="224"/>
        <v>0</v>
      </c>
      <c r="BX94" s="124">
        <f t="shared" si="224"/>
        <v>0</v>
      </c>
      <c r="BY94" s="125">
        <f t="shared" si="224"/>
        <v>0</v>
      </c>
      <c r="BZ94" s="126">
        <f t="shared" si="224"/>
        <v>4.3706293706293706E-4</v>
      </c>
      <c r="CA94" s="127">
        <f t="shared" si="224"/>
        <v>0</v>
      </c>
      <c r="CB94" s="124">
        <f t="shared" si="224"/>
        <v>0</v>
      </c>
      <c r="CC94" s="125">
        <f t="shared" si="224"/>
        <v>0</v>
      </c>
      <c r="CD94" s="126">
        <f t="shared" si="224"/>
        <v>0</v>
      </c>
      <c r="CE94" s="127">
        <f t="shared" si="224"/>
        <v>0</v>
      </c>
      <c r="CF94" s="124">
        <f t="shared" si="224"/>
        <v>0</v>
      </c>
      <c r="CG94" s="125">
        <f t="shared" si="224"/>
        <v>0</v>
      </c>
      <c r="CH94" s="126">
        <f t="shared" si="224"/>
        <v>0</v>
      </c>
      <c r="CI94" s="124">
        <f t="shared" si="224"/>
        <v>0</v>
      </c>
      <c r="CJ94" s="130">
        <f t="shared" si="224"/>
        <v>3.3870749220972771E-5</v>
      </c>
      <c r="CK94" s="131">
        <f t="shared" si="224"/>
        <v>0</v>
      </c>
    </row>
    <row r="95" spans="1:89" ht="14.25" thickTop="1" thickBot="1" x14ac:dyDescent="0.25">
      <c r="A95" s="254" t="s">
        <v>13</v>
      </c>
      <c r="B95" s="14">
        <f t="shared" ref="B95:AA95" si="225">SUM(B72:B94)</f>
        <v>3445</v>
      </c>
      <c r="C95" s="1">
        <f t="shared" si="225"/>
        <v>3292</v>
      </c>
      <c r="D95" s="14">
        <f t="shared" si="225"/>
        <v>1474</v>
      </c>
      <c r="E95" s="1">
        <f t="shared" si="225"/>
        <v>1661</v>
      </c>
      <c r="F95" s="14">
        <f t="shared" si="225"/>
        <v>1594</v>
      </c>
      <c r="G95" s="1">
        <f t="shared" si="225"/>
        <v>1297</v>
      </c>
      <c r="H95" s="14">
        <f t="shared" si="225"/>
        <v>3598</v>
      </c>
      <c r="I95" s="1">
        <f t="shared" si="225"/>
        <v>3789</v>
      </c>
      <c r="J95" s="14">
        <f t="shared" si="225"/>
        <v>858</v>
      </c>
      <c r="K95" s="1">
        <f t="shared" si="225"/>
        <v>845</v>
      </c>
      <c r="L95" s="14">
        <f t="shared" si="225"/>
        <v>2155</v>
      </c>
      <c r="M95" s="1">
        <f t="shared" si="225"/>
        <v>2060</v>
      </c>
      <c r="N95" s="14">
        <f t="shared" si="225"/>
        <v>3353</v>
      </c>
      <c r="O95" s="1">
        <f t="shared" si="225"/>
        <v>3449</v>
      </c>
      <c r="P95" s="14">
        <f t="shared" si="225"/>
        <v>1645</v>
      </c>
      <c r="Q95" s="1">
        <f t="shared" si="225"/>
        <v>1605</v>
      </c>
      <c r="R95" s="14">
        <f t="shared" si="225"/>
        <v>2288</v>
      </c>
      <c r="S95" s="1">
        <f t="shared" si="225"/>
        <v>2427</v>
      </c>
      <c r="T95" s="14">
        <f t="shared" si="225"/>
        <v>764</v>
      </c>
      <c r="U95" s="1">
        <f t="shared" si="225"/>
        <v>684</v>
      </c>
      <c r="V95" s="14">
        <f t="shared" si="225"/>
        <v>2442</v>
      </c>
      <c r="W95" s="1">
        <f t="shared" si="225"/>
        <v>2014</v>
      </c>
      <c r="X95" s="14">
        <f t="shared" si="225"/>
        <v>1363</v>
      </c>
      <c r="Y95" s="1">
        <f t="shared" si="225"/>
        <v>1446</v>
      </c>
      <c r="Z95" s="14">
        <f t="shared" si="225"/>
        <v>4545</v>
      </c>
      <c r="AA95" s="1">
        <f t="shared" si="225"/>
        <v>4893</v>
      </c>
      <c r="AB95" s="167">
        <f>SUM(AB71:AB94)</f>
        <v>29524</v>
      </c>
      <c r="AC95" s="168">
        <f>SUM(AC71:AC94)</f>
        <v>29462</v>
      </c>
      <c r="BI95" s="254" t="s">
        <v>13</v>
      </c>
      <c r="BJ95" s="148">
        <f t="shared" ref="BJ95:CK95" si="226">SUM(BJ71:BJ94)</f>
        <v>0.99999999999999989</v>
      </c>
      <c r="BK95" s="149">
        <f t="shared" si="226"/>
        <v>1</v>
      </c>
      <c r="BL95" s="148">
        <f t="shared" si="226"/>
        <v>0.99999999999999989</v>
      </c>
      <c r="BM95" s="149">
        <f t="shared" si="226"/>
        <v>1.0000000000000002</v>
      </c>
      <c r="BN95" s="148">
        <f t="shared" si="226"/>
        <v>0.99999999999999978</v>
      </c>
      <c r="BO95" s="149">
        <f t="shared" si="226"/>
        <v>0.99999999999999978</v>
      </c>
      <c r="BP95" s="148">
        <f t="shared" si="226"/>
        <v>0.99999999999999989</v>
      </c>
      <c r="BQ95" s="149">
        <f t="shared" si="226"/>
        <v>1</v>
      </c>
      <c r="BR95" s="148">
        <f t="shared" si="226"/>
        <v>1</v>
      </c>
      <c r="BS95" s="149">
        <f t="shared" si="226"/>
        <v>0.99999999999999989</v>
      </c>
      <c r="BT95" s="148">
        <f t="shared" si="226"/>
        <v>0.99999999999999978</v>
      </c>
      <c r="BU95" s="149">
        <f t="shared" si="226"/>
        <v>1.0000000000000002</v>
      </c>
      <c r="BV95" s="148">
        <f t="shared" si="226"/>
        <v>0.99999999999999989</v>
      </c>
      <c r="BW95" s="149">
        <f t="shared" si="226"/>
        <v>1.0000000000000002</v>
      </c>
      <c r="BX95" s="148">
        <f t="shared" si="226"/>
        <v>0.99999999999999978</v>
      </c>
      <c r="BY95" s="149">
        <f t="shared" si="226"/>
        <v>1</v>
      </c>
      <c r="BZ95" s="148">
        <f t="shared" si="226"/>
        <v>1.0000000000000002</v>
      </c>
      <c r="CA95" s="149">
        <f t="shared" si="226"/>
        <v>1.0000000000000002</v>
      </c>
      <c r="CB95" s="148">
        <f t="shared" si="226"/>
        <v>1.0000000000000002</v>
      </c>
      <c r="CC95" s="149">
        <f t="shared" si="226"/>
        <v>1</v>
      </c>
      <c r="CD95" s="148">
        <f t="shared" si="226"/>
        <v>1</v>
      </c>
      <c r="CE95" s="149">
        <f t="shared" si="226"/>
        <v>1.0000000000000002</v>
      </c>
      <c r="CF95" s="148">
        <f t="shared" si="226"/>
        <v>1</v>
      </c>
      <c r="CG95" s="149">
        <f t="shared" si="226"/>
        <v>0.99999999999999989</v>
      </c>
      <c r="CH95" s="148">
        <f t="shared" si="226"/>
        <v>1</v>
      </c>
      <c r="CI95" s="149">
        <f t="shared" si="226"/>
        <v>0.99999999999999989</v>
      </c>
      <c r="CJ95" s="148">
        <f t="shared" si="226"/>
        <v>1</v>
      </c>
      <c r="CK95" s="149">
        <f t="shared" si="226"/>
        <v>0.99999999999999989</v>
      </c>
    </row>
    <row r="96" spans="1:89" ht="13.5" thickTop="1" x14ac:dyDescent="0.2">
      <c r="A96" s="179"/>
    </row>
    <row r="98" spans="1:89" x14ac:dyDescent="0.2">
      <c r="A98" s="271">
        <f>+A67+1</f>
        <v>43986</v>
      </c>
      <c r="B98" s="271"/>
      <c r="C98" s="271"/>
      <c r="D98" s="271"/>
      <c r="BI98" s="270">
        <f>+BI67+1</f>
        <v>43986</v>
      </c>
      <c r="BJ98" s="270"/>
      <c r="BK98" s="270"/>
      <c r="BL98" s="270"/>
    </row>
    <row r="99" spans="1:89" ht="13.5" thickBot="1" x14ac:dyDescent="0.25">
      <c r="AE99" t="s">
        <v>84</v>
      </c>
    </row>
    <row r="100" spans="1:89" ht="14.25" thickTop="1" thickBot="1" x14ac:dyDescent="0.25">
      <c r="A100" s="268" t="s">
        <v>0</v>
      </c>
      <c r="B100" s="262" t="s">
        <v>1</v>
      </c>
      <c r="C100" s="263"/>
      <c r="D100" s="262" t="s">
        <v>2</v>
      </c>
      <c r="E100" s="263"/>
      <c r="F100" s="262" t="s">
        <v>3</v>
      </c>
      <c r="G100" s="263"/>
      <c r="H100" s="262" t="s">
        <v>4</v>
      </c>
      <c r="I100" s="263"/>
      <c r="J100" s="262" t="s">
        <v>5</v>
      </c>
      <c r="K100" s="263"/>
      <c r="L100" s="262" t="s">
        <v>6</v>
      </c>
      <c r="M100" s="263"/>
      <c r="N100" s="262" t="s">
        <v>7</v>
      </c>
      <c r="O100" s="263"/>
      <c r="P100" s="262" t="s">
        <v>8</v>
      </c>
      <c r="Q100" s="263"/>
      <c r="R100" s="262" t="s">
        <v>9</v>
      </c>
      <c r="S100" s="263"/>
      <c r="T100" s="262" t="s">
        <v>10</v>
      </c>
      <c r="U100" s="263"/>
      <c r="V100" s="262" t="s">
        <v>11</v>
      </c>
      <c r="W100" s="263"/>
      <c r="X100" s="262" t="s">
        <v>12</v>
      </c>
      <c r="Y100" s="263"/>
      <c r="Z100" s="264" t="s">
        <v>40</v>
      </c>
      <c r="AA100" s="265"/>
      <c r="AB100" s="266" t="s">
        <v>41</v>
      </c>
      <c r="AC100" s="267"/>
      <c r="AE100" s="268" t="s">
        <v>0</v>
      </c>
      <c r="AF100" s="262" t="s">
        <v>1</v>
      </c>
      <c r="AG100" s="263"/>
      <c r="AH100" s="262" t="s">
        <v>2</v>
      </c>
      <c r="AI100" s="263"/>
      <c r="AJ100" s="262" t="s">
        <v>3</v>
      </c>
      <c r="AK100" s="263"/>
      <c r="AL100" s="262" t="s">
        <v>4</v>
      </c>
      <c r="AM100" s="263"/>
      <c r="AN100" s="262" t="s">
        <v>5</v>
      </c>
      <c r="AO100" s="263"/>
      <c r="AP100" s="262" t="s">
        <v>6</v>
      </c>
      <c r="AQ100" s="263"/>
      <c r="AR100" s="262" t="s">
        <v>7</v>
      </c>
      <c r="AS100" s="263"/>
      <c r="AT100" s="262" t="s">
        <v>8</v>
      </c>
      <c r="AU100" s="263"/>
      <c r="AV100" s="262" t="s">
        <v>9</v>
      </c>
      <c r="AW100" s="263"/>
      <c r="AX100" s="262" t="s">
        <v>10</v>
      </c>
      <c r="AY100" s="263"/>
      <c r="AZ100" s="262" t="s">
        <v>11</v>
      </c>
      <c r="BA100" s="263"/>
      <c r="BB100" s="262" t="s">
        <v>12</v>
      </c>
      <c r="BC100" s="263"/>
      <c r="BD100" s="264" t="s">
        <v>40</v>
      </c>
      <c r="BE100" s="265"/>
      <c r="BF100" s="266" t="s">
        <v>41</v>
      </c>
      <c r="BG100" s="267"/>
      <c r="BI100" s="268" t="s">
        <v>0</v>
      </c>
      <c r="BJ100" s="262" t="s">
        <v>1</v>
      </c>
      <c r="BK100" s="263"/>
      <c r="BL100" s="262" t="s">
        <v>2</v>
      </c>
      <c r="BM100" s="263"/>
      <c r="BN100" s="262" t="s">
        <v>3</v>
      </c>
      <c r="BO100" s="263"/>
      <c r="BP100" s="262" t="s">
        <v>4</v>
      </c>
      <c r="BQ100" s="263"/>
      <c r="BR100" s="262" t="s">
        <v>5</v>
      </c>
      <c r="BS100" s="263"/>
      <c r="BT100" s="262" t="s">
        <v>6</v>
      </c>
      <c r="BU100" s="263"/>
      <c r="BV100" s="262" t="s">
        <v>7</v>
      </c>
      <c r="BW100" s="263"/>
      <c r="BX100" s="262" t="s">
        <v>8</v>
      </c>
      <c r="BY100" s="263"/>
      <c r="BZ100" s="262" t="s">
        <v>9</v>
      </c>
      <c r="CA100" s="263"/>
      <c r="CB100" s="262" t="s">
        <v>10</v>
      </c>
      <c r="CC100" s="263"/>
      <c r="CD100" s="262" t="s">
        <v>11</v>
      </c>
      <c r="CE100" s="263"/>
      <c r="CF100" s="262" t="s">
        <v>12</v>
      </c>
      <c r="CG100" s="263"/>
      <c r="CH100" s="264" t="s">
        <v>40</v>
      </c>
      <c r="CI100" s="265"/>
      <c r="CJ100" s="262" t="s">
        <v>41</v>
      </c>
      <c r="CK100" s="263"/>
    </row>
    <row r="101" spans="1:89" ht="15" thickTop="1" thickBot="1" x14ac:dyDescent="0.3">
      <c r="A101" s="269"/>
      <c r="B101" s="112" t="s">
        <v>14</v>
      </c>
      <c r="C101" s="113" t="s">
        <v>15</v>
      </c>
      <c r="D101" s="114" t="s">
        <v>14</v>
      </c>
      <c r="E101" s="115" t="s">
        <v>15</v>
      </c>
      <c r="F101" s="112" t="s">
        <v>14</v>
      </c>
      <c r="G101" s="113" t="s">
        <v>15</v>
      </c>
      <c r="H101" s="114" t="s">
        <v>14</v>
      </c>
      <c r="I101" s="115" t="s">
        <v>15</v>
      </c>
      <c r="J101" s="112" t="s">
        <v>14</v>
      </c>
      <c r="K101" s="113" t="s">
        <v>15</v>
      </c>
      <c r="L101" s="114" t="s">
        <v>14</v>
      </c>
      <c r="M101" s="112" t="s">
        <v>15</v>
      </c>
      <c r="N101" s="116" t="s">
        <v>14</v>
      </c>
      <c r="O101" s="117" t="s">
        <v>15</v>
      </c>
      <c r="P101" s="112" t="s">
        <v>14</v>
      </c>
      <c r="Q101" s="113" t="s">
        <v>15</v>
      </c>
      <c r="R101" s="114" t="s">
        <v>14</v>
      </c>
      <c r="S101" s="115" t="s">
        <v>15</v>
      </c>
      <c r="T101" s="112" t="s">
        <v>14</v>
      </c>
      <c r="U101" s="113" t="s">
        <v>15</v>
      </c>
      <c r="V101" s="114" t="s">
        <v>14</v>
      </c>
      <c r="W101" s="115" t="s">
        <v>15</v>
      </c>
      <c r="X101" s="112" t="s">
        <v>14</v>
      </c>
      <c r="Y101" s="113" t="s">
        <v>15</v>
      </c>
      <c r="Z101" s="26" t="s">
        <v>14</v>
      </c>
      <c r="AA101" s="118" t="s">
        <v>15</v>
      </c>
      <c r="AB101" s="169" t="s">
        <v>14</v>
      </c>
      <c r="AC101" s="170" t="s">
        <v>15</v>
      </c>
      <c r="AE101" s="269"/>
      <c r="AF101" s="112" t="s">
        <v>14</v>
      </c>
      <c r="AG101" s="113" t="s">
        <v>15</v>
      </c>
      <c r="AH101" s="114" t="s">
        <v>14</v>
      </c>
      <c r="AI101" s="115" t="s">
        <v>15</v>
      </c>
      <c r="AJ101" s="112" t="s">
        <v>14</v>
      </c>
      <c r="AK101" s="113" t="s">
        <v>15</v>
      </c>
      <c r="AL101" s="114" t="s">
        <v>14</v>
      </c>
      <c r="AM101" s="115" t="s">
        <v>15</v>
      </c>
      <c r="AN101" s="112" t="s">
        <v>14</v>
      </c>
      <c r="AO101" s="113" t="s">
        <v>15</v>
      </c>
      <c r="AP101" s="114" t="s">
        <v>14</v>
      </c>
      <c r="AQ101" s="112" t="s">
        <v>15</v>
      </c>
      <c r="AR101" s="116" t="s">
        <v>14</v>
      </c>
      <c r="AS101" s="117" t="s">
        <v>15</v>
      </c>
      <c r="AT101" s="112" t="s">
        <v>14</v>
      </c>
      <c r="AU101" s="113" t="s">
        <v>15</v>
      </c>
      <c r="AV101" s="114" t="s">
        <v>14</v>
      </c>
      <c r="AW101" s="115" t="s">
        <v>15</v>
      </c>
      <c r="AX101" s="112" t="s">
        <v>14</v>
      </c>
      <c r="AY101" s="113" t="s">
        <v>15</v>
      </c>
      <c r="AZ101" s="114" t="s">
        <v>14</v>
      </c>
      <c r="BA101" s="115" t="s">
        <v>15</v>
      </c>
      <c r="BB101" s="112" t="s">
        <v>14</v>
      </c>
      <c r="BC101" s="113" t="s">
        <v>15</v>
      </c>
      <c r="BD101" s="26" t="s">
        <v>14</v>
      </c>
      <c r="BE101" s="118" t="s">
        <v>15</v>
      </c>
      <c r="BF101" s="169" t="s">
        <v>14</v>
      </c>
      <c r="BG101" s="170" t="s">
        <v>15</v>
      </c>
      <c r="BI101" s="269"/>
      <c r="BJ101" s="112" t="s">
        <v>14</v>
      </c>
      <c r="BK101" s="113" t="s">
        <v>15</v>
      </c>
      <c r="BL101" s="114" t="s">
        <v>14</v>
      </c>
      <c r="BM101" s="115" t="s">
        <v>15</v>
      </c>
      <c r="BN101" s="112" t="s">
        <v>14</v>
      </c>
      <c r="BO101" s="113" t="s">
        <v>15</v>
      </c>
      <c r="BP101" s="114" t="s">
        <v>14</v>
      </c>
      <c r="BQ101" s="115" t="s">
        <v>15</v>
      </c>
      <c r="BR101" s="112" t="s">
        <v>14</v>
      </c>
      <c r="BS101" s="113" t="s">
        <v>15</v>
      </c>
      <c r="BT101" s="114" t="s">
        <v>14</v>
      </c>
      <c r="BU101" s="112" t="s">
        <v>15</v>
      </c>
      <c r="BV101" s="116" t="s">
        <v>14</v>
      </c>
      <c r="BW101" s="117" t="s">
        <v>15</v>
      </c>
      <c r="BX101" s="112" t="s">
        <v>14</v>
      </c>
      <c r="BY101" s="113" t="s">
        <v>15</v>
      </c>
      <c r="BZ101" s="114" t="s">
        <v>14</v>
      </c>
      <c r="CA101" s="115" t="s">
        <v>15</v>
      </c>
      <c r="CB101" s="112" t="s">
        <v>14</v>
      </c>
      <c r="CC101" s="113" t="s">
        <v>15</v>
      </c>
      <c r="CD101" s="114" t="s">
        <v>14</v>
      </c>
      <c r="CE101" s="115" t="s">
        <v>15</v>
      </c>
      <c r="CF101" s="112" t="s">
        <v>14</v>
      </c>
      <c r="CG101" s="113" t="s">
        <v>15</v>
      </c>
      <c r="CH101" s="26" t="s">
        <v>14</v>
      </c>
      <c r="CI101" s="118" t="s">
        <v>15</v>
      </c>
      <c r="CJ101" s="116" t="s">
        <v>14</v>
      </c>
      <c r="CK101" s="117" t="s">
        <v>15</v>
      </c>
    </row>
    <row r="102" spans="1:89" ht="13.5" thickTop="1" x14ac:dyDescent="0.2">
      <c r="A102" s="120" t="s">
        <v>16</v>
      </c>
      <c r="B102" s="121"/>
      <c r="C102" s="178"/>
      <c r="D102" s="122"/>
      <c r="E102" s="173"/>
      <c r="F102" s="121"/>
      <c r="G102" s="123"/>
      <c r="H102" s="122"/>
      <c r="I102" s="173"/>
      <c r="J102" s="121"/>
      <c r="K102" s="123"/>
      <c r="L102" s="122"/>
      <c r="M102" s="121"/>
      <c r="N102" s="172"/>
      <c r="O102" s="174"/>
      <c r="P102" s="121"/>
      <c r="Q102" s="123"/>
      <c r="R102" s="122"/>
      <c r="S102" s="173"/>
      <c r="T102" s="121"/>
      <c r="U102" s="123"/>
      <c r="V102" s="122"/>
      <c r="W102" s="173"/>
      <c r="X102" s="121"/>
      <c r="Y102" s="123"/>
      <c r="Z102" s="21"/>
      <c r="AA102" s="177"/>
      <c r="AB102" s="163">
        <f>B102+D102+F102+H102+J102+L102+N102+P102+R102+T102+V102+X102+Z102</f>
        <v>0</v>
      </c>
      <c r="AC102" s="164">
        <f>C102+E102+G102+I102+K102+M102+O102+Q102+S102+U102+W102+Y102+AA102</f>
        <v>0</v>
      </c>
      <c r="AE102" s="257" t="str">
        <f>$AE$9</f>
        <v>07:00 - 07:59</v>
      </c>
      <c r="AF102" s="121">
        <f>SUMIF($A$9:$A$32,$AE102,B$102:B$125)</f>
        <v>403</v>
      </c>
      <c r="AG102" s="178">
        <f t="shared" ref="AG102:AV103" si="227">SUMIF($A$9:$A$32,$AE102,C$102:C$125)</f>
        <v>173</v>
      </c>
      <c r="AH102" s="122">
        <f t="shared" si="227"/>
        <v>144</v>
      </c>
      <c r="AI102" s="173">
        <f t="shared" si="227"/>
        <v>125</v>
      </c>
      <c r="AJ102" s="121">
        <f t="shared" si="227"/>
        <v>200</v>
      </c>
      <c r="AK102" s="123">
        <f t="shared" si="227"/>
        <v>112</v>
      </c>
      <c r="AL102" s="122">
        <f t="shared" si="227"/>
        <v>429</v>
      </c>
      <c r="AM102" s="173">
        <f t="shared" si="227"/>
        <v>252</v>
      </c>
      <c r="AN102" s="121">
        <f t="shared" si="227"/>
        <v>71</v>
      </c>
      <c r="AO102" s="123">
        <f t="shared" si="227"/>
        <v>147</v>
      </c>
      <c r="AP102" s="122">
        <f t="shared" si="227"/>
        <v>92</v>
      </c>
      <c r="AQ102" s="121">
        <f t="shared" si="227"/>
        <v>311</v>
      </c>
      <c r="AR102" s="172">
        <f t="shared" si="227"/>
        <v>203</v>
      </c>
      <c r="AS102" s="174">
        <f t="shared" si="227"/>
        <v>409</v>
      </c>
      <c r="AT102" s="121">
        <f t="shared" si="227"/>
        <v>201</v>
      </c>
      <c r="AU102" s="123">
        <f t="shared" si="227"/>
        <v>148</v>
      </c>
      <c r="AV102" s="122">
        <f t="shared" si="227"/>
        <v>302</v>
      </c>
      <c r="AW102" s="173">
        <f t="shared" ref="AW102:BE103" si="228">SUMIF($A$9:$A$32,$AE102,S$102:S$125)</f>
        <v>142</v>
      </c>
      <c r="AX102" s="121">
        <f t="shared" si="228"/>
        <v>31</v>
      </c>
      <c r="AY102" s="123">
        <f t="shared" si="228"/>
        <v>123</v>
      </c>
      <c r="AZ102" s="122">
        <f t="shared" si="228"/>
        <v>86</v>
      </c>
      <c r="BA102" s="173">
        <f t="shared" si="228"/>
        <v>336</v>
      </c>
      <c r="BB102" s="121">
        <f t="shared" si="228"/>
        <v>143</v>
      </c>
      <c r="BC102" s="123">
        <f t="shared" si="228"/>
        <v>160</v>
      </c>
      <c r="BD102" s="21">
        <f t="shared" si="228"/>
        <v>378</v>
      </c>
      <c r="BE102" s="177">
        <f t="shared" si="228"/>
        <v>323</v>
      </c>
      <c r="BF102" s="163">
        <f>AF102+AH102+AJ102+AL102+AN102+AP102+AR102+AT102+AV102+AX102+AZ102+BB102+BD102</f>
        <v>2683</v>
      </c>
      <c r="BG102" s="164">
        <f>AG102+AI102+AK102+AM102+AO102+AQ102+AS102+AU102+AW102+AY102+BA102+BC102+BE102</f>
        <v>2761</v>
      </c>
      <c r="BI102" s="120" t="s">
        <v>16</v>
      </c>
      <c r="BJ102" s="124">
        <f>B102/B126</f>
        <v>0</v>
      </c>
      <c r="BK102" s="125">
        <f t="shared" ref="BK102" si="229">C102/C126</f>
        <v>0</v>
      </c>
      <c r="BL102" s="126">
        <f t="shared" ref="BL102" si="230">D102/D126</f>
        <v>0</v>
      </c>
      <c r="BM102" s="127">
        <f t="shared" ref="BM102" si="231">E102/E126</f>
        <v>0</v>
      </c>
      <c r="BN102" s="124">
        <f t="shared" ref="BN102" si="232">F102/F126</f>
        <v>0</v>
      </c>
      <c r="BO102" s="125">
        <f t="shared" ref="BO102" si="233">G102/G126</f>
        <v>0</v>
      </c>
      <c r="BP102" s="126">
        <f t="shared" ref="BP102" si="234">H102/H126</f>
        <v>0</v>
      </c>
      <c r="BQ102" s="127">
        <f t="shared" ref="BQ102" si="235">I102/I126</f>
        <v>0</v>
      </c>
      <c r="BR102" s="124">
        <f t="shared" ref="BR102" si="236">J102/J126</f>
        <v>0</v>
      </c>
      <c r="BS102" s="125">
        <f t="shared" ref="BS102" si="237">K102/K126</f>
        <v>0</v>
      </c>
      <c r="BT102" s="126">
        <f t="shared" ref="BT102" si="238">L102/L126</f>
        <v>0</v>
      </c>
      <c r="BU102" s="124">
        <f t="shared" ref="BU102" si="239">M102/M126</f>
        <v>0</v>
      </c>
      <c r="BV102" s="128">
        <f t="shared" ref="BV102" si="240">N102/N126</f>
        <v>0</v>
      </c>
      <c r="BW102" s="129">
        <f t="shared" ref="BW102" si="241">O102/O126</f>
        <v>0</v>
      </c>
      <c r="BX102" s="124">
        <f t="shared" ref="BX102" si="242">P102/P126</f>
        <v>0</v>
      </c>
      <c r="BY102" s="125">
        <f t="shared" ref="BY102" si="243">Q102/Q126</f>
        <v>0</v>
      </c>
      <c r="BZ102" s="126">
        <f t="shared" ref="BZ102" si="244">R102/R126</f>
        <v>0</v>
      </c>
      <c r="CA102" s="127">
        <f t="shared" ref="CA102" si="245">S102/S126</f>
        <v>0</v>
      </c>
      <c r="CB102" s="124">
        <f t="shared" ref="CB102" si="246">T102/T126</f>
        <v>0</v>
      </c>
      <c r="CC102" s="125">
        <f t="shared" ref="CC102" si="247">U102/U126</f>
        <v>0</v>
      </c>
      <c r="CD102" s="126">
        <f t="shared" ref="CD102" si="248">V102/V126</f>
        <v>0</v>
      </c>
      <c r="CE102" s="127">
        <f t="shared" ref="CE102" si="249">W102/W126</f>
        <v>0</v>
      </c>
      <c r="CF102" s="124">
        <f t="shared" ref="CF102" si="250">X102/X126</f>
        <v>0</v>
      </c>
      <c r="CG102" s="125">
        <f t="shared" ref="CG102" si="251">Y102/Y126</f>
        <v>0</v>
      </c>
      <c r="CH102" s="126">
        <f t="shared" ref="CH102" si="252">Z102/Z126</f>
        <v>0</v>
      </c>
      <c r="CI102" s="124">
        <f t="shared" ref="CI102" si="253">AA102/AA126</f>
        <v>0</v>
      </c>
      <c r="CJ102" s="130">
        <f t="shared" ref="CJ102" si="254">AB102/AB126</f>
        <v>0</v>
      </c>
      <c r="CK102" s="131">
        <f t="shared" ref="CK102" si="255">AC102/AC126</f>
        <v>0</v>
      </c>
    </row>
    <row r="103" spans="1:89" x14ac:dyDescent="0.2">
      <c r="A103" s="132" t="s">
        <v>17</v>
      </c>
      <c r="B103" s="181">
        <v>88</v>
      </c>
      <c r="C103" s="182">
        <v>0</v>
      </c>
      <c r="D103" s="183">
        <v>40</v>
      </c>
      <c r="E103" s="184">
        <v>0</v>
      </c>
      <c r="F103" s="181">
        <v>28</v>
      </c>
      <c r="G103" s="185">
        <v>0</v>
      </c>
      <c r="H103" s="183">
        <v>41</v>
      </c>
      <c r="I103" s="184">
        <v>0</v>
      </c>
      <c r="J103" s="181">
        <v>6</v>
      </c>
      <c r="K103" s="185">
        <v>0</v>
      </c>
      <c r="L103" s="183">
        <v>0</v>
      </c>
      <c r="M103" s="181">
        <v>0</v>
      </c>
      <c r="N103" s="186">
        <v>0</v>
      </c>
      <c r="O103" s="187">
        <v>0</v>
      </c>
      <c r="P103" s="181">
        <v>0</v>
      </c>
      <c r="Q103" s="185">
        <v>0</v>
      </c>
      <c r="R103" s="183">
        <v>0</v>
      </c>
      <c r="S103" s="184">
        <v>0</v>
      </c>
      <c r="T103" s="181">
        <v>0</v>
      </c>
      <c r="U103" s="185">
        <v>0</v>
      </c>
      <c r="V103" s="183">
        <v>0</v>
      </c>
      <c r="W103" s="184">
        <v>0</v>
      </c>
      <c r="X103" s="181">
        <v>0</v>
      </c>
      <c r="Y103" s="185">
        <v>0</v>
      </c>
      <c r="Z103" s="183">
        <v>0</v>
      </c>
      <c r="AA103" s="181">
        <v>0</v>
      </c>
      <c r="AB103" s="165">
        <f t="shared" ref="AB103:AB104" si="256">B103+D103+F103+H103+J103+L103+N103+P103+R103+T103+V103+X103+Z103</f>
        <v>203</v>
      </c>
      <c r="AC103" s="166">
        <f t="shared" ref="AC103:AC123" si="257">C103+E103+G103+I103+K103+M103+O103+Q103+S103+U103+W103+Y103+AA103</f>
        <v>0</v>
      </c>
      <c r="AE103" s="259" t="str">
        <f>$AE$10</f>
        <v>08:00 - 08:59</v>
      </c>
      <c r="AF103" s="121">
        <f>SUMIF($A$9:$A$32,$AE103,B$102:B$125)</f>
        <v>409</v>
      </c>
      <c r="AG103" s="182">
        <f t="shared" si="227"/>
        <v>259</v>
      </c>
      <c r="AH103" s="183">
        <f t="shared" si="227"/>
        <v>143</v>
      </c>
      <c r="AI103" s="184">
        <f t="shared" si="227"/>
        <v>74</v>
      </c>
      <c r="AJ103" s="181">
        <f t="shared" si="227"/>
        <v>220</v>
      </c>
      <c r="AK103" s="185">
        <f t="shared" si="227"/>
        <v>110</v>
      </c>
      <c r="AL103" s="183">
        <f t="shared" si="227"/>
        <v>423</v>
      </c>
      <c r="AM103" s="184">
        <f t="shared" si="227"/>
        <v>227</v>
      </c>
      <c r="AN103" s="181">
        <f t="shared" si="227"/>
        <v>64</v>
      </c>
      <c r="AO103" s="185">
        <f t="shared" si="227"/>
        <v>122</v>
      </c>
      <c r="AP103" s="183">
        <f t="shared" si="227"/>
        <v>64</v>
      </c>
      <c r="AQ103" s="181">
        <f t="shared" si="227"/>
        <v>382</v>
      </c>
      <c r="AR103" s="186">
        <f t="shared" si="227"/>
        <v>207</v>
      </c>
      <c r="AS103" s="187">
        <f t="shared" si="227"/>
        <v>452</v>
      </c>
      <c r="AT103" s="181">
        <f t="shared" si="227"/>
        <v>154</v>
      </c>
      <c r="AU103" s="185">
        <f t="shared" si="227"/>
        <v>114</v>
      </c>
      <c r="AV103" s="183">
        <f t="shared" si="227"/>
        <v>264</v>
      </c>
      <c r="AW103" s="184">
        <f t="shared" si="228"/>
        <v>146</v>
      </c>
      <c r="AX103" s="181">
        <f t="shared" si="228"/>
        <v>31</v>
      </c>
      <c r="AY103" s="185">
        <f t="shared" si="228"/>
        <v>107</v>
      </c>
      <c r="AZ103" s="183">
        <f t="shared" si="228"/>
        <v>62</v>
      </c>
      <c r="BA103" s="184">
        <f t="shared" si="228"/>
        <v>312</v>
      </c>
      <c r="BB103" s="181">
        <f t="shared" si="228"/>
        <v>106</v>
      </c>
      <c r="BC103" s="185">
        <f t="shared" si="228"/>
        <v>95</v>
      </c>
      <c r="BD103" s="183">
        <f t="shared" si="228"/>
        <v>450</v>
      </c>
      <c r="BE103" s="181">
        <f t="shared" si="228"/>
        <v>288</v>
      </c>
      <c r="BF103" s="165">
        <f>SUM(AF103,AH103,AJ103,AL103,AN103,AP103,AR103,AT103,AV103,AX103,AZ103,BB103,BD103)</f>
        <v>2597</v>
      </c>
      <c r="BG103" s="166">
        <f>SUM(AG103,AI103,AK103,AM103,AO103,AQ103,AS103,AU103,AW103,AY103,BA103,BC103,BE103)</f>
        <v>2688</v>
      </c>
      <c r="BI103" s="132" t="s">
        <v>17</v>
      </c>
      <c r="BJ103" s="124">
        <f>B103/B126</f>
        <v>2.4809698336622499E-2</v>
      </c>
      <c r="BK103" s="125">
        <f t="shared" ref="BK103" si="258">C103/C126</f>
        <v>0</v>
      </c>
      <c r="BL103" s="126">
        <f t="shared" ref="BL103" si="259">D103/D126</f>
        <v>2.5477707006369428E-2</v>
      </c>
      <c r="BM103" s="127">
        <f t="shared" ref="BM103" si="260">E103/E126</f>
        <v>0</v>
      </c>
      <c r="BN103" s="124">
        <f t="shared" ref="BN103" si="261">F103/F126</f>
        <v>1.4752370916754479E-2</v>
      </c>
      <c r="BO103" s="125">
        <f t="shared" ref="BO103" si="262">G103/G126</f>
        <v>0</v>
      </c>
      <c r="BP103" s="126">
        <f t="shared" ref="BP103" si="263">H103/H126</f>
        <v>1.0892667375132838E-2</v>
      </c>
      <c r="BQ103" s="127">
        <f t="shared" ref="BQ103" si="264">I103/I126</f>
        <v>0</v>
      </c>
      <c r="BR103" s="124">
        <f t="shared" ref="BR103" si="265">J103/J126</f>
        <v>6.0913705583756344E-3</v>
      </c>
      <c r="BS103" s="125">
        <f t="shared" ref="BS103" si="266">K103/K126</f>
        <v>0</v>
      </c>
      <c r="BT103" s="126">
        <f t="shared" ref="BT103" si="267">L103/L126</f>
        <v>0</v>
      </c>
      <c r="BU103" s="124">
        <f t="shared" ref="BU103" si="268">M103/M126</f>
        <v>0</v>
      </c>
      <c r="BV103" s="128">
        <f t="shared" ref="BV103" si="269">N103/N126</f>
        <v>0</v>
      </c>
      <c r="BW103" s="129">
        <f t="shared" ref="BW103" si="270">O103/O126</f>
        <v>0</v>
      </c>
      <c r="BX103" s="124">
        <f t="shared" ref="BX103" si="271">P103/P126</f>
        <v>0</v>
      </c>
      <c r="BY103" s="125">
        <f t="shared" ref="BY103" si="272">Q103/Q126</f>
        <v>0</v>
      </c>
      <c r="BZ103" s="126">
        <f t="shared" ref="BZ103" si="273">R103/R126</f>
        <v>0</v>
      </c>
      <c r="CA103" s="127">
        <f t="shared" ref="CA103" si="274">S103/S126</f>
        <v>0</v>
      </c>
      <c r="CB103" s="124">
        <f t="shared" ref="CB103" si="275">T103/T126</f>
        <v>0</v>
      </c>
      <c r="CC103" s="125">
        <f t="shared" ref="CC103" si="276">U103/U126</f>
        <v>0</v>
      </c>
      <c r="CD103" s="126">
        <f t="shared" ref="CD103" si="277">V103/V126</f>
        <v>0</v>
      </c>
      <c r="CE103" s="127">
        <f t="shared" ref="CE103" si="278">W103/W126</f>
        <v>0</v>
      </c>
      <c r="CF103" s="124">
        <f t="shared" ref="CF103" si="279">X103/X126</f>
        <v>0</v>
      </c>
      <c r="CG103" s="125">
        <f t="shared" ref="CG103" si="280">Y103/Y126</f>
        <v>0</v>
      </c>
      <c r="CH103" s="126">
        <f t="shared" ref="CH103" si="281">Z103/Z126</f>
        <v>0</v>
      </c>
      <c r="CI103" s="124">
        <f t="shared" ref="CI103" si="282">AA103/AA126</f>
        <v>0</v>
      </c>
      <c r="CJ103" s="130">
        <f t="shared" ref="CJ103" si="283">AB103/AB126</f>
        <v>6.5708551822360331E-3</v>
      </c>
      <c r="CK103" s="131">
        <f t="shared" ref="CK103" si="284">AC103/AC126</f>
        <v>0</v>
      </c>
    </row>
    <row r="104" spans="1:89" ht="13.5" thickBot="1" x14ac:dyDescent="0.25">
      <c r="A104" s="140" t="s">
        <v>18</v>
      </c>
      <c r="B104" s="188">
        <v>331</v>
      </c>
      <c r="C104" s="189">
        <v>0</v>
      </c>
      <c r="D104" s="190">
        <v>157</v>
      </c>
      <c r="E104" s="191">
        <v>0</v>
      </c>
      <c r="F104" s="188">
        <v>149</v>
      </c>
      <c r="G104" s="192">
        <v>12</v>
      </c>
      <c r="H104" s="190">
        <v>210</v>
      </c>
      <c r="I104" s="191">
        <v>53</v>
      </c>
      <c r="J104" s="188">
        <v>38</v>
      </c>
      <c r="K104" s="192">
        <v>15</v>
      </c>
      <c r="L104" s="190">
        <v>61</v>
      </c>
      <c r="M104" s="188">
        <v>83</v>
      </c>
      <c r="N104" s="193">
        <v>153</v>
      </c>
      <c r="O104" s="194">
        <v>95</v>
      </c>
      <c r="P104" s="188">
        <v>106</v>
      </c>
      <c r="Q104" s="192">
        <v>69</v>
      </c>
      <c r="R104" s="190">
        <v>171</v>
      </c>
      <c r="S104" s="191">
        <v>68</v>
      </c>
      <c r="T104" s="188">
        <v>23</v>
      </c>
      <c r="U104" s="192">
        <v>73</v>
      </c>
      <c r="V104" s="190">
        <v>46</v>
      </c>
      <c r="W104" s="191">
        <v>91</v>
      </c>
      <c r="X104" s="188">
        <v>110</v>
      </c>
      <c r="Y104" s="192">
        <v>71</v>
      </c>
      <c r="Z104" s="190">
        <v>323</v>
      </c>
      <c r="AA104" s="188">
        <v>220</v>
      </c>
      <c r="AB104" s="165">
        <f t="shared" si="256"/>
        <v>1878</v>
      </c>
      <c r="AC104" s="166">
        <f t="shared" si="257"/>
        <v>850</v>
      </c>
      <c r="AE104" s="257"/>
      <c r="AF104" s="121"/>
      <c r="AG104" s="189"/>
      <c r="AH104" s="190"/>
      <c r="AI104" s="191"/>
      <c r="AJ104" s="188"/>
      <c r="AK104" s="192"/>
      <c r="AL104" s="190"/>
      <c r="AM104" s="191"/>
      <c r="AN104" s="188"/>
      <c r="AO104" s="192"/>
      <c r="AP104" s="190"/>
      <c r="AQ104" s="188"/>
      <c r="AR104" s="193"/>
      <c r="AS104" s="194"/>
      <c r="AT104" s="188"/>
      <c r="AU104" s="192"/>
      <c r="AV104" s="190"/>
      <c r="AW104" s="191"/>
      <c r="AX104" s="188"/>
      <c r="AY104" s="192"/>
      <c r="AZ104" s="190"/>
      <c r="BA104" s="191"/>
      <c r="BB104" s="188"/>
      <c r="BC104" s="192"/>
      <c r="BD104" s="190"/>
      <c r="BE104" s="188"/>
      <c r="BF104" s="165"/>
      <c r="BG104" s="166"/>
      <c r="BI104" s="140" t="s">
        <v>18</v>
      </c>
      <c r="BJ104" s="124">
        <f>B104/B126</f>
        <v>9.3318297152523252E-2</v>
      </c>
      <c r="BK104" s="125">
        <f t="shared" ref="BK104" si="285">C104/C126</f>
        <v>0</v>
      </c>
      <c r="BL104" s="126">
        <f t="shared" ref="BL104" si="286">D104/D126</f>
        <v>0.1</v>
      </c>
      <c r="BM104" s="127">
        <f t="shared" ref="BM104" si="287">E104/E126</f>
        <v>0</v>
      </c>
      <c r="BN104" s="124">
        <f t="shared" ref="BN104" si="288">F104/F126</f>
        <v>7.8503688092729187E-2</v>
      </c>
      <c r="BO104" s="125">
        <f t="shared" ref="BO104" si="289">G104/G126</f>
        <v>8.321775312066574E-3</v>
      </c>
      <c r="BP104" s="126">
        <f t="shared" ref="BP104" si="290">H104/H126</f>
        <v>5.5791710945802341E-2</v>
      </c>
      <c r="BQ104" s="127">
        <f t="shared" ref="BQ104" si="291">I104/I126</f>
        <v>1.3642213642213642E-2</v>
      </c>
      <c r="BR104" s="124">
        <f t="shared" ref="BR104" si="292">J104/J126</f>
        <v>3.8578680203045689E-2</v>
      </c>
      <c r="BS104" s="125">
        <f t="shared" ref="BS104" si="293">K104/K126</f>
        <v>1.6251354279523293E-2</v>
      </c>
      <c r="BT104" s="126">
        <f t="shared" ref="BT104" si="294">L104/L126</f>
        <v>2.8033088235294119E-2</v>
      </c>
      <c r="BU104" s="124">
        <f t="shared" ref="BU104" si="295">M104/M126</f>
        <v>3.8003663003663E-2</v>
      </c>
      <c r="BV104" s="128">
        <f t="shared" ref="BV104" si="296">N104/N126</f>
        <v>4.32937181663837E-2</v>
      </c>
      <c r="BW104" s="129">
        <f t="shared" ref="BW104" si="297">O104/O126</f>
        <v>2.7228432215534538E-2</v>
      </c>
      <c r="BX104" s="124">
        <f t="shared" ref="BX104" si="298">P104/P126</f>
        <v>6.0640732265446223E-2</v>
      </c>
      <c r="BY104" s="125">
        <f t="shared" ref="BY104" si="299">Q104/Q126</f>
        <v>4.1591320072332731E-2</v>
      </c>
      <c r="BZ104" s="126">
        <f t="shared" ref="BZ104" si="300">R104/R126</f>
        <v>6.9286871961102101E-2</v>
      </c>
      <c r="CA104" s="127">
        <f t="shared" ref="CA104" si="301">S104/S126</f>
        <v>2.7353177795655673E-2</v>
      </c>
      <c r="CB104" s="124">
        <f t="shared" ref="CB104" si="302">T104/T126</f>
        <v>2.9639175257731958E-2</v>
      </c>
      <c r="CC104" s="125">
        <f t="shared" ref="CC104" si="303">U104/U126</f>
        <v>9.4072164948453607E-2</v>
      </c>
      <c r="CD104" s="126">
        <f t="shared" ref="CD104" si="304">V104/V126</f>
        <v>1.9271051529116047E-2</v>
      </c>
      <c r="CE104" s="127">
        <f t="shared" ref="CE104" si="305">W104/W126</f>
        <v>4.40251572327044E-2</v>
      </c>
      <c r="CF104" s="124">
        <f t="shared" ref="CF104" si="306">X104/X126</f>
        <v>7.2320841551610782E-2</v>
      </c>
      <c r="CG104" s="125">
        <f t="shared" ref="CG104" si="307">Y104/Y126</f>
        <v>4.9754730203223546E-2</v>
      </c>
      <c r="CH104" s="126">
        <f t="shared" ref="CH104" si="308">Z104/Z126</f>
        <v>7.146017699115044E-2</v>
      </c>
      <c r="CI104" s="124">
        <f t="shared" ref="CI104" si="309">AA104/AA126</f>
        <v>4.2397379071111969E-2</v>
      </c>
      <c r="CJ104" s="130">
        <f t="shared" ref="CJ104" si="310">AB104/AB126</f>
        <v>6.0788502621868322E-2</v>
      </c>
      <c r="CK104" s="131">
        <f t="shared" ref="CK104" si="311">AC104/AC126</f>
        <v>2.7560714633118252E-2</v>
      </c>
    </row>
    <row r="105" spans="1:89" ht="14.25" thickTop="1" thickBot="1" x14ac:dyDescent="0.25">
      <c r="A105" s="132" t="s">
        <v>19</v>
      </c>
      <c r="B105" s="181">
        <v>443</v>
      </c>
      <c r="C105" s="182">
        <v>173</v>
      </c>
      <c r="D105" s="183">
        <v>197</v>
      </c>
      <c r="E105" s="184">
        <v>137</v>
      </c>
      <c r="F105" s="181">
        <v>189</v>
      </c>
      <c r="G105" s="185">
        <v>126</v>
      </c>
      <c r="H105" s="183">
        <v>418</v>
      </c>
      <c r="I105" s="184">
        <v>258</v>
      </c>
      <c r="J105" s="181">
        <v>68</v>
      </c>
      <c r="K105" s="185">
        <v>107</v>
      </c>
      <c r="L105" s="183">
        <v>98</v>
      </c>
      <c r="M105" s="181">
        <v>309</v>
      </c>
      <c r="N105" s="186">
        <v>243</v>
      </c>
      <c r="O105" s="187">
        <v>343</v>
      </c>
      <c r="P105" s="181">
        <v>200</v>
      </c>
      <c r="Q105" s="185">
        <v>137</v>
      </c>
      <c r="R105" s="183">
        <v>279</v>
      </c>
      <c r="S105" s="184">
        <v>134</v>
      </c>
      <c r="T105" s="181">
        <v>38</v>
      </c>
      <c r="U105" s="185">
        <v>142</v>
      </c>
      <c r="V105" s="183">
        <v>79</v>
      </c>
      <c r="W105" s="184">
        <v>244</v>
      </c>
      <c r="X105" s="181">
        <v>173</v>
      </c>
      <c r="Y105" s="185">
        <v>144</v>
      </c>
      <c r="Z105" s="183">
        <v>449</v>
      </c>
      <c r="AA105" s="181">
        <v>365</v>
      </c>
      <c r="AB105" s="165">
        <f>B105+D105+F105+H105+J105+L105+N105+P105+R105+T105+V105+X105+Z105</f>
        <v>2874</v>
      </c>
      <c r="AC105" s="166">
        <f t="shared" si="257"/>
        <v>2619</v>
      </c>
      <c r="AE105" s="254" t="s">
        <v>13</v>
      </c>
      <c r="AF105" s="14">
        <f t="shared" ref="AF105:BG105" si="312">SUM(AF102:AF104)</f>
        <v>812</v>
      </c>
      <c r="AG105" s="1">
        <f t="shared" si="312"/>
        <v>432</v>
      </c>
      <c r="AH105" s="14">
        <f t="shared" si="312"/>
        <v>287</v>
      </c>
      <c r="AI105" s="1">
        <f t="shared" si="312"/>
        <v>199</v>
      </c>
      <c r="AJ105" s="14">
        <f t="shared" si="312"/>
        <v>420</v>
      </c>
      <c r="AK105" s="1">
        <f t="shared" si="312"/>
        <v>222</v>
      </c>
      <c r="AL105" s="14">
        <f t="shared" si="312"/>
        <v>852</v>
      </c>
      <c r="AM105" s="1">
        <f t="shared" si="312"/>
        <v>479</v>
      </c>
      <c r="AN105" s="14">
        <f t="shared" si="312"/>
        <v>135</v>
      </c>
      <c r="AO105" s="1">
        <f t="shared" si="312"/>
        <v>269</v>
      </c>
      <c r="AP105" s="14">
        <f t="shared" si="312"/>
        <v>156</v>
      </c>
      <c r="AQ105" s="1">
        <f t="shared" si="312"/>
        <v>693</v>
      </c>
      <c r="AR105" s="14">
        <f t="shared" si="312"/>
        <v>410</v>
      </c>
      <c r="AS105" s="1">
        <f t="shared" si="312"/>
        <v>861</v>
      </c>
      <c r="AT105" s="14">
        <f t="shared" si="312"/>
        <v>355</v>
      </c>
      <c r="AU105" s="1">
        <f t="shared" si="312"/>
        <v>262</v>
      </c>
      <c r="AV105" s="14">
        <f t="shared" si="312"/>
        <v>566</v>
      </c>
      <c r="AW105" s="1">
        <f t="shared" si="312"/>
        <v>288</v>
      </c>
      <c r="AX105" s="14">
        <f t="shared" si="312"/>
        <v>62</v>
      </c>
      <c r="AY105" s="1">
        <f t="shared" si="312"/>
        <v>230</v>
      </c>
      <c r="AZ105" s="14">
        <f t="shared" si="312"/>
        <v>148</v>
      </c>
      <c r="BA105" s="1">
        <f t="shared" si="312"/>
        <v>648</v>
      </c>
      <c r="BB105" s="14">
        <f t="shared" si="312"/>
        <v>249</v>
      </c>
      <c r="BC105" s="1">
        <f t="shared" si="312"/>
        <v>255</v>
      </c>
      <c r="BD105" s="14">
        <f t="shared" si="312"/>
        <v>828</v>
      </c>
      <c r="BE105" s="1">
        <f t="shared" si="312"/>
        <v>611</v>
      </c>
      <c r="BF105" s="167">
        <f t="shared" si="312"/>
        <v>5280</v>
      </c>
      <c r="BG105" s="168">
        <f t="shared" si="312"/>
        <v>5449</v>
      </c>
      <c r="BI105" s="132" t="s">
        <v>19</v>
      </c>
      <c r="BJ105" s="124">
        <f>B105/B126</f>
        <v>0.12489427685367917</v>
      </c>
      <c r="BK105" s="125">
        <f t="shared" ref="BK105" si="313">C105/C126</f>
        <v>4.9956684955241124E-2</v>
      </c>
      <c r="BL105" s="126">
        <f t="shared" ref="BL105" si="314">D105/D126</f>
        <v>0.12547770700636943</v>
      </c>
      <c r="BM105" s="127">
        <f t="shared" ref="BM105" si="315">E105/E126</f>
        <v>7.4014046461372232E-2</v>
      </c>
      <c r="BN105" s="124">
        <f t="shared" ref="BN105" si="316">F105/F126</f>
        <v>9.9578503688092734E-2</v>
      </c>
      <c r="BO105" s="125">
        <f t="shared" ref="BO105" si="317">G105/G126</f>
        <v>8.7378640776699032E-2</v>
      </c>
      <c r="BP105" s="126">
        <f t="shared" ref="BP105" si="318">H105/H126</f>
        <v>0.11105207226354942</v>
      </c>
      <c r="BQ105" s="127">
        <f t="shared" ref="BQ105" si="319">I105/I126</f>
        <v>6.6409266409266407E-2</v>
      </c>
      <c r="BR105" s="124">
        <f t="shared" ref="BR105" si="320">J105/J126</f>
        <v>6.9035532994923862E-2</v>
      </c>
      <c r="BS105" s="125">
        <f t="shared" ref="BS105" si="321">K105/K126</f>
        <v>0.11592632719393282</v>
      </c>
      <c r="BT105" s="126">
        <f t="shared" ref="BT105" si="322">L105/L126</f>
        <v>4.5036764705882353E-2</v>
      </c>
      <c r="BU105" s="124">
        <f t="shared" ref="BU105" si="323">M105/M126</f>
        <v>0.14148351648351648</v>
      </c>
      <c r="BV105" s="128">
        <f t="shared" ref="BV105" si="324">N105/N126</f>
        <v>6.8760611205432934E-2</v>
      </c>
      <c r="BW105" s="129">
        <f t="shared" ref="BW105" si="325">O105/O126</f>
        <v>9.8308971051877331E-2</v>
      </c>
      <c r="BX105" s="124">
        <f t="shared" ref="BX105" si="326">P105/P126</f>
        <v>0.11441647597254005</v>
      </c>
      <c r="BY105" s="125">
        <f t="shared" ref="BY105" si="327">Q105/Q126</f>
        <v>8.2579867389993969E-2</v>
      </c>
      <c r="BZ105" s="126">
        <f t="shared" ref="BZ105" si="328">R105/R126</f>
        <v>0.11304700162074555</v>
      </c>
      <c r="CA105" s="127">
        <f t="shared" ref="CA105" si="329">S105/S126</f>
        <v>5.3901850362027354E-2</v>
      </c>
      <c r="CB105" s="124">
        <f t="shared" ref="CB105" si="330">T105/T126</f>
        <v>4.8969072164948453E-2</v>
      </c>
      <c r="CC105" s="125">
        <f t="shared" ref="CC105" si="331">U105/U126</f>
        <v>0.18298969072164947</v>
      </c>
      <c r="CD105" s="126">
        <f t="shared" ref="CD105" si="332">V105/V126</f>
        <v>3.3095936321742771E-2</v>
      </c>
      <c r="CE105" s="127">
        <f t="shared" ref="CE105" si="333">W105/W126</f>
        <v>0.11804547653604257</v>
      </c>
      <c r="CF105" s="124">
        <f t="shared" ref="CF105" si="334">X105/X126</f>
        <v>0.11374095989480605</v>
      </c>
      <c r="CG105" s="125">
        <f t="shared" ref="CG105" si="335">Y105/Y126</f>
        <v>0.10091100210231255</v>
      </c>
      <c r="CH105" s="126">
        <f t="shared" ref="CH105" si="336">Z105/Z126</f>
        <v>9.9336283185840701E-2</v>
      </c>
      <c r="CI105" s="124">
        <f t="shared" ref="CI105" si="337">AA105/AA126</f>
        <v>7.0341106186163044E-2</v>
      </c>
      <c r="CJ105" s="130">
        <f t="shared" ref="CJ105" si="338">AB105/AB126</f>
        <v>9.3027772382986984E-2</v>
      </c>
      <c r="CK105" s="131">
        <f t="shared" ref="CK105" si="339">AC105/AC126</f>
        <v>8.4919425440160831E-2</v>
      </c>
    </row>
    <row r="106" spans="1:89" ht="13.5" thickTop="1" x14ac:dyDescent="0.2">
      <c r="A106" s="140" t="s">
        <v>20</v>
      </c>
      <c r="B106" s="188">
        <v>403</v>
      </c>
      <c r="C106" s="189">
        <v>173</v>
      </c>
      <c r="D106" s="190">
        <v>144</v>
      </c>
      <c r="E106" s="191">
        <v>125</v>
      </c>
      <c r="F106" s="188">
        <v>200</v>
      </c>
      <c r="G106" s="192">
        <v>112</v>
      </c>
      <c r="H106" s="190">
        <v>429</v>
      </c>
      <c r="I106" s="191">
        <v>252</v>
      </c>
      <c r="J106" s="188">
        <v>71</v>
      </c>
      <c r="K106" s="192">
        <v>147</v>
      </c>
      <c r="L106" s="190">
        <v>92</v>
      </c>
      <c r="M106" s="188">
        <v>311</v>
      </c>
      <c r="N106" s="193">
        <v>203</v>
      </c>
      <c r="O106" s="194">
        <v>409</v>
      </c>
      <c r="P106" s="188">
        <v>201</v>
      </c>
      <c r="Q106" s="192">
        <v>148</v>
      </c>
      <c r="R106" s="190">
        <v>302</v>
      </c>
      <c r="S106" s="191">
        <v>142</v>
      </c>
      <c r="T106" s="188">
        <v>31</v>
      </c>
      <c r="U106" s="192">
        <v>123</v>
      </c>
      <c r="V106" s="190">
        <v>86</v>
      </c>
      <c r="W106" s="191">
        <v>336</v>
      </c>
      <c r="X106" s="188">
        <v>143</v>
      </c>
      <c r="Y106" s="192">
        <v>160</v>
      </c>
      <c r="Z106" s="190">
        <v>378</v>
      </c>
      <c r="AA106" s="188">
        <v>323</v>
      </c>
      <c r="AB106" s="165">
        <f t="shared" ref="AB106:AB122" si="340">B106+D106+F106+H106+J106+L106+N106+P106+R106+T106+V106+X106+Z106</f>
        <v>2683</v>
      </c>
      <c r="AC106" s="166">
        <f t="shared" si="257"/>
        <v>2761</v>
      </c>
      <c r="BI106" s="140" t="s">
        <v>20</v>
      </c>
      <c r="BJ106" s="124">
        <f>B106/B126</f>
        <v>0.11361714124612349</v>
      </c>
      <c r="BK106" s="125">
        <f t="shared" ref="BK106" si="341">C106/C126</f>
        <v>4.9956684955241124E-2</v>
      </c>
      <c r="BL106" s="126">
        <f t="shared" ref="BL106" si="342">D106/D126</f>
        <v>9.171974522292993E-2</v>
      </c>
      <c r="BM106" s="127">
        <f t="shared" ref="BM106" si="343">E106/E126</f>
        <v>6.7531064289573201E-2</v>
      </c>
      <c r="BN106" s="124">
        <f t="shared" ref="BN106" si="344">F106/F126</f>
        <v>0.10537407797681771</v>
      </c>
      <c r="BO106" s="125">
        <f t="shared" ref="BO106" si="345">G106/G126</f>
        <v>7.7669902912621352E-2</v>
      </c>
      <c r="BP106" s="126">
        <f t="shared" ref="BP106" si="346">H106/H126</f>
        <v>0.11397449521785334</v>
      </c>
      <c r="BQ106" s="127">
        <f t="shared" ref="BQ106" si="347">I106/I126</f>
        <v>6.4864864864864868E-2</v>
      </c>
      <c r="BR106" s="124">
        <f t="shared" ref="BR106" si="348">J106/J126</f>
        <v>7.208121827411168E-2</v>
      </c>
      <c r="BS106" s="125">
        <f t="shared" ref="BS106" si="349">K106/K126</f>
        <v>0.15926327193932827</v>
      </c>
      <c r="BT106" s="126">
        <f t="shared" ref="BT106" si="350">L106/L126</f>
        <v>4.2279411764705885E-2</v>
      </c>
      <c r="BU106" s="124">
        <f t="shared" ref="BU106" si="351">M106/M126</f>
        <v>0.14239926739926739</v>
      </c>
      <c r="BV106" s="128">
        <f t="shared" ref="BV106" si="352">N106/N126</f>
        <v>5.7441992076966611E-2</v>
      </c>
      <c r="BW106" s="129">
        <f t="shared" ref="BW106" si="353">O106/O126</f>
        <v>0.11722556606477501</v>
      </c>
      <c r="BX106" s="124">
        <f t="shared" ref="BX106" si="354">P106/P126</f>
        <v>0.11498855835240275</v>
      </c>
      <c r="BY106" s="125">
        <f t="shared" ref="BY106" si="355">Q106/Q126</f>
        <v>8.9210367691380354E-2</v>
      </c>
      <c r="BZ106" s="126">
        <f t="shared" ref="BZ106" si="356">R106/R126</f>
        <v>0.12236628849270664</v>
      </c>
      <c r="CA106" s="127">
        <f t="shared" ref="CA106" si="357">S106/S126</f>
        <v>5.7119871279163313E-2</v>
      </c>
      <c r="CB106" s="124">
        <f t="shared" ref="CB106" si="358">T106/T126</f>
        <v>3.994845360824742E-2</v>
      </c>
      <c r="CC106" s="125">
        <f t="shared" ref="CC106" si="359">U106/U126</f>
        <v>0.15850515463917525</v>
      </c>
      <c r="CD106" s="126">
        <f t="shared" ref="CD106" si="360">V106/V126</f>
        <v>3.6028487641390869E-2</v>
      </c>
      <c r="CE106" s="127">
        <f t="shared" ref="CE106" si="361">W106/W126</f>
        <v>0.1625544267053701</v>
      </c>
      <c r="CF106" s="124">
        <f t="shared" ref="CF106" si="362">X106/X126</f>
        <v>9.4017094017094016E-2</v>
      </c>
      <c r="CG106" s="125">
        <f t="shared" ref="CG106" si="363">Y106/Y126</f>
        <v>0.11212333566923616</v>
      </c>
      <c r="CH106" s="126">
        <f t="shared" ref="CH106" si="364">Z106/Z126</f>
        <v>8.3628318584070799E-2</v>
      </c>
      <c r="CI106" s="124">
        <f t="shared" ref="CI106" si="365">AA106/AA126</f>
        <v>6.2247061090768933E-2</v>
      </c>
      <c r="CJ106" s="130">
        <f t="shared" ref="CJ106" si="366">AB106/AB126</f>
        <v>8.6845342137631898E-2</v>
      </c>
      <c r="CK106" s="131">
        <f t="shared" ref="CK106" si="367">AC106/AC126</f>
        <v>8.9523686002399405E-2</v>
      </c>
    </row>
    <row r="107" spans="1:89" ht="13.5" thickBot="1" x14ac:dyDescent="0.25">
      <c r="A107" s="132" t="s">
        <v>21</v>
      </c>
      <c r="B107" s="181">
        <v>409</v>
      </c>
      <c r="C107" s="182">
        <v>259</v>
      </c>
      <c r="D107" s="183">
        <v>143</v>
      </c>
      <c r="E107" s="184">
        <v>74</v>
      </c>
      <c r="F107" s="181">
        <v>220</v>
      </c>
      <c r="G107" s="185">
        <v>110</v>
      </c>
      <c r="H107" s="183">
        <v>423</v>
      </c>
      <c r="I107" s="184">
        <v>227</v>
      </c>
      <c r="J107" s="181">
        <v>64</v>
      </c>
      <c r="K107" s="185">
        <v>122</v>
      </c>
      <c r="L107" s="183">
        <v>64</v>
      </c>
      <c r="M107" s="181">
        <v>382</v>
      </c>
      <c r="N107" s="186">
        <v>207</v>
      </c>
      <c r="O107" s="187">
        <v>452</v>
      </c>
      <c r="P107" s="181">
        <v>154</v>
      </c>
      <c r="Q107" s="185">
        <v>114</v>
      </c>
      <c r="R107" s="183">
        <v>264</v>
      </c>
      <c r="S107" s="184">
        <v>146</v>
      </c>
      <c r="T107" s="181">
        <v>31</v>
      </c>
      <c r="U107" s="185">
        <v>107</v>
      </c>
      <c r="V107" s="183">
        <v>62</v>
      </c>
      <c r="W107" s="184">
        <v>312</v>
      </c>
      <c r="X107" s="181">
        <v>106</v>
      </c>
      <c r="Y107" s="185">
        <v>95</v>
      </c>
      <c r="Z107" s="183">
        <v>450</v>
      </c>
      <c r="AA107" s="181">
        <v>288</v>
      </c>
      <c r="AB107" s="165">
        <f t="shared" si="340"/>
        <v>2597</v>
      </c>
      <c r="AC107" s="166">
        <f t="shared" si="257"/>
        <v>2688</v>
      </c>
      <c r="AE107" t="s">
        <v>85</v>
      </c>
      <c r="BI107" s="132" t="s">
        <v>21</v>
      </c>
      <c r="BJ107" s="124">
        <f>B107/B126</f>
        <v>0.11530871158725683</v>
      </c>
      <c r="BK107" s="125">
        <f t="shared" ref="BK107" si="368">C107/C126</f>
        <v>7.4790643950332081E-2</v>
      </c>
      <c r="BL107" s="126">
        <f t="shared" ref="BL107" si="369">D107/D126</f>
        <v>9.1082802547770694E-2</v>
      </c>
      <c r="BM107" s="127">
        <f t="shared" ref="BM107" si="370">E107/E126</f>
        <v>3.9978390059427334E-2</v>
      </c>
      <c r="BN107" s="124">
        <f t="shared" ref="BN107" si="371">F107/F126</f>
        <v>0.11591148577449947</v>
      </c>
      <c r="BO107" s="125">
        <f t="shared" ref="BO107" si="372">G107/G126</f>
        <v>7.6282940360610257E-2</v>
      </c>
      <c r="BP107" s="126">
        <f t="shared" ref="BP107" si="373">H107/H126</f>
        <v>0.11238044633368757</v>
      </c>
      <c r="BQ107" s="127">
        <f t="shared" ref="BQ107" si="374">I107/I126</f>
        <v>5.8429858429858428E-2</v>
      </c>
      <c r="BR107" s="124">
        <f t="shared" ref="BR107" si="375">J107/J126</f>
        <v>6.4974619289340105E-2</v>
      </c>
      <c r="BS107" s="125">
        <f t="shared" ref="BS107" si="376">K107/K126</f>
        <v>0.13217768147345613</v>
      </c>
      <c r="BT107" s="126">
        <f t="shared" ref="BT107" si="377">L107/L126</f>
        <v>2.9411764705882353E-2</v>
      </c>
      <c r="BU107" s="124">
        <f t="shared" ref="BU107" si="378">M107/M126</f>
        <v>0.1749084249084249</v>
      </c>
      <c r="BV107" s="128">
        <f t="shared" ref="BV107" si="379">N107/N126</f>
        <v>5.857385398981324E-2</v>
      </c>
      <c r="BW107" s="129">
        <f t="shared" ref="BW107" si="380">O107/O126</f>
        <v>0.1295500143307538</v>
      </c>
      <c r="BX107" s="124">
        <f t="shared" ref="BX107" si="381">P107/P126</f>
        <v>8.8100686498855829E-2</v>
      </c>
      <c r="BY107" s="125">
        <f t="shared" ref="BY107" si="382">Q107/Q126</f>
        <v>6.8716094032549732E-2</v>
      </c>
      <c r="BZ107" s="126">
        <f t="shared" ref="BZ107" si="383">R107/R126</f>
        <v>0.10696920583468396</v>
      </c>
      <c r="CA107" s="127">
        <f t="shared" ref="CA107" si="384">S107/S126</f>
        <v>5.8728881737731296E-2</v>
      </c>
      <c r="CB107" s="124">
        <f t="shared" ref="CB107" si="385">T107/T126</f>
        <v>3.994845360824742E-2</v>
      </c>
      <c r="CC107" s="125">
        <f t="shared" ref="CC107" si="386">U107/U126</f>
        <v>0.13788659793814434</v>
      </c>
      <c r="CD107" s="126">
        <f t="shared" ref="CD107" si="387">V107/V126</f>
        <v>2.5974025974025976E-2</v>
      </c>
      <c r="CE107" s="127">
        <f t="shared" ref="CE107" si="388">W107/W126</f>
        <v>0.15094339622641509</v>
      </c>
      <c r="CF107" s="124">
        <f t="shared" ref="CF107" si="389">X107/X126</f>
        <v>6.9690992767915849E-2</v>
      </c>
      <c r="CG107" s="125">
        <f t="shared" ref="CG107" si="390">Y107/Y126</f>
        <v>6.6573230553608975E-2</v>
      </c>
      <c r="CH107" s="126">
        <f t="shared" ref="CH107" si="391">Z107/Z126</f>
        <v>9.9557522123893807E-2</v>
      </c>
      <c r="CI107" s="124">
        <f t="shared" ref="CI107" si="392">AA107/AA126</f>
        <v>5.5502023511273847E-2</v>
      </c>
      <c r="CJ107" s="130">
        <f t="shared" ref="CJ107" si="393">AB107/AB126</f>
        <v>8.4061630089985115E-2</v>
      </c>
      <c r="CK107" s="131">
        <f t="shared" ref="CK107" si="394">AC107/AC126</f>
        <v>8.7156706980966892E-2</v>
      </c>
    </row>
    <row r="108" spans="1:89" ht="14.25" thickTop="1" thickBot="1" x14ac:dyDescent="0.25">
      <c r="A108" s="140" t="s">
        <v>22</v>
      </c>
      <c r="B108" s="188">
        <v>283</v>
      </c>
      <c r="C108" s="189">
        <v>222</v>
      </c>
      <c r="D108" s="190">
        <v>98</v>
      </c>
      <c r="E108" s="191">
        <v>71</v>
      </c>
      <c r="F108" s="188">
        <v>174</v>
      </c>
      <c r="G108" s="192">
        <v>85</v>
      </c>
      <c r="H108" s="190">
        <v>294</v>
      </c>
      <c r="I108" s="191">
        <v>254</v>
      </c>
      <c r="J108" s="188">
        <v>49</v>
      </c>
      <c r="K108" s="192">
        <v>99</v>
      </c>
      <c r="L108" s="190">
        <v>75</v>
      </c>
      <c r="M108" s="188">
        <v>252</v>
      </c>
      <c r="N108" s="193">
        <v>179</v>
      </c>
      <c r="O108" s="194">
        <v>372</v>
      </c>
      <c r="P108" s="188">
        <v>111</v>
      </c>
      <c r="Q108" s="192">
        <v>86</v>
      </c>
      <c r="R108" s="190">
        <v>226</v>
      </c>
      <c r="S108" s="191">
        <v>118</v>
      </c>
      <c r="T108" s="188">
        <v>14</v>
      </c>
      <c r="U108" s="192">
        <v>57</v>
      </c>
      <c r="V108" s="190">
        <v>62</v>
      </c>
      <c r="W108" s="191">
        <v>294</v>
      </c>
      <c r="X108" s="188">
        <v>73</v>
      </c>
      <c r="Y108" s="192">
        <v>78</v>
      </c>
      <c r="Z108" s="190">
        <v>353</v>
      </c>
      <c r="AA108" s="188">
        <v>309</v>
      </c>
      <c r="AB108" s="165">
        <f t="shared" si="340"/>
        <v>1991</v>
      </c>
      <c r="AC108" s="166">
        <f t="shared" si="257"/>
        <v>2297</v>
      </c>
      <c r="AE108" s="268" t="s">
        <v>0</v>
      </c>
      <c r="AF108" s="262" t="s">
        <v>1</v>
      </c>
      <c r="AG108" s="263"/>
      <c r="AH108" s="262" t="s">
        <v>2</v>
      </c>
      <c r="AI108" s="263"/>
      <c r="AJ108" s="262" t="s">
        <v>3</v>
      </c>
      <c r="AK108" s="263"/>
      <c r="AL108" s="262" t="s">
        <v>4</v>
      </c>
      <c r="AM108" s="263"/>
      <c r="AN108" s="262" t="s">
        <v>5</v>
      </c>
      <c r="AO108" s="263"/>
      <c r="AP108" s="262" t="s">
        <v>6</v>
      </c>
      <c r="AQ108" s="263"/>
      <c r="AR108" s="262" t="s">
        <v>7</v>
      </c>
      <c r="AS108" s="263"/>
      <c r="AT108" s="262" t="s">
        <v>8</v>
      </c>
      <c r="AU108" s="263"/>
      <c r="AV108" s="262" t="s">
        <v>9</v>
      </c>
      <c r="AW108" s="263"/>
      <c r="AX108" s="262" t="s">
        <v>10</v>
      </c>
      <c r="AY108" s="263"/>
      <c r="AZ108" s="262" t="s">
        <v>11</v>
      </c>
      <c r="BA108" s="263"/>
      <c r="BB108" s="262" t="s">
        <v>12</v>
      </c>
      <c r="BC108" s="263"/>
      <c r="BD108" s="264" t="s">
        <v>40</v>
      </c>
      <c r="BE108" s="265"/>
      <c r="BF108" s="266" t="s">
        <v>41</v>
      </c>
      <c r="BG108" s="267"/>
      <c r="BI108" s="140" t="s">
        <v>22</v>
      </c>
      <c r="BJ108" s="124">
        <f>B108/B126</f>
        <v>7.9785734423456448E-2</v>
      </c>
      <c r="BK108" s="125">
        <f t="shared" ref="BK108" si="395">C108/C126</f>
        <v>6.410626624314178E-2</v>
      </c>
      <c r="BL108" s="126">
        <f t="shared" ref="BL108" si="396">D108/D126</f>
        <v>6.2420382165605096E-2</v>
      </c>
      <c r="BM108" s="127">
        <f t="shared" ref="BM108" si="397">E108/E126</f>
        <v>3.8357644516477579E-2</v>
      </c>
      <c r="BN108" s="124">
        <f t="shared" ref="BN108" si="398">F108/F126</f>
        <v>9.1675447839831406E-2</v>
      </c>
      <c r="BO108" s="125">
        <f t="shared" ref="BO108" si="399">G108/G126</f>
        <v>5.8945908460471569E-2</v>
      </c>
      <c r="BP108" s="126">
        <f t="shared" ref="BP108" si="400">H108/H126</f>
        <v>7.8108395324123267E-2</v>
      </c>
      <c r="BQ108" s="127">
        <f t="shared" ref="BQ108" si="401">I108/I126</f>
        <v>6.5379665379665386E-2</v>
      </c>
      <c r="BR108" s="124">
        <f t="shared" ref="BR108" si="402">J108/J126</f>
        <v>4.9746192893401014E-2</v>
      </c>
      <c r="BS108" s="125">
        <f t="shared" ref="BS108" si="403">K108/K126</f>
        <v>0.10725893824485373</v>
      </c>
      <c r="BT108" s="126">
        <f t="shared" ref="BT108" si="404">L108/L126</f>
        <v>3.4466911764705885E-2</v>
      </c>
      <c r="BU108" s="124">
        <f t="shared" ref="BU108" si="405">M108/M126</f>
        <v>0.11538461538461539</v>
      </c>
      <c r="BV108" s="128">
        <f t="shared" ref="BV108" si="406">N108/N126</f>
        <v>5.0650820599886813E-2</v>
      </c>
      <c r="BW108" s="129">
        <f t="shared" ref="BW108" si="407">O108/O126</f>
        <v>0.10662080825451418</v>
      </c>
      <c r="BX108" s="124">
        <f t="shared" ref="BX108" si="408">P108/P126</f>
        <v>6.3501144164759729E-2</v>
      </c>
      <c r="BY108" s="125">
        <f t="shared" ref="BY108" si="409">Q108/Q126</f>
        <v>5.1838456901748042E-2</v>
      </c>
      <c r="BZ108" s="126">
        <f t="shared" ref="BZ108" si="410">R108/R126</f>
        <v>9.157212317666126E-2</v>
      </c>
      <c r="CA108" s="127">
        <f t="shared" ref="CA108" si="411">S108/S126</f>
        <v>4.7465808527755428E-2</v>
      </c>
      <c r="CB108" s="124">
        <f t="shared" ref="CB108" si="412">T108/T126</f>
        <v>1.804123711340206E-2</v>
      </c>
      <c r="CC108" s="125">
        <f t="shared" ref="CC108" si="413">U108/U126</f>
        <v>7.3453608247422683E-2</v>
      </c>
      <c r="CD108" s="126">
        <f t="shared" ref="CD108" si="414">V108/V126</f>
        <v>2.5974025974025976E-2</v>
      </c>
      <c r="CE108" s="127">
        <f t="shared" ref="CE108" si="415">W108/W126</f>
        <v>0.14223512336719885</v>
      </c>
      <c r="CF108" s="124">
        <f t="shared" ref="CF108" si="416">X108/X126</f>
        <v>4.7994740302432608E-2</v>
      </c>
      <c r="CG108" s="125">
        <f t="shared" ref="CG108" si="417">Y108/Y126</f>
        <v>5.4660126138752631E-2</v>
      </c>
      <c r="CH108" s="126">
        <f t="shared" ref="CH108" si="418">Z108/Z126</f>
        <v>7.8097345132743357E-2</v>
      </c>
      <c r="CI108" s="124">
        <f t="shared" ref="CI108" si="419">AA108/AA126</f>
        <v>5.9549046058970899E-2</v>
      </c>
      <c r="CJ108" s="130">
        <f t="shared" ref="CJ108" si="420">AB108/AB126</f>
        <v>6.4446170777497244E-2</v>
      </c>
      <c r="CK108" s="131">
        <f t="shared" ref="CK108" si="421">AC108/AC126</f>
        <v>7.4478778249732494E-2</v>
      </c>
    </row>
    <row r="109" spans="1:89" ht="15" thickTop="1" thickBot="1" x14ac:dyDescent="0.3">
      <c r="A109" s="132" t="s">
        <v>23</v>
      </c>
      <c r="B109" s="181">
        <v>166</v>
      </c>
      <c r="C109" s="182">
        <v>133</v>
      </c>
      <c r="D109" s="183">
        <v>98</v>
      </c>
      <c r="E109" s="184">
        <v>58</v>
      </c>
      <c r="F109" s="181">
        <v>130</v>
      </c>
      <c r="G109" s="185">
        <v>66</v>
      </c>
      <c r="H109" s="183">
        <v>189</v>
      </c>
      <c r="I109" s="184">
        <v>224</v>
      </c>
      <c r="J109" s="181">
        <v>57</v>
      </c>
      <c r="K109" s="185">
        <v>54</v>
      </c>
      <c r="L109" s="183">
        <v>53</v>
      </c>
      <c r="M109" s="181">
        <v>131</v>
      </c>
      <c r="N109" s="186">
        <v>184</v>
      </c>
      <c r="O109" s="187">
        <v>262</v>
      </c>
      <c r="P109" s="181">
        <v>81</v>
      </c>
      <c r="Q109" s="185">
        <v>89</v>
      </c>
      <c r="R109" s="183">
        <v>160</v>
      </c>
      <c r="S109" s="184">
        <v>104</v>
      </c>
      <c r="T109" s="181">
        <v>11</v>
      </c>
      <c r="U109" s="185">
        <v>45</v>
      </c>
      <c r="V109" s="183">
        <v>77</v>
      </c>
      <c r="W109" s="184">
        <v>129</v>
      </c>
      <c r="X109" s="181">
        <v>87</v>
      </c>
      <c r="Y109" s="185">
        <v>68</v>
      </c>
      <c r="Z109" s="183">
        <v>282</v>
      </c>
      <c r="AA109" s="181">
        <v>289</v>
      </c>
      <c r="AB109" s="165">
        <f t="shared" si="340"/>
        <v>1575</v>
      </c>
      <c r="AC109" s="166">
        <f t="shared" si="257"/>
        <v>1652</v>
      </c>
      <c r="AE109" s="269"/>
      <c r="AF109" s="112" t="s">
        <v>14</v>
      </c>
      <c r="AG109" s="113" t="s">
        <v>15</v>
      </c>
      <c r="AH109" s="114" t="s">
        <v>14</v>
      </c>
      <c r="AI109" s="115" t="s">
        <v>15</v>
      </c>
      <c r="AJ109" s="112" t="s">
        <v>14</v>
      </c>
      <c r="AK109" s="113" t="s">
        <v>15</v>
      </c>
      <c r="AL109" s="114" t="s">
        <v>14</v>
      </c>
      <c r="AM109" s="115" t="s">
        <v>15</v>
      </c>
      <c r="AN109" s="112" t="s">
        <v>14</v>
      </c>
      <c r="AO109" s="113" t="s">
        <v>15</v>
      </c>
      <c r="AP109" s="114" t="s">
        <v>14</v>
      </c>
      <c r="AQ109" s="112" t="s">
        <v>15</v>
      </c>
      <c r="AR109" s="116" t="s">
        <v>14</v>
      </c>
      <c r="AS109" s="117" t="s">
        <v>15</v>
      </c>
      <c r="AT109" s="112" t="s">
        <v>14</v>
      </c>
      <c r="AU109" s="113" t="s">
        <v>15</v>
      </c>
      <c r="AV109" s="114" t="s">
        <v>14</v>
      </c>
      <c r="AW109" s="115" t="s">
        <v>15</v>
      </c>
      <c r="AX109" s="112" t="s">
        <v>14</v>
      </c>
      <c r="AY109" s="113" t="s">
        <v>15</v>
      </c>
      <c r="AZ109" s="114" t="s">
        <v>14</v>
      </c>
      <c r="BA109" s="115" t="s">
        <v>15</v>
      </c>
      <c r="BB109" s="112" t="s">
        <v>14</v>
      </c>
      <c r="BC109" s="113" t="s">
        <v>15</v>
      </c>
      <c r="BD109" s="26" t="s">
        <v>14</v>
      </c>
      <c r="BE109" s="118" t="s">
        <v>15</v>
      </c>
      <c r="BF109" s="169" t="s">
        <v>14</v>
      </c>
      <c r="BG109" s="170" t="s">
        <v>15</v>
      </c>
      <c r="BI109" s="132" t="s">
        <v>23</v>
      </c>
      <c r="BJ109" s="124">
        <f>B109/B126</f>
        <v>4.6800112771356074E-2</v>
      </c>
      <c r="BK109" s="125">
        <f t="shared" ref="BK109" si="422">C109/C126</f>
        <v>3.840600635287323E-2</v>
      </c>
      <c r="BL109" s="126">
        <f t="shared" ref="BL109" si="423">D109/D126</f>
        <v>6.2420382165605096E-2</v>
      </c>
      <c r="BM109" s="127">
        <f t="shared" ref="BM109" si="424">E109/E126</f>
        <v>3.1334413830361965E-2</v>
      </c>
      <c r="BN109" s="124">
        <f t="shared" ref="BN109" si="425">F109/F126</f>
        <v>6.8493150684931503E-2</v>
      </c>
      <c r="BO109" s="125">
        <f t="shared" ref="BO109" si="426">G109/G126</f>
        <v>4.5769764216366159E-2</v>
      </c>
      <c r="BP109" s="126">
        <f t="shared" ref="BP109" si="427">H109/H126</f>
        <v>5.0212539851222107E-2</v>
      </c>
      <c r="BQ109" s="127">
        <f t="shared" ref="BQ109" si="428">I109/I126</f>
        <v>5.7657657657657659E-2</v>
      </c>
      <c r="BR109" s="124">
        <f t="shared" ref="BR109" si="429">J109/J126</f>
        <v>5.7868020304568529E-2</v>
      </c>
      <c r="BS109" s="125">
        <f t="shared" ref="BS109" si="430">K109/K126</f>
        <v>5.8504875406283859E-2</v>
      </c>
      <c r="BT109" s="126">
        <f t="shared" ref="BT109" si="431">L109/L126</f>
        <v>2.4356617647058824E-2</v>
      </c>
      <c r="BU109" s="124">
        <f t="shared" ref="BU109" si="432">M109/M126</f>
        <v>5.9981684981684984E-2</v>
      </c>
      <c r="BV109" s="128">
        <f t="shared" ref="BV109" si="433">N109/N126</f>
        <v>5.2065647990945103E-2</v>
      </c>
      <c r="BW109" s="129">
        <f t="shared" ref="BW109" si="434">O109/O126</f>
        <v>7.5093149899684727E-2</v>
      </c>
      <c r="BX109" s="124">
        <f t="shared" ref="BX109" si="435">P109/P126</f>
        <v>4.6338672768878722E-2</v>
      </c>
      <c r="BY109" s="125">
        <f t="shared" ref="BY109" si="436">Q109/Q126</f>
        <v>5.3646775165762509E-2</v>
      </c>
      <c r="BZ109" s="126">
        <f t="shared" ref="BZ109" si="437">R109/R126</f>
        <v>6.4829821717990274E-2</v>
      </c>
      <c r="CA109" s="127">
        <f t="shared" ref="CA109" si="438">S109/S126</f>
        <v>4.1834271922767501E-2</v>
      </c>
      <c r="CB109" s="124">
        <f t="shared" ref="CB109" si="439">T109/T126</f>
        <v>1.4175257731958763E-2</v>
      </c>
      <c r="CC109" s="125">
        <f t="shared" ref="CC109" si="440">U109/U126</f>
        <v>5.7989690721649487E-2</v>
      </c>
      <c r="CD109" s="126">
        <f t="shared" ref="CD109" si="441">V109/V126</f>
        <v>3.2258064516129031E-2</v>
      </c>
      <c r="CE109" s="127">
        <f t="shared" ref="CE109" si="442">W109/W126</f>
        <v>6.2409288824383166E-2</v>
      </c>
      <c r="CF109" s="124">
        <f t="shared" ref="CF109" si="443">X109/X126</f>
        <v>5.7199211045364892E-2</v>
      </c>
      <c r="CG109" s="125">
        <f t="shared" ref="CG109" si="444">Y109/Y126</f>
        <v>4.7652417659425371E-2</v>
      </c>
      <c r="CH109" s="126">
        <f t="shared" ref="CH109" si="445">Z109/Z126</f>
        <v>6.2389380530973454E-2</v>
      </c>
      <c r="CI109" s="124">
        <f t="shared" ref="CI109" si="446">AA109/AA126</f>
        <v>5.5694738870687995E-2</v>
      </c>
      <c r="CJ109" s="130">
        <f t="shared" ref="CJ109" si="447">AB109/AB126</f>
        <v>5.0980772965624394E-2</v>
      </c>
      <c r="CK109" s="131">
        <f t="shared" ref="CK109" si="448">AC109/AC126</f>
        <v>5.3565059498719238E-2</v>
      </c>
    </row>
    <row r="110" spans="1:89" ht="13.5" thickTop="1" x14ac:dyDescent="0.2">
      <c r="A110" s="140" t="s">
        <v>24</v>
      </c>
      <c r="B110" s="195">
        <v>138</v>
      </c>
      <c r="C110" s="189">
        <v>210</v>
      </c>
      <c r="D110" s="190">
        <v>90</v>
      </c>
      <c r="E110" s="191">
        <v>84</v>
      </c>
      <c r="F110" s="188">
        <v>106</v>
      </c>
      <c r="G110" s="192">
        <v>86</v>
      </c>
      <c r="H110" s="190">
        <v>157</v>
      </c>
      <c r="I110" s="191">
        <v>191</v>
      </c>
      <c r="J110" s="188">
        <v>65</v>
      </c>
      <c r="K110" s="192">
        <v>57</v>
      </c>
      <c r="L110" s="190">
        <v>76</v>
      </c>
      <c r="M110" s="188">
        <v>108</v>
      </c>
      <c r="N110" s="193">
        <v>156</v>
      </c>
      <c r="O110" s="196">
        <v>163</v>
      </c>
      <c r="P110" s="188">
        <v>62</v>
      </c>
      <c r="Q110" s="192">
        <v>77</v>
      </c>
      <c r="R110" s="190">
        <v>121</v>
      </c>
      <c r="S110" s="191">
        <v>140</v>
      </c>
      <c r="T110" s="188">
        <v>25</v>
      </c>
      <c r="U110" s="192">
        <v>40</v>
      </c>
      <c r="V110" s="190">
        <v>65</v>
      </c>
      <c r="W110" s="197">
        <v>120</v>
      </c>
      <c r="X110" s="188">
        <v>68</v>
      </c>
      <c r="Y110" s="192">
        <v>64</v>
      </c>
      <c r="Z110" s="190">
        <v>250</v>
      </c>
      <c r="AA110" s="188">
        <v>269</v>
      </c>
      <c r="AB110" s="165">
        <f t="shared" si="340"/>
        <v>1379</v>
      </c>
      <c r="AC110" s="166">
        <f t="shared" si="257"/>
        <v>1609</v>
      </c>
      <c r="AE110" s="257" t="str">
        <f>$AE$17</f>
        <v>17:00 - 17:59</v>
      </c>
      <c r="AF110" s="121">
        <f t="shared" ref="AF110:AU111" si="449">SUMIF($A$9:$A$32,$AE110,B$102:B$125)</f>
        <v>219</v>
      </c>
      <c r="AG110" s="178">
        <f t="shared" si="449"/>
        <v>417</v>
      </c>
      <c r="AH110" s="122">
        <f t="shared" si="449"/>
        <v>122</v>
      </c>
      <c r="AI110" s="173">
        <f t="shared" si="449"/>
        <v>221</v>
      </c>
      <c r="AJ110" s="121">
        <f t="shared" si="449"/>
        <v>125</v>
      </c>
      <c r="AK110" s="123">
        <f t="shared" si="449"/>
        <v>147</v>
      </c>
      <c r="AL110" s="122">
        <f t="shared" si="449"/>
        <v>263</v>
      </c>
      <c r="AM110" s="173">
        <f t="shared" si="449"/>
        <v>398</v>
      </c>
      <c r="AN110" s="121">
        <f t="shared" si="449"/>
        <v>113</v>
      </c>
      <c r="AO110" s="123">
        <f t="shared" si="449"/>
        <v>48</v>
      </c>
      <c r="AP110" s="122">
        <f t="shared" si="449"/>
        <v>312</v>
      </c>
      <c r="AQ110" s="121">
        <f t="shared" si="449"/>
        <v>76</v>
      </c>
      <c r="AR110" s="172">
        <f t="shared" si="449"/>
        <v>400</v>
      </c>
      <c r="AS110" s="174">
        <f t="shared" si="449"/>
        <v>220</v>
      </c>
      <c r="AT110" s="121">
        <f t="shared" si="449"/>
        <v>135</v>
      </c>
      <c r="AU110" s="123">
        <f t="shared" si="449"/>
        <v>206</v>
      </c>
      <c r="AV110" s="122">
        <f t="shared" ref="AP110:BE111" si="450">SUMIF($A$9:$A$32,$AE110,R$102:R$125)</f>
        <v>128</v>
      </c>
      <c r="AW110" s="173">
        <f t="shared" si="450"/>
        <v>281</v>
      </c>
      <c r="AX110" s="121">
        <f t="shared" si="450"/>
        <v>97</v>
      </c>
      <c r="AY110" s="123">
        <f t="shared" si="450"/>
        <v>33</v>
      </c>
      <c r="AZ110" s="122">
        <f t="shared" si="450"/>
        <v>397</v>
      </c>
      <c r="BA110" s="173">
        <f t="shared" si="450"/>
        <v>71</v>
      </c>
      <c r="BB110" s="121">
        <f t="shared" si="450"/>
        <v>168</v>
      </c>
      <c r="BC110" s="123">
        <f t="shared" si="450"/>
        <v>127</v>
      </c>
      <c r="BD110" s="21">
        <f t="shared" si="450"/>
        <v>355</v>
      </c>
      <c r="BE110" s="177">
        <f t="shared" si="450"/>
        <v>507</v>
      </c>
      <c r="BF110" s="163">
        <f>AF110+AH110+AJ110+AL110+AN110+AP110+AR110+AT110+AV110+AX110+AZ110+BB110+BD110</f>
        <v>2834</v>
      </c>
      <c r="BG110" s="164">
        <f>AG110+AI110+AK110+AM110+AO110+AQ110+AS110+AU110+AW110+AY110+BA110+BC110+BE110</f>
        <v>2752</v>
      </c>
      <c r="BI110" s="140" t="s">
        <v>24</v>
      </c>
      <c r="BJ110" s="124">
        <f>B110/B126</f>
        <v>3.8906117846067102E-2</v>
      </c>
      <c r="BK110" s="125">
        <f t="shared" ref="BK110" si="451">C110/C126</f>
        <v>6.0641062662431418E-2</v>
      </c>
      <c r="BL110" s="126">
        <f t="shared" ref="BL110" si="452">D110/D126</f>
        <v>5.7324840764331211E-2</v>
      </c>
      <c r="BM110" s="127">
        <f t="shared" ref="BM110" si="453">E110/E126</f>
        <v>4.5380875202593193E-2</v>
      </c>
      <c r="BN110" s="124">
        <f t="shared" ref="BN110" si="454">F110/F126</f>
        <v>5.584826132771338E-2</v>
      </c>
      <c r="BO110" s="125">
        <f t="shared" ref="BO110" si="455">G110/G126</f>
        <v>5.9639389736477116E-2</v>
      </c>
      <c r="BP110" s="126">
        <f t="shared" ref="BP110" si="456">H110/H126</f>
        <v>4.1710945802337938E-2</v>
      </c>
      <c r="BQ110" s="127">
        <f t="shared" ref="BQ110" si="457">I110/I126</f>
        <v>4.9163449163449162E-2</v>
      </c>
      <c r="BR110" s="124">
        <f t="shared" ref="BR110" si="458">J110/J126</f>
        <v>6.5989847715736044E-2</v>
      </c>
      <c r="BS110" s="125">
        <f t="shared" ref="BS110" si="459">K110/K126</f>
        <v>6.1755146262188518E-2</v>
      </c>
      <c r="BT110" s="126">
        <f t="shared" ref="BT110" si="460">L110/L126</f>
        <v>3.4926470588235295E-2</v>
      </c>
      <c r="BU110" s="124">
        <f t="shared" ref="BU110" si="461">M110/M126</f>
        <v>4.9450549450549448E-2</v>
      </c>
      <c r="BV110" s="128">
        <f t="shared" ref="BV110" si="462">N110/N126</f>
        <v>4.4142614601018676E-2</v>
      </c>
      <c r="BW110" s="129">
        <f t="shared" ref="BW110" si="463">O110/O126</f>
        <v>4.6718257380338205E-2</v>
      </c>
      <c r="BX110" s="124">
        <f t="shared" ref="BX110" si="464">P110/P126</f>
        <v>3.5469107551487411E-2</v>
      </c>
      <c r="BY110" s="125">
        <f t="shared" ref="BY110" si="465">Q110/Q126</f>
        <v>4.6413502109704644E-2</v>
      </c>
      <c r="BZ110" s="126">
        <f t="shared" ref="BZ110" si="466">R110/R126</f>
        <v>4.9027552674230146E-2</v>
      </c>
      <c r="CA110" s="127">
        <f t="shared" ref="CA110" si="467">S110/S126</f>
        <v>5.6315366049879322E-2</v>
      </c>
      <c r="CB110" s="124">
        <f t="shared" ref="CB110" si="468">T110/T126</f>
        <v>3.2216494845360821E-2</v>
      </c>
      <c r="CC110" s="125">
        <f t="shared" ref="CC110" si="469">U110/U126</f>
        <v>5.1546391752577317E-2</v>
      </c>
      <c r="CD110" s="126">
        <f t="shared" ref="CD110" si="470">V110/V126</f>
        <v>2.7230833682446585E-2</v>
      </c>
      <c r="CE110" s="127">
        <f t="shared" ref="CE110" si="471">W110/W126</f>
        <v>5.8055152394775038E-2</v>
      </c>
      <c r="CF110" s="124">
        <f t="shared" ref="CF110" si="472">X110/X126</f>
        <v>4.4707429322813935E-2</v>
      </c>
      <c r="CG110" s="125">
        <f t="shared" ref="CG110" si="473">Y110/Y126</f>
        <v>4.4849334267694461E-2</v>
      </c>
      <c r="CH110" s="126">
        <f t="shared" ref="CH110" si="474">Z110/Z126</f>
        <v>5.5309734513274339E-2</v>
      </c>
      <c r="CI110" s="124">
        <f t="shared" ref="CI110" si="475">AA110/AA126</f>
        <v>5.184043168240509E-2</v>
      </c>
      <c r="CJ110" s="130">
        <f t="shared" ref="CJ110" si="476">AB110/AB126</f>
        <v>4.4636498996568914E-2</v>
      </c>
      <c r="CK110" s="131">
        <f t="shared" ref="CK110" si="477">AC110/AC126</f>
        <v>5.217081158198502E-2</v>
      </c>
    </row>
    <row r="111" spans="1:89" x14ac:dyDescent="0.2">
      <c r="A111" s="132" t="s">
        <v>25</v>
      </c>
      <c r="B111" s="198">
        <v>141</v>
      </c>
      <c r="C111" s="182">
        <v>174</v>
      </c>
      <c r="D111" s="183">
        <v>79</v>
      </c>
      <c r="E111" s="184">
        <v>62</v>
      </c>
      <c r="F111" s="181">
        <v>101</v>
      </c>
      <c r="G111" s="185">
        <v>84</v>
      </c>
      <c r="H111" s="183">
        <v>189</v>
      </c>
      <c r="I111" s="184">
        <v>134</v>
      </c>
      <c r="J111" s="181">
        <v>58</v>
      </c>
      <c r="K111" s="182">
        <v>22</v>
      </c>
      <c r="L111" s="183">
        <v>88</v>
      </c>
      <c r="M111" s="181">
        <v>79</v>
      </c>
      <c r="N111" s="186">
        <v>161</v>
      </c>
      <c r="O111" s="199">
        <v>105</v>
      </c>
      <c r="P111" s="181">
        <v>77</v>
      </c>
      <c r="Q111" s="182">
        <v>54</v>
      </c>
      <c r="R111" s="183">
        <v>122</v>
      </c>
      <c r="S111" s="184">
        <v>101</v>
      </c>
      <c r="T111" s="190">
        <v>29</v>
      </c>
      <c r="U111" s="181">
        <v>14</v>
      </c>
      <c r="V111" s="183">
        <v>80</v>
      </c>
      <c r="W111" s="200">
        <v>73</v>
      </c>
      <c r="X111" s="181">
        <v>52</v>
      </c>
      <c r="Y111" s="185">
        <v>52</v>
      </c>
      <c r="Z111" s="183">
        <v>236</v>
      </c>
      <c r="AA111" s="181">
        <v>243</v>
      </c>
      <c r="AB111" s="165">
        <f t="shared" si="340"/>
        <v>1413</v>
      </c>
      <c r="AC111" s="166">
        <f t="shared" si="257"/>
        <v>1197</v>
      </c>
      <c r="AE111" s="259" t="str">
        <f>$AE$18</f>
        <v>18:00 - 18:59</v>
      </c>
      <c r="AF111" s="121">
        <f t="shared" si="449"/>
        <v>309</v>
      </c>
      <c r="AG111" s="182">
        <f t="shared" si="449"/>
        <v>359</v>
      </c>
      <c r="AH111" s="183">
        <f t="shared" si="449"/>
        <v>71</v>
      </c>
      <c r="AI111" s="184">
        <f t="shared" si="449"/>
        <v>266</v>
      </c>
      <c r="AJ111" s="181">
        <f t="shared" si="449"/>
        <v>62</v>
      </c>
      <c r="AK111" s="185">
        <f t="shared" si="449"/>
        <v>140</v>
      </c>
      <c r="AL111" s="183">
        <f t="shared" si="449"/>
        <v>209</v>
      </c>
      <c r="AM111" s="184">
        <f t="shared" si="449"/>
        <v>493</v>
      </c>
      <c r="AN111" s="181">
        <f t="shared" si="449"/>
        <v>118</v>
      </c>
      <c r="AO111" s="185">
        <f t="shared" si="449"/>
        <v>69</v>
      </c>
      <c r="AP111" s="183">
        <f t="shared" si="450"/>
        <v>413</v>
      </c>
      <c r="AQ111" s="181">
        <f t="shared" si="450"/>
        <v>69</v>
      </c>
      <c r="AR111" s="186">
        <f t="shared" si="450"/>
        <v>559</v>
      </c>
      <c r="AS111" s="187">
        <f t="shared" si="450"/>
        <v>220</v>
      </c>
      <c r="AT111" s="181">
        <f t="shared" si="450"/>
        <v>128</v>
      </c>
      <c r="AU111" s="185">
        <f t="shared" si="450"/>
        <v>166</v>
      </c>
      <c r="AV111" s="183">
        <f t="shared" si="450"/>
        <v>128</v>
      </c>
      <c r="AW111" s="184">
        <f t="shared" si="450"/>
        <v>347</v>
      </c>
      <c r="AX111" s="181">
        <f t="shared" si="450"/>
        <v>140</v>
      </c>
      <c r="AY111" s="185">
        <f t="shared" si="450"/>
        <v>30</v>
      </c>
      <c r="AZ111" s="183">
        <f t="shared" si="450"/>
        <v>596</v>
      </c>
      <c r="BA111" s="184">
        <f t="shared" si="450"/>
        <v>48</v>
      </c>
      <c r="BB111" s="181">
        <f t="shared" si="450"/>
        <v>134</v>
      </c>
      <c r="BC111" s="185">
        <f t="shared" si="450"/>
        <v>138</v>
      </c>
      <c r="BD111" s="183">
        <f t="shared" si="450"/>
        <v>226</v>
      </c>
      <c r="BE111" s="181">
        <f t="shared" si="450"/>
        <v>613</v>
      </c>
      <c r="BF111" s="165">
        <f>SUM(AF111,AH111,AJ111,AL111,AN111,AP111,AR111,AT111,AV111,AX111,AZ111,BB111,BD111)</f>
        <v>3093</v>
      </c>
      <c r="BG111" s="166">
        <f>SUM(AG111,AI111,AK111,AM111,AO111,AQ111,AS111,AU111,AW111,AY111,BA111,BC111,BE111)</f>
        <v>2958</v>
      </c>
      <c r="BI111" s="132" t="s">
        <v>25</v>
      </c>
      <c r="BJ111" s="124">
        <f>B111/B126</f>
        <v>3.9751903016633776E-2</v>
      </c>
      <c r="BK111" s="125">
        <f t="shared" ref="BK111" si="478">C111/C126</f>
        <v>5.0245451920300319E-2</v>
      </c>
      <c r="BL111" s="126">
        <f t="shared" ref="BL111" si="479">D111/D126</f>
        <v>5.0318471337579621E-2</v>
      </c>
      <c r="BM111" s="127">
        <f t="shared" ref="BM111" si="480">E111/E126</f>
        <v>3.3495407887628309E-2</v>
      </c>
      <c r="BN111" s="124">
        <f t="shared" ref="BN111" si="481">F111/F126</f>
        <v>5.3213909378292942E-2</v>
      </c>
      <c r="BO111" s="125">
        <f t="shared" ref="BO111" si="482">G111/G126</f>
        <v>5.8252427184466021E-2</v>
      </c>
      <c r="BP111" s="126">
        <f t="shared" ref="BP111" si="483">H111/H126</f>
        <v>5.0212539851222107E-2</v>
      </c>
      <c r="BQ111" s="127">
        <f t="shared" ref="BQ111" si="484">I111/I126</f>
        <v>3.449163449163449E-2</v>
      </c>
      <c r="BR111" s="124">
        <f t="shared" ref="BR111" si="485">J111/J126</f>
        <v>5.8883248730964469E-2</v>
      </c>
      <c r="BS111" s="125">
        <f t="shared" ref="BS111" si="486">K111/K126</f>
        <v>2.3835319609967497E-2</v>
      </c>
      <c r="BT111" s="126">
        <f t="shared" ref="BT111" si="487">L111/L126</f>
        <v>4.0441176470588237E-2</v>
      </c>
      <c r="BU111" s="124">
        <f t="shared" ref="BU111" si="488">M111/M126</f>
        <v>3.6172161172161175E-2</v>
      </c>
      <c r="BV111" s="128">
        <f t="shared" ref="BV111" si="489">N111/N126</f>
        <v>4.5557441992076966E-2</v>
      </c>
      <c r="BW111" s="129">
        <f t="shared" ref="BW111" si="490">O111/O126</f>
        <v>3.0094582975064489E-2</v>
      </c>
      <c r="BX111" s="124">
        <f t="shared" ref="BX111" si="491">P111/P126</f>
        <v>4.4050343249427915E-2</v>
      </c>
      <c r="BY111" s="125">
        <f t="shared" ref="BY111" si="492">Q111/Q126</f>
        <v>3.25497287522604E-2</v>
      </c>
      <c r="BZ111" s="126">
        <f t="shared" ref="BZ111" si="493">R111/R126</f>
        <v>4.9432739059967583E-2</v>
      </c>
      <c r="CA111" s="127">
        <f t="shared" ref="CA111" si="494">S111/S126</f>
        <v>4.0627514078841513E-2</v>
      </c>
      <c r="CB111" s="124">
        <f t="shared" ref="CB111" si="495">T111/T126</f>
        <v>3.7371134020618556E-2</v>
      </c>
      <c r="CC111" s="125">
        <f t="shared" ref="CC111" si="496">U111/U126</f>
        <v>1.804123711340206E-2</v>
      </c>
      <c r="CD111" s="126">
        <f t="shared" ref="CD111" si="497">V111/V126</f>
        <v>3.3514872224549644E-2</v>
      </c>
      <c r="CE111" s="127">
        <f t="shared" ref="CE111" si="498">W111/W126</f>
        <v>3.531688437348815E-2</v>
      </c>
      <c r="CF111" s="124">
        <f t="shared" ref="CF111" si="499">X111/X126</f>
        <v>3.4188034188034191E-2</v>
      </c>
      <c r="CG111" s="125">
        <f t="shared" ref="CG111" si="500">Y111/Y126</f>
        <v>3.6440084092501754E-2</v>
      </c>
      <c r="CH111" s="126">
        <f t="shared" ref="CH111" si="501">Z111/Z126</f>
        <v>5.2212389380530973E-2</v>
      </c>
      <c r="CI111" s="124">
        <f t="shared" ref="CI111" si="502">AA111/AA126</f>
        <v>4.6829832337637309E-2</v>
      </c>
      <c r="CJ111" s="130">
        <f t="shared" ref="CJ111" si="503">AB111/AB126</f>
        <v>4.57370363177316E-2</v>
      </c>
      <c r="CK111" s="131">
        <f t="shared" ref="CK111" si="504">AC111/AC126</f>
        <v>3.8811971077461822E-2</v>
      </c>
    </row>
    <row r="112" spans="1:89" ht="13.5" thickBot="1" x14ac:dyDescent="0.25">
      <c r="A112" s="140" t="s">
        <v>26</v>
      </c>
      <c r="B112" s="195">
        <v>130</v>
      </c>
      <c r="C112" s="189">
        <v>153</v>
      </c>
      <c r="D112" s="190">
        <v>55</v>
      </c>
      <c r="E112" s="191">
        <v>95</v>
      </c>
      <c r="F112" s="188">
        <v>94</v>
      </c>
      <c r="G112" s="192">
        <v>65</v>
      </c>
      <c r="H112" s="190">
        <v>147</v>
      </c>
      <c r="I112" s="191">
        <v>194</v>
      </c>
      <c r="J112" s="188">
        <v>54</v>
      </c>
      <c r="K112" s="189">
        <v>30</v>
      </c>
      <c r="L112" s="190">
        <v>70</v>
      </c>
      <c r="M112" s="188">
        <v>95</v>
      </c>
      <c r="N112" s="193">
        <v>125</v>
      </c>
      <c r="O112" s="196">
        <v>165</v>
      </c>
      <c r="P112" s="188">
        <v>74</v>
      </c>
      <c r="Q112" s="189">
        <v>77</v>
      </c>
      <c r="R112" s="190">
        <v>114</v>
      </c>
      <c r="S112" s="191">
        <v>108</v>
      </c>
      <c r="T112" s="188">
        <v>22</v>
      </c>
      <c r="U112" s="192">
        <v>29</v>
      </c>
      <c r="V112" s="190">
        <v>93</v>
      </c>
      <c r="W112" s="197">
        <v>95</v>
      </c>
      <c r="X112" s="188">
        <v>46</v>
      </c>
      <c r="Y112" s="192">
        <v>57</v>
      </c>
      <c r="Z112" s="190">
        <v>228</v>
      </c>
      <c r="AA112" s="188">
        <v>291</v>
      </c>
      <c r="AB112" s="165">
        <f t="shared" si="340"/>
        <v>1252</v>
      </c>
      <c r="AC112" s="166">
        <f t="shared" si="257"/>
        <v>1454</v>
      </c>
      <c r="AE112" s="257"/>
      <c r="AF112" s="121"/>
      <c r="AG112" s="189"/>
      <c r="AH112" s="190"/>
      <c r="AI112" s="191"/>
      <c r="AJ112" s="188"/>
      <c r="AK112" s="192"/>
      <c r="AL112" s="190"/>
      <c r="AM112" s="191"/>
      <c r="AN112" s="188"/>
      <c r="AO112" s="192"/>
      <c r="AP112" s="190"/>
      <c r="AQ112" s="188"/>
      <c r="AR112" s="193"/>
      <c r="AS112" s="194"/>
      <c r="AT112" s="188"/>
      <c r="AU112" s="192"/>
      <c r="AV112" s="190"/>
      <c r="AW112" s="191"/>
      <c r="AX112" s="188"/>
      <c r="AY112" s="192"/>
      <c r="AZ112" s="190"/>
      <c r="BA112" s="191"/>
      <c r="BB112" s="188"/>
      <c r="BC112" s="192"/>
      <c r="BD112" s="190"/>
      <c r="BE112" s="188"/>
      <c r="BF112" s="165"/>
      <c r="BG112" s="166"/>
      <c r="BI112" s="140" t="s">
        <v>26</v>
      </c>
      <c r="BJ112" s="124">
        <f>B112/B126</f>
        <v>3.6650690724555963E-2</v>
      </c>
      <c r="BK112" s="125">
        <f t="shared" ref="BK112" si="505">C112/C126</f>
        <v>4.4181345654057173E-2</v>
      </c>
      <c r="BL112" s="126">
        <f t="shared" ref="BL112" si="506">D112/D126</f>
        <v>3.5031847133757961E-2</v>
      </c>
      <c r="BM112" s="127">
        <f t="shared" ref="BM112" si="507">E112/E126</f>
        <v>5.1323608860075635E-2</v>
      </c>
      <c r="BN112" s="124">
        <f t="shared" ref="BN112" si="508">F112/F126</f>
        <v>4.9525816649104319E-2</v>
      </c>
      <c r="BO112" s="125">
        <f t="shared" ref="BO112" si="509">G112/G126</f>
        <v>4.5076282940360611E-2</v>
      </c>
      <c r="BP112" s="126">
        <f t="shared" ref="BP112" si="510">H112/H126</f>
        <v>3.9054197662061634E-2</v>
      </c>
      <c r="BQ112" s="127">
        <f t="shared" ref="BQ112" si="511">I112/I126</f>
        <v>4.9935649935649938E-2</v>
      </c>
      <c r="BR112" s="124">
        <f t="shared" ref="BR112" si="512">J112/J126</f>
        <v>5.4822335025380711E-2</v>
      </c>
      <c r="BS112" s="125">
        <f t="shared" ref="BS112" si="513">K112/K126</f>
        <v>3.2502708559046585E-2</v>
      </c>
      <c r="BT112" s="126">
        <f t="shared" ref="BT112" si="514">L112/L126</f>
        <v>3.216911764705882E-2</v>
      </c>
      <c r="BU112" s="124">
        <f t="shared" ref="BU112" si="515">M112/M126</f>
        <v>4.3498168498168496E-2</v>
      </c>
      <c r="BV112" s="128">
        <f t="shared" ref="BV112" si="516">N112/N126</f>
        <v>3.5370684776457273E-2</v>
      </c>
      <c r="BW112" s="129">
        <f t="shared" ref="BW112" si="517">O112/O126</f>
        <v>4.7291487532244193E-2</v>
      </c>
      <c r="BX112" s="124">
        <f t="shared" ref="BX112" si="518">P112/P126</f>
        <v>4.2334096109839819E-2</v>
      </c>
      <c r="BY112" s="125">
        <f t="shared" ref="BY112" si="519">Q112/Q126</f>
        <v>4.6413502109704644E-2</v>
      </c>
      <c r="BZ112" s="126">
        <f t="shared" ref="BZ112" si="520">R112/R126</f>
        <v>4.6191247974068074E-2</v>
      </c>
      <c r="CA112" s="127">
        <f t="shared" ref="CA112" si="521">S112/S126</f>
        <v>4.3443282381335477E-2</v>
      </c>
      <c r="CB112" s="124">
        <f t="shared" ref="CB112" si="522">T112/T126</f>
        <v>2.8350515463917526E-2</v>
      </c>
      <c r="CC112" s="125">
        <f t="shared" ref="CC112" si="523">U112/U126</f>
        <v>3.7371134020618556E-2</v>
      </c>
      <c r="CD112" s="126">
        <f t="shared" ref="CD112" si="524">V112/V126</f>
        <v>3.896103896103896E-2</v>
      </c>
      <c r="CE112" s="127">
        <f t="shared" ref="CE112" si="525">W112/W126</f>
        <v>4.5960328979196906E-2</v>
      </c>
      <c r="CF112" s="124">
        <f t="shared" ref="CF112" si="526">X112/X126</f>
        <v>3.0243261012491782E-2</v>
      </c>
      <c r="CG112" s="125">
        <f t="shared" ref="CG112" si="527">Y112/Y126</f>
        <v>3.9943938332165384E-2</v>
      </c>
      <c r="CH112" s="126">
        <f t="shared" ref="CH112" si="528">Z112/Z126</f>
        <v>5.0442477876106194E-2</v>
      </c>
      <c r="CI112" s="124">
        <f t="shared" ref="CI112" si="529">AA112/AA126</f>
        <v>5.6080169589516282E-2</v>
      </c>
      <c r="CJ112" s="130">
        <f t="shared" ref="CJ112" si="530">AB112/AB126</f>
        <v>4.0525668414578886E-2</v>
      </c>
      <c r="CK112" s="131">
        <f t="shared" ref="CK112" si="531">AC112/AC126</f>
        <v>4.7145034207710518E-2</v>
      </c>
    </row>
    <row r="113" spans="1:89" ht="14.25" thickTop="1" thickBot="1" x14ac:dyDescent="0.25">
      <c r="A113" s="132" t="s">
        <v>27</v>
      </c>
      <c r="B113" s="198">
        <v>127</v>
      </c>
      <c r="C113" s="182">
        <v>171</v>
      </c>
      <c r="D113" s="183">
        <v>48</v>
      </c>
      <c r="E113" s="184">
        <v>88</v>
      </c>
      <c r="F113" s="181">
        <v>83</v>
      </c>
      <c r="G113" s="185">
        <v>82</v>
      </c>
      <c r="H113" s="183">
        <v>145</v>
      </c>
      <c r="I113" s="184">
        <v>174</v>
      </c>
      <c r="J113" s="181">
        <v>46</v>
      </c>
      <c r="K113" s="182">
        <v>20</v>
      </c>
      <c r="L113" s="183">
        <v>102</v>
      </c>
      <c r="M113" s="181">
        <v>87</v>
      </c>
      <c r="N113" s="186">
        <v>151</v>
      </c>
      <c r="O113" s="199">
        <v>151</v>
      </c>
      <c r="P113" s="181">
        <v>69</v>
      </c>
      <c r="Q113" s="182">
        <v>70</v>
      </c>
      <c r="R113" s="183">
        <v>97</v>
      </c>
      <c r="S113" s="184">
        <v>133</v>
      </c>
      <c r="T113" s="181">
        <v>30</v>
      </c>
      <c r="U113" s="185">
        <v>16</v>
      </c>
      <c r="V113" s="183">
        <v>93</v>
      </c>
      <c r="W113" s="200">
        <v>66</v>
      </c>
      <c r="X113" s="181">
        <v>66</v>
      </c>
      <c r="Y113" s="185">
        <v>49</v>
      </c>
      <c r="Z113" s="183">
        <v>183</v>
      </c>
      <c r="AA113" s="181">
        <v>216</v>
      </c>
      <c r="AB113" s="165">
        <f t="shared" si="340"/>
        <v>1240</v>
      </c>
      <c r="AC113" s="166">
        <f t="shared" si="257"/>
        <v>1323</v>
      </c>
      <c r="AE113" s="254" t="s">
        <v>13</v>
      </c>
      <c r="AF113" s="14">
        <f t="shared" ref="AF113:BG113" si="532">SUM(AF110:AF112)</f>
        <v>528</v>
      </c>
      <c r="AG113" s="1">
        <f t="shared" si="532"/>
        <v>776</v>
      </c>
      <c r="AH113" s="14">
        <f t="shared" si="532"/>
        <v>193</v>
      </c>
      <c r="AI113" s="1">
        <f t="shared" si="532"/>
        <v>487</v>
      </c>
      <c r="AJ113" s="14">
        <f t="shared" si="532"/>
        <v>187</v>
      </c>
      <c r="AK113" s="1">
        <f t="shared" si="532"/>
        <v>287</v>
      </c>
      <c r="AL113" s="14">
        <f t="shared" si="532"/>
        <v>472</v>
      </c>
      <c r="AM113" s="1">
        <f t="shared" si="532"/>
        <v>891</v>
      </c>
      <c r="AN113" s="14">
        <f t="shared" si="532"/>
        <v>231</v>
      </c>
      <c r="AO113" s="1">
        <f t="shared" si="532"/>
        <v>117</v>
      </c>
      <c r="AP113" s="14">
        <f t="shared" si="532"/>
        <v>725</v>
      </c>
      <c r="AQ113" s="1">
        <f t="shared" si="532"/>
        <v>145</v>
      </c>
      <c r="AR113" s="14">
        <f t="shared" si="532"/>
        <v>959</v>
      </c>
      <c r="AS113" s="1">
        <f t="shared" si="532"/>
        <v>440</v>
      </c>
      <c r="AT113" s="14">
        <f t="shared" si="532"/>
        <v>263</v>
      </c>
      <c r="AU113" s="1">
        <f t="shared" si="532"/>
        <v>372</v>
      </c>
      <c r="AV113" s="14">
        <f t="shared" si="532"/>
        <v>256</v>
      </c>
      <c r="AW113" s="1">
        <f t="shared" si="532"/>
        <v>628</v>
      </c>
      <c r="AX113" s="14">
        <f t="shared" si="532"/>
        <v>237</v>
      </c>
      <c r="AY113" s="1">
        <f t="shared" si="532"/>
        <v>63</v>
      </c>
      <c r="AZ113" s="14">
        <f t="shared" si="532"/>
        <v>993</v>
      </c>
      <c r="BA113" s="1">
        <f t="shared" si="532"/>
        <v>119</v>
      </c>
      <c r="BB113" s="14">
        <f t="shared" si="532"/>
        <v>302</v>
      </c>
      <c r="BC113" s="1">
        <f t="shared" si="532"/>
        <v>265</v>
      </c>
      <c r="BD113" s="14">
        <f t="shared" si="532"/>
        <v>581</v>
      </c>
      <c r="BE113" s="1">
        <f t="shared" si="532"/>
        <v>1120</v>
      </c>
      <c r="BF113" s="167">
        <f t="shared" si="532"/>
        <v>5927</v>
      </c>
      <c r="BG113" s="168">
        <f t="shared" si="532"/>
        <v>5710</v>
      </c>
      <c r="BI113" s="132" t="s">
        <v>27</v>
      </c>
      <c r="BJ113" s="124">
        <f>B113/B126</f>
        <v>3.580490555398929E-2</v>
      </c>
      <c r="BK113" s="125">
        <f t="shared" ref="BK113" si="533">C113/C126</f>
        <v>4.9379151025122726E-2</v>
      </c>
      <c r="BL113" s="126">
        <f t="shared" ref="BL113" si="534">D113/D126</f>
        <v>3.0573248407643312E-2</v>
      </c>
      <c r="BM113" s="127">
        <f t="shared" ref="BM113" si="535">E113/E126</f>
        <v>4.7541869259859537E-2</v>
      </c>
      <c r="BN113" s="124">
        <f t="shared" ref="BN113" si="536">F113/F126</f>
        <v>4.3730242360379347E-2</v>
      </c>
      <c r="BO113" s="125">
        <f t="shared" ref="BO113" si="537">G113/G126</f>
        <v>5.6865464632454926E-2</v>
      </c>
      <c r="BP113" s="126">
        <f t="shared" ref="BP113" si="538">H113/H126</f>
        <v>3.8522848034006379E-2</v>
      </c>
      <c r="BQ113" s="127">
        <f t="shared" ref="BQ113" si="539">I113/I126</f>
        <v>4.4787644787644784E-2</v>
      </c>
      <c r="BR113" s="124">
        <f t="shared" ref="BR113" si="540">J113/J126</f>
        <v>4.6700507614213196E-2</v>
      </c>
      <c r="BS113" s="125">
        <f t="shared" ref="BS113" si="541">K113/K126</f>
        <v>2.1668472372697724E-2</v>
      </c>
      <c r="BT113" s="126">
        <f t="shared" ref="BT113" si="542">L113/L126</f>
        <v>4.6875E-2</v>
      </c>
      <c r="BU113" s="124">
        <f t="shared" ref="BU113" si="543">M113/M126</f>
        <v>3.9835164835164832E-2</v>
      </c>
      <c r="BV113" s="128">
        <f t="shared" ref="BV113" si="544">N113/N126</f>
        <v>4.2727787209960386E-2</v>
      </c>
      <c r="BW113" s="129">
        <f t="shared" ref="BW113" si="545">O113/O126</f>
        <v>4.3278876468902265E-2</v>
      </c>
      <c r="BX113" s="124">
        <f t="shared" ref="BX113" si="546">P113/P126</f>
        <v>3.9473684210526314E-2</v>
      </c>
      <c r="BY113" s="125">
        <f t="shared" ref="BY113" si="547">Q113/Q126</f>
        <v>4.2194092827004218E-2</v>
      </c>
      <c r="BZ113" s="126">
        <f t="shared" ref="BZ113" si="548">R113/R126</f>
        <v>3.9303079416531606E-2</v>
      </c>
      <c r="CA113" s="127">
        <f t="shared" ref="CA113" si="549">S113/S126</f>
        <v>5.3499597747385358E-2</v>
      </c>
      <c r="CB113" s="124">
        <f t="shared" ref="CB113" si="550">T113/T126</f>
        <v>3.8659793814432991E-2</v>
      </c>
      <c r="CC113" s="125">
        <f t="shared" ref="CC113" si="551">U113/U126</f>
        <v>2.0618556701030927E-2</v>
      </c>
      <c r="CD113" s="126">
        <f t="shared" ref="CD113" si="552">V113/V126</f>
        <v>3.896103896103896E-2</v>
      </c>
      <c r="CE113" s="127">
        <f t="shared" ref="CE113" si="553">W113/W126</f>
        <v>3.1930333817126268E-2</v>
      </c>
      <c r="CF113" s="124">
        <f t="shared" ref="CF113" si="554">X113/X126</f>
        <v>4.3392504930966469E-2</v>
      </c>
      <c r="CG113" s="125">
        <f t="shared" ref="CG113" si="555">Y113/Y126</f>
        <v>3.4337771548703572E-2</v>
      </c>
      <c r="CH113" s="126">
        <f t="shared" ref="CH113" si="556">Z113/Z126</f>
        <v>4.0486725663716812E-2</v>
      </c>
      <c r="CI113" s="124">
        <f t="shared" ref="CI113" si="557">AA113/AA126</f>
        <v>4.1626517633455387E-2</v>
      </c>
      <c r="CJ113" s="130">
        <f t="shared" ref="CJ113" si="558">AB113/AB126</f>
        <v>4.0137243477697933E-2</v>
      </c>
      <c r="CK113" s="131">
        <f t="shared" ref="CK113" si="559">AC113/AC126</f>
        <v>4.2897441717194645E-2</v>
      </c>
    </row>
    <row r="114" spans="1:89" ht="13.5" thickTop="1" x14ac:dyDescent="0.2">
      <c r="A114" s="140" t="s">
        <v>28</v>
      </c>
      <c r="B114" s="195">
        <v>107</v>
      </c>
      <c r="C114" s="189">
        <v>228</v>
      </c>
      <c r="D114" s="190">
        <v>66</v>
      </c>
      <c r="E114" s="191">
        <v>136</v>
      </c>
      <c r="F114" s="188">
        <v>91</v>
      </c>
      <c r="G114" s="192">
        <v>86</v>
      </c>
      <c r="H114" s="190">
        <v>182</v>
      </c>
      <c r="I114" s="191">
        <v>214</v>
      </c>
      <c r="J114" s="188">
        <v>64</v>
      </c>
      <c r="K114" s="189">
        <v>24</v>
      </c>
      <c r="L114" s="190">
        <v>141</v>
      </c>
      <c r="M114" s="188">
        <v>52</v>
      </c>
      <c r="N114" s="193">
        <v>205</v>
      </c>
      <c r="O114" s="196">
        <v>107</v>
      </c>
      <c r="P114" s="188">
        <v>102</v>
      </c>
      <c r="Q114" s="189">
        <v>74</v>
      </c>
      <c r="R114" s="190">
        <v>79</v>
      </c>
      <c r="S114" s="191">
        <v>133</v>
      </c>
      <c r="T114" s="188">
        <v>61</v>
      </c>
      <c r="U114" s="192">
        <v>18</v>
      </c>
      <c r="V114" s="190">
        <v>150</v>
      </c>
      <c r="W114" s="197">
        <v>45</v>
      </c>
      <c r="X114" s="188">
        <v>83</v>
      </c>
      <c r="Y114" s="192">
        <v>66</v>
      </c>
      <c r="Z114" s="190">
        <v>231</v>
      </c>
      <c r="AA114" s="188">
        <v>200</v>
      </c>
      <c r="AB114" s="165">
        <f t="shared" si="340"/>
        <v>1562</v>
      </c>
      <c r="AC114" s="166">
        <f t="shared" si="257"/>
        <v>1383</v>
      </c>
      <c r="BI114" s="140" t="s">
        <v>28</v>
      </c>
      <c r="BJ114" s="124">
        <f>B114/B126</f>
        <v>3.0166337750211446E-2</v>
      </c>
      <c r="BK114" s="125">
        <f t="shared" ref="BK114" si="560">C114/C126</f>
        <v>6.5838868033496964E-2</v>
      </c>
      <c r="BL114" s="126">
        <f t="shared" ref="BL114" si="561">D114/D126</f>
        <v>4.2038216560509552E-2</v>
      </c>
      <c r="BM114" s="127">
        <f t="shared" ref="BM114" si="562">E114/E126</f>
        <v>7.347379794705565E-2</v>
      </c>
      <c r="BN114" s="124">
        <f t="shared" ref="BN114" si="563">F114/F126</f>
        <v>4.7945205479452052E-2</v>
      </c>
      <c r="BO114" s="125">
        <f t="shared" ref="BO114" si="564">G114/G126</f>
        <v>5.9639389736477116E-2</v>
      </c>
      <c r="BP114" s="126">
        <f t="shared" ref="BP114" si="565">H114/H126</f>
        <v>4.8352816153028694E-2</v>
      </c>
      <c r="BQ114" s="127">
        <f t="shared" ref="BQ114" si="566">I114/I126</f>
        <v>5.5083655083655085E-2</v>
      </c>
      <c r="BR114" s="124">
        <f t="shared" ref="BR114" si="567">J114/J126</f>
        <v>6.4974619289340105E-2</v>
      </c>
      <c r="BS114" s="125">
        <f t="shared" ref="BS114" si="568">K114/K126</f>
        <v>2.600216684723727E-2</v>
      </c>
      <c r="BT114" s="126">
        <f t="shared" ref="BT114" si="569">L114/L126</f>
        <v>6.4797794117647065E-2</v>
      </c>
      <c r="BU114" s="124">
        <f t="shared" ref="BU114" si="570">M114/M126</f>
        <v>2.3809523809523808E-2</v>
      </c>
      <c r="BV114" s="128">
        <f t="shared" ref="BV114" si="571">N114/N126</f>
        <v>5.8007923033389926E-2</v>
      </c>
      <c r="BW114" s="129">
        <f t="shared" ref="BW114" si="572">O114/O126</f>
        <v>3.0667813126970478E-2</v>
      </c>
      <c r="BX114" s="124">
        <f t="shared" ref="BX114" si="573">P114/P126</f>
        <v>5.8352402745995423E-2</v>
      </c>
      <c r="BY114" s="125">
        <f t="shared" ref="BY114" si="574">Q114/Q126</f>
        <v>4.4605183845690177E-2</v>
      </c>
      <c r="BZ114" s="126">
        <f t="shared" ref="BZ114" si="575">R114/R126</f>
        <v>3.20097244732577E-2</v>
      </c>
      <c r="CA114" s="127">
        <f t="shared" ref="CA114" si="576">S114/S126</f>
        <v>5.3499597747385358E-2</v>
      </c>
      <c r="CB114" s="124">
        <f t="shared" ref="CB114" si="577">T114/T126</f>
        <v>7.8608247422680411E-2</v>
      </c>
      <c r="CC114" s="125">
        <f t="shared" ref="CC114" si="578">U114/U126</f>
        <v>2.3195876288659795E-2</v>
      </c>
      <c r="CD114" s="126">
        <f t="shared" ref="CD114" si="579">V114/V126</f>
        <v>6.2840385421030584E-2</v>
      </c>
      <c r="CE114" s="127">
        <f t="shared" ref="CE114" si="580">W114/W126</f>
        <v>2.1770682148040638E-2</v>
      </c>
      <c r="CF114" s="124">
        <f t="shared" ref="CF114" si="581">X114/X126</f>
        <v>5.4569362261669953E-2</v>
      </c>
      <c r="CG114" s="125">
        <f t="shared" ref="CG114" si="582">Y114/Y126</f>
        <v>4.6250875963559916E-2</v>
      </c>
      <c r="CH114" s="126">
        <f t="shared" ref="CH114" si="583">Z114/Z126</f>
        <v>5.1106194690265484E-2</v>
      </c>
      <c r="CI114" s="124">
        <f t="shared" ref="CI114" si="584">AA114/AA126</f>
        <v>3.8543071882829058E-2</v>
      </c>
      <c r="CJ114" s="130">
        <f t="shared" ref="CJ114" si="585">AB114/AB126</f>
        <v>5.0559979284003367E-2</v>
      </c>
      <c r="CK114" s="131">
        <f t="shared" ref="CK114" si="586">AC114/AC126</f>
        <v>4.4842903926591224E-2</v>
      </c>
    </row>
    <row r="115" spans="1:89" x14ac:dyDescent="0.2">
      <c r="A115" s="132" t="s">
        <v>29</v>
      </c>
      <c r="B115" s="198">
        <v>141</v>
      </c>
      <c r="C115" s="182">
        <v>191</v>
      </c>
      <c r="D115" s="183">
        <v>107</v>
      </c>
      <c r="E115" s="184">
        <v>142</v>
      </c>
      <c r="F115" s="181">
        <v>109</v>
      </c>
      <c r="G115" s="185">
        <v>72</v>
      </c>
      <c r="H115" s="183">
        <v>237</v>
      </c>
      <c r="I115" s="184">
        <v>266</v>
      </c>
      <c r="J115" s="181">
        <v>80</v>
      </c>
      <c r="K115" s="182">
        <v>35</v>
      </c>
      <c r="L115" s="183">
        <v>299</v>
      </c>
      <c r="M115" s="181">
        <v>68</v>
      </c>
      <c r="N115" s="186">
        <v>273</v>
      </c>
      <c r="O115" s="199">
        <v>179</v>
      </c>
      <c r="P115" s="181">
        <v>132</v>
      </c>
      <c r="Q115" s="182">
        <v>118</v>
      </c>
      <c r="R115" s="183">
        <v>108</v>
      </c>
      <c r="S115" s="184">
        <v>223</v>
      </c>
      <c r="T115" s="181">
        <v>170</v>
      </c>
      <c r="U115" s="185">
        <v>21</v>
      </c>
      <c r="V115" s="183">
        <v>277</v>
      </c>
      <c r="W115" s="200">
        <v>60</v>
      </c>
      <c r="X115" s="181">
        <v>131</v>
      </c>
      <c r="Y115" s="185">
        <v>97</v>
      </c>
      <c r="Z115" s="183">
        <v>327</v>
      </c>
      <c r="AA115" s="181">
        <v>407</v>
      </c>
      <c r="AB115" s="165">
        <f t="shared" si="340"/>
        <v>2391</v>
      </c>
      <c r="AC115" s="166">
        <f t="shared" si="257"/>
        <v>1879</v>
      </c>
      <c r="BI115" s="132" t="s">
        <v>29</v>
      </c>
      <c r="BJ115" s="124">
        <f>B115/B126</f>
        <v>3.9751903016633776E-2</v>
      </c>
      <c r="BK115" s="125">
        <f t="shared" ref="BK115" si="587">C115/C126</f>
        <v>5.515449032630667E-2</v>
      </c>
      <c r="BL115" s="126">
        <f t="shared" ref="BL115" si="588">D115/D126</f>
        <v>6.8152866242038215E-2</v>
      </c>
      <c r="BM115" s="127">
        <f t="shared" ref="BM115" si="589">E115/E126</f>
        <v>7.6715289032955158E-2</v>
      </c>
      <c r="BN115" s="124">
        <f t="shared" ref="BN115" si="590">F115/F126</f>
        <v>5.7428872497365648E-2</v>
      </c>
      <c r="BO115" s="125">
        <f t="shared" ref="BO115" si="591">G115/G126</f>
        <v>4.9930651872399444E-2</v>
      </c>
      <c r="BP115" s="126">
        <f t="shared" ref="BP115" si="592">H115/H126</f>
        <v>6.2964930924548357E-2</v>
      </c>
      <c r="BQ115" s="127">
        <f t="shared" ref="BQ115" si="593">I115/I126</f>
        <v>6.8468468468468463E-2</v>
      </c>
      <c r="BR115" s="124">
        <f t="shared" ref="BR115" si="594">J115/J126</f>
        <v>8.1218274111675121E-2</v>
      </c>
      <c r="BS115" s="125">
        <f t="shared" ref="BS115" si="595">K115/K126</f>
        <v>3.7919826652221017E-2</v>
      </c>
      <c r="BT115" s="126">
        <f t="shared" ref="BT115" si="596">L115/L126</f>
        <v>0.13740808823529413</v>
      </c>
      <c r="BU115" s="124">
        <f t="shared" ref="BU115" si="597">M115/M126</f>
        <v>3.1135531135531136E-2</v>
      </c>
      <c r="BV115" s="128">
        <f t="shared" ref="BV115" si="598">N115/N126</f>
        <v>7.7249575551782676E-2</v>
      </c>
      <c r="BW115" s="129">
        <f t="shared" ref="BW115" si="599">O115/O126</f>
        <v>5.1304098595586128E-2</v>
      </c>
      <c r="BX115" s="124">
        <f t="shared" ref="BX115" si="600">P115/P126</f>
        <v>7.5514874141876437E-2</v>
      </c>
      <c r="BY115" s="125">
        <f t="shared" ref="BY115" si="601">Q115/Q126</f>
        <v>7.1127185051235678E-2</v>
      </c>
      <c r="BZ115" s="126">
        <f t="shared" ref="BZ115" si="602">R115/R126</f>
        <v>4.3760129659643439E-2</v>
      </c>
      <c r="CA115" s="127">
        <f t="shared" ref="CA115" si="603">S115/S126</f>
        <v>8.9702333065164924E-2</v>
      </c>
      <c r="CB115" s="124">
        <f t="shared" ref="CB115" si="604">T115/T126</f>
        <v>0.21907216494845361</v>
      </c>
      <c r="CC115" s="125">
        <f t="shared" ref="CC115" si="605">U115/U126</f>
        <v>2.7061855670103094E-2</v>
      </c>
      <c r="CD115" s="126">
        <f t="shared" ref="CD115" si="606">V115/V126</f>
        <v>0.11604524507750315</v>
      </c>
      <c r="CE115" s="127">
        <f t="shared" ref="CE115" si="607">W115/W126</f>
        <v>2.9027576197387519E-2</v>
      </c>
      <c r="CF115" s="124">
        <f t="shared" ref="CF115" si="608">X115/X126</f>
        <v>8.6127547666009205E-2</v>
      </c>
      <c r="CG115" s="125">
        <f t="shared" ref="CG115" si="609">Y115/Y126</f>
        <v>6.7974772249474416E-2</v>
      </c>
      <c r="CH115" s="126">
        <f t="shared" ref="CH115" si="610">Z115/Z126</f>
        <v>7.2345132743362836E-2</v>
      </c>
      <c r="CI115" s="124">
        <f t="shared" ref="CI115" si="611">AA115/AA126</f>
        <v>7.8435151281557133E-2</v>
      </c>
      <c r="CJ115" s="130">
        <f t="shared" ref="CJ115" si="612">AB115/AB126</f>
        <v>7.7393668673528843E-2</v>
      </c>
      <c r="CK115" s="131">
        <f t="shared" ref="CK115" si="613">AC115/AC126</f>
        <v>6.0925391524269644E-2</v>
      </c>
    </row>
    <row r="116" spans="1:89" x14ac:dyDescent="0.2">
      <c r="A116" s="140" t="s">
        <v>30</v>
      </c>
      <c r="B116" s="195">
        <v>219</v>
      </c>
      <c r="C116" s="189">
        <v>417</v>
      </c>
      <c r="D116" s="190">
        <v>122</v>
      </c>
      <c r="E116" s="191">
        <v>221</v>
      </c>
      <c r="F116" s="188">
        <v>125</v>
      </c>
      <c r="G116" s="192">
        <v>147</v>
      </c>
      <c r="H116" s="190">
        <v>263</v>
      </c>
      <c r="I116" s="191">
        <v>398</v>
      </c>
      <c r="J116" s="188">
        <v>113</v>
      </c>
      <c r="K116" s="189">
        <v>48</v>
      </c>
      <c r="L116" s="190">
        <v>312</v>
      </c>
      <c r="M116" s="188">
        <v>76</v>
      </c>
      <c r="N116" s="193">
        <v>400</v>
      </c>
      <c r="O116" s="196">
        <v>220</v>
      </c>
      <c r="P116" s="188">
        <v>135</v>
      </c>
      <c r="Q116" s="189">
        <v>206</v>
      </c>
      <c r="R116" s="190">
        <v>128</v>
      </c>
      <c r="S116" s="191">
        <v>281</v>
      </c>
      <c r="T116" s="188">
        <v>97</v>
      </c>
      <c r="U116" s="192">
        <v>33</v>
      </c>
      <c r="V116" s="190">
        <v>397</v>
      </c>
      <c r="W116" s="197">
        <v>71</v>
      </c>
      <c r="X116" s="188">
        <v>168</v>
      </c>
      <c r="Y116" s="192">
        <v>127</v>
      </c>
      <c r="Z116" s="190">
        <v>355</v>
      </c>
      <c r="AA116" s="188">
        <v>507</v>
      </c>
      <c r="AB116" s="165">
        <f t="shared" si="340"/>
        <v>2834</v>
      </c>
      <c r="AC116" s="166">
        <f t="shared" si="257"/>
        <v>2752</v>
      </c>
      <c r="BI116" s="140" t="s">
        <v>30</v>
      </c>
      <c r="BJ116" s="124">
        <f>B116/B126</f>
        <v>6.1742317451367351E-2</v>
      </c>
      <c r="BK116" s="125">
        <f t="shared" ref="BK116" si="614">C116/C126</f>
        <v>0.12041582442968525</v>
      </c>
      <c r="BL116" s="126">
        <f t="shared" ref="BL116" si="615">D116/D126</f>
        <v>7.7707006369426748E-2</v>
      </c>
      <c r="BM116" s="127">
        <f t="shared" ref="BM116" si="616">E116/E126</f>
        <v>0.11939492166396543</v>
      </c>
      <c r="BN116" s="124">
        <f t="shared" ref="BN116" si="617">F116/F126</f>
        <v>6.5858798735511065E-2</v>
      </c>
      <c r="BO116" s="125">
        <f t="shared" ref="BO116" si="618">G116/G126</f>
        <v>0.10194174757281553</v>
      </c>
      <c r="BP116" s="126">
        <f t="shared" ref="BP116" si="619">H116/H126</f>
        <v>6.9872476089266736E-2</v>
      </c>
      <c r="BQ116" s="127">
        <f t="shared" ref="BQ116" si="620">I116/I126</f>
        <v>0.10244530244530245</v>
      </c>
      <c r="BR116" s="124">
        <f t="shared" ref="BR116" si="621">J116/J126</f>
        <v>0.11472081218274112</v>
      </c>
      <c r="BS116" s="125">
        <f t="shared" ref="BS116" si="622">K116/K126</f>
        <v>5.200433369447454E-2</v>
      </c>
      <c r="BT116" s="126">
        <f t="shared" ref="BT116" si="623">L116/L126</f>
        <v>0.14338235294117646</v>
      </c>
      <c r="BU116" s="124">
        <f t="shared" ref="BU116" si="624">M116/M126</f>
        <v>3.47985347985348E-2</v>
      </c>
      <c r="BV116" s="128">
        <f t="shared" ref="BV116" si="625">N116/N126</f>
        <v>0.11318619128466327</v>
      </c>
      <c r="BW116" s="129">
        <f t="shared" ref="BW116" si="626">O116/O126</f>
        <v>6.3055316709658929E-2</v>
      </c>
      <c r="BX116" s="124">
        <f t="shared" ref="BX116" si="627">P116/P126</f>
        <v>7.7231121281464532E-2</v>
      </c>
      <c r="BY116" s="125">
        <f t="shared" ref="BY116" si="628">Q116/Q126</f>
        <v>0.12417118746232671</v>
      </c>
      <c r="BZ116" s="126">
        <f t="shared" ref="BZ116" si="629">R116/R126</f>
        <v>5.1863857374392218E-2</v>
      </c>
      <c r="CA116" s="127">
        <f t="shared" ref="CA116" si="630">S116/S126</f>
        <v>0.11303298471440064</v>
      </c>
      <c r="CB116" s="124">
        <f t="shared" ref="CB116" si="631">T116/T126</f>
        <v>0.125</v>
      </c>
      <c r="CC116" s="125">
        <f t="shared" ref="CC116" si="632">U116/U126</f>
        <v>4.252577319587629E-2</v>
      </c>
      <c r="CD116" s="126">
        <f t="shared" ref="CD116" si="633">V116/V126</f>
        <v>0.16631755341432761</v>
      </c>
      <c r="CE116" s="127">
        <f t="shared" ref="CE116" si="634">W116/W126</f>
        <v>3.4349298500241897E-2</v>
      </c>
      <c r="CF116" s="124">
        <f t="shared" ref="CF116" si="635">X116/X126</f>
        <v>0.11045364891518737</v>
      </c>
      <c r="CG116" s="125">
        <f t="shared" ref="CG116" si="636">Y116/Y126</f>
        <v>8.8997897687456196E-2</v>
      </c>
      <c r="CH116" s="126">
        <f t="shared" ref="CH116" si="637">Z116/Z126</f>
        <v>7.8539823008849555E-2</v>
      </c>
      <c r="CI116" s="124">
        <f t="shared" ref="CI116" si="638">AA116/AA126</f>
        <v>9.7706687222971669E-2</v>
      </c>
      <c r="CJ116" s="130">
        <f t="shared" ref="CJ116" si="639">AB116/AB126</f>
        <v>9.1733022593383826E-2</v>
      </c>
      <c r="CK116" s="131">
        <f t="shared" ref="CK116" si="640">AC116/AC126</f>
        <v>8.9231866670989909E-2</v>
      </c>
    </row>
    <row r="117" spans="1:89" x14ac:dyDescent="0.2">
      <c r="A117" s="132" t="s">
        <v>31</v>
      </c>
      <c r="B117" s="198">
        <v>309</v>
      </c>
      <c r="C117" s="182">
        <v>359</v>
      </c>
      <c r="D117" s="183">
        <v>71</v>
      </c>
      <c r="E117" s="184">
        <v>266</v>
      </c>
      <c r="F117" s="181">
        <v>62</v>
      </c>
      <c r="G117" s="185">
        <v>140</v>
      </c>
      <c r="H117" s="183">
        <v>209</v>
      </c>
      <c r="I117" s="184">
        <v>493</v>
      </c>
      <c r="J117" s="181">
        <v>118</v>
      </c>
      <c r="K117" s="182">
        <v>69</v>
      </c>
      <c r="L117" s="183">
        <v>413</v>
      </c>
      <c r="M117" s="181">
        <v>69</v>
      </c>
      <c r="N117" s="186">
        <v>559</v>
      </c>
      <c r="O117" s="199">
        <v>220</v>
      </c>
      <c r="P117" s="181">
        <v>128</v>
      </c>
      <c r="Q117" s="182">
        <v>166</v>
      </c>
      <c r="R117" s="183">
        <v>128</v>
      </c>
      <c r="S117" s="184">
        <v>347</v>
      </c>
      <c r="T117" s="181">
        <v>140</v>
      </c>
      <c r="U117" s="185">
        <v>30</v>
      </c>
      <c r="V117" s="183">
        <v>596</v>
      </c>
      <c r="W117" s="200">
        <v>48</v>
      </c>
      <c r="X117" s="181">
        <v>134</v>
      </c>
      <c r="Y117" s="185">
        <v>138</v>
      </c>
      <c r="Z117" s="183">
        <v>226</v>
      </c>
      <c r="AA117" s="181">
        <v>613</v>
      </c>
      <c r="AB117" s="165">
        <f t="shared" si="340"/>
        <v>3093</v>
      </c>
      <c r="AC117" s="166">
        <f t="shared" si="257"/>
        <v>2958</v>
      </c>
      <c r="BI117" s="132" t="s">
        <v>31</v>
      </c>
      <c r="BJ117" s="124">
        <f>B117/B126</f>
        <v>8.7115872568367628E-2</v>
      </c>
      <c r="BK117" s="125">
        <f t="shared" ref="BK117" si="641">C117/C126</f>
        <v>0.10366734045625181</v>
      </c>
      <c r="BL117" s="126">
        <f t="shared" ref="BL117" si="642">D117/D126</f>
        <v>4.5222929936305729E-2</v>
      </c>
      <c r="BM117" s="127">
        <f t="shared" ref="BM117" si="643">E117/E126</f>
        <v>0.14370610480821178</v>
      </c>
      <c r="BN117" s="124">
        <f t="shared" ref="BN117" si="644">F117/F126</f>
        <v>3.2665964172813484E-2</v>
      </c>
      <c r="BO117" s="125">
        <f t="shared" ref="BO117" si="645">G117/G126</f>
        <v>9.7087378640776698E-2</v>
      </c>
      <c r="BP117" s="126">
        <f t="shared" ref="BP117" si="646">H117/H126</f>
        <v>5.552603613177471E-2</v>
      </c>
      <c r="BQ117" s="127">
        <f t="shared" ref="BQ117" si="647">I117/I126</f>
        <v>0.12689832689832689</v>
      </c>
      <c r="BR117" s="124">
        <f t="shared" ref="BR117" si="648">J117/J126</f>
        <v>0.11979695431472082</v>
      </c>
      <c r="BS117" s="125">
        <f t="shared" ref="BS117" si="649">K117/K126</f>
        <v>7.4756229685807155E-2</v>
      </c>
      <c r="BT117" s="126">
        <f t="shared" ref="BT117" si="650">L117/L126</f>
        <v>0.18979779411764705</v>
      </c>
      <c r="BU117" s="124">
        <f t="shared" ref="BU117" si="651">M117/M126</f>
        <v>3.1593406593406592E-2</v>
      </c>
      <c r="BV117" s="128">
        <f t="shared" ref="BV117" si="652">N117/N126</f>
        <v>0.15817770232031692</v>
      </c>
      <c r="BW117" s="129">
        <f t="shared" ref="BW117" si="653">O117/O126</f>
        <v>6.3055316709658929E-2</v>
      </c>
      <c r="BX117" s="124">
        <f t="shared" ref="BX117" si="654">P117/P126</f>
        <v>7.3226544622425629E-2</v>
      </c>
      <c r="BY117" s="125">
        <f t="shared" ref="BY117" si="655">Q117/Q126</f>
        <v>0.10006027727546715</v>
      </c>
      <c r="BZ117" s="126">
        <f t="shared" ref="BZ117" si="656">R117/R126</f>
        <v>5.1863857374392218E-2</v>
      </c>
      <c r="CA117" s="127">
        <f t="shared" ref="CA117" si="657">S117/S126</f>
        <v>0.13958165728077232</v>
      </c>
      <c r="CB117" s="124">
        <f t="shared" ref="CB117" si="658">T117/T126</f>
        <v>0.18041237113402062</v>
      </c>
      <c r="CC117" s="125">
        <f t="shared" ref="CC117" si="659">U117/U126</f>
        <v>3.8659793814432991E-2</v>
      </c>
      <c r="CD117" s="126">
        <f t="shared" ref="CD117" si="660">V117/V126</f>
        <v>0.24968579807289484</v>
      </c>
      <c r="CE117" s="127">
        <f t="shared" ref="CE117" si="661">W117/W126</f>
        <v>2.3222060957910014E-2</v>
      </c>
      <c r="CF117" s="124">
        <f t="shared" ref="CF117" si="662">X117/X126</f>
        <v>8.8099934253780404E-2</v>
      </c>
      <c r="CG117" s="125">
        <f t="shared" ref="CG117" si="663">Y117/Y126</f>
        <v>9.6706377014716183E-2</v>
      </c>
      <c r="CH117" s="126">
        <f t="shared" ref="CH117" si="664">Z117/Z126</f>
        <v>0.05</v>
      </c>
      <c r="CI117" s="124">
        <f t="shared" ref="CI117" si="665">AA117/AA126</f>
        <v>0.11813451532087108</v>
      </c>
      <c r="CJ117" s="130">
        <f t="shared" ref="CJ117" si="666">AB117/AB126</f>
        <v>0.10011652748106428</v>
      </c>
      <c r="CK117" s="131">
        <f t="shared" ref="CK117" si="667">AC117/AC126</f>
        <v>9.5911286923251515E-2</v>
      </c>
    </row>
    <row r="118" spans="1:89" x14ac:dyDescent="0.2">
      <c r="A118" s="140" t="s">
        <v>32</v>
      </c>
      <c r="B118" s="195">
        <v>90</v>
      </c>
      <c r="C118" s="189">
        <v>444</v>
      </c>
      <c r="D118" s="190">
        <v>45</v>
      </c>
      <c r="E118" s="191">
        <v>215</v>
      </c>
      <c r="F118" s="188">
        <v>26</v>
      </c>
      <c r="G118" s="192">
        <v>120</v>
      </c>
      <c r="H118" s="190">
        <v>189</v>
      </c>
      <c r="I118" s="191">
        <v>444</v>
      </c>
      <c r="J118" s="188">
        <v>28</v>
      </c>
      <c r="K118" s="189">
        <v>61</v>
      </c>
      <c r="L118" s="190">
        <v>207</v>
      </c>
      <c r="M118" s="188">
        <v>54</v>
      </c>
      <c r="N118" s="193">
        <v>262</v>
      </c>
      <c r="O118" s="196">
        <v>183</v>
      </c>
      <c r="P118" s="188">
        <v>81</v>
      </c>
      <c r="Q118" s="189">
        <v>118</v>
      </c>
      <c r="R118" s="190">
        <v>123</v>
      </c>
      <c r="S118" s="191">
        <v>246</v>
      </c>
      <c r="T118" s="188">
        <v>40</v>
      </c>
      <c r="U118" s="192">
        <v>18</v>
      </c>
      <c r="V118" s="190">
        <v>199</v>
      </c>
      <c r="W118" s="197">
        <v>36</v>
      </c>
      <c r="X118" s="188">
        <v>63</v>
      </c>
      <c r="Y118" s="192">
        <v>113</v>
      </c>
      <c r="Z118" s="190">
        <v>146</v>
      </c>
      <c r="AA118" s="188">
        <v>514</v>
      </c>
      <c r="AB118" s="165">
        <f t="shared" si="340"/>
        <v>1499</v>
      </c>
      <c r="AC118" s="166">
        <f t="shared" si="257"/>
        <v>2566</v>
      </c>
      <c r="BI118" s="140" t="s">
        <v>32</v>
      </c>
      <c r="BJ118" s="124">
        <f>B118/B126</f>
        <v>2.5373555117000283E-2</v>
      </c>
      <c r="BK118" s="125">
        <f t="shared" ref="BK118" si="668">C118/C126</f>
        <v>0.12821253248628356</v>
      </c>
      <c r="BL118" s="126">
        <f t="shared" ref="BL118" si="669">D118/D126</f>
        <v>2.8662420382165606E-2</v>
      </c>
      <c r="BM118" s="127">
        <f t="shared" ref="BM118" si="670">E118/E126</f>
        <v>0.11615343057806592</v>
      </c>
      <c r="BN118" s="124">
        <f t="shared" ref="BN118" si="671">F118/F126</f>
        <v>1.3698630136986301E-2</v>
      </c>
      <c r="BO118" s="125">
        <f t="shared" ref="BO118" si="672">G118/G126</f>
        <v>8.3217753120665747E-2</v>
      </c>
      <c r="BP118" s="126">
        <f t="shared" ref="BP118" si="673">H118/H126</f>
        <v>5.0212539851222107E-2</v>
      </c>
      <c r="BQ118" s="127">
        <f t="shared" ref="BQ118" si="674">I118/I126</f>
        <v>0.11428571428571428</v>
      </c>
      <c r="BR118" s="124">
        <f t="shared" ref="BR118" si="675">J118/J126</f>
        <v>2.8426395939086295E-2</v>
      </c>
      <c r="BS118" s="125">
        <f t="shared" ref="BS118" si="676">K118/K126</f>
        <v>6.6088840736728063E-2</v>
      </c>
      <c r="BT118" s="126">
        <f t="shared" ref="BT118" si="677">L118/L126</f>
        <v>9.512867647058823E-2</v>
      </c>
      <c r="BU118" s="124">
        <f t="shared" ref="BU118" si="678">M118/M126</f>
        <v>2.4725274725274724E-2</v>
      </c>
      <c r="BV118" s="128">
        <f t="shared" ref="BV118" si="679">N118/N126</f>
        <v>7.4136955291454448E-2</v>
      </c>
      <c r="BW118" s="129">
        <f t="shared" ref="BW118" si="680">O118/O126</f>
        <v>5.2450558899398106E-2</v>
      </c>
      <c r="BX118" s="124">
        <f t="shared" ref="BX118" si="681">P118/P126</f>
        <v>4.6338672768878722E-2</v>
      </c>
      <c r="BY118" s="125">
        <f t="shared" ref="BY118" si="682">Q118/Q126</f>
        <v>7.1127185051235678E-2</v>
      </c>
      <c r="BZ118" s="126">
        <f t="shared" ref="BZ118" si="683">R118/R126</f>
        <v>4.9837925445705027E-2</v>
      </c>
      <c r="CA118" s="127">
        <f t="shared" ref="CA118" si="684">S118/S126</f>
        <v>9.8954143201930814E-2</v>
      </c>
      <c r="CB118" s="124">
        <f t="shared" ref="CB118" si="685">T118/T126</f>
        <v>5.1546391752577317E-2</v>
      </c>
      <c r="CC118" s="125">
        <f t="shared" ref="CC118" si="686">U118/U126</f>
        <v>2.3195876288659795E-2</v>
      </c>
      <c r="CD118" s="126">
        <f t="shared" ref="CD118" si="687">V118/V126</f>
        <v>8.3368244658567237E-2</v>
      </c>
      <c r="CE118" s="127">
        <f t="shared" ref="CE118" si="688">W118/W126</f>
        <v>1.741654571843251E-2</v>
      </c>
      <c r="CF118" s="124">
        <f t="shared" ref="CF118" si="689">X118/X126</f>
        <v>4.142011834319527E-2</v>
      </c>
      <c r="CG118" s="125">
        <f t="shared" ref="CG118" si="690">Y118/Y126</f>
        <v>7.918710581639804E-2</v>
      </c>
      <c r="CH118" s="126">
        <f t="shared" ref="CH118" si="691">Z118/Z126</f>
        <v>3.2300884955752215E-2</v>
      </c>
      <c r="CI118" s="124">
        <f t="shared" ref="CI118" si="692">AA118/AA126</f>
        <v>9.9055694738870687E-2</v>
      </c>
      <c r="CJ118" s="130">
        <f t="shared" ref="CJ118" si="693">AB118/AB126</f>
        <v>4.852074836537839E-2</v>
      </c>
      <c r="CK118" s="131">
        <f t="shared" ref="CK118" si="694">AC118/AC126</f>
        <v>8.3200933821860515E-2</v>
      </c>
    </row>
    <row r="119" spans="1:89" x14ac:dyDescent="0.2">
      <c r="A119" s="132" t="s">
        <v>33</v>
      </c>
      <c r="B119" s="198">
        <v>21</v>
      </c>
      <c r="C119" s="182">
        <v>132</v>
      </c>
      <c r="D119" s="183">
        <v>6</v>
      </c>
      <c r="E119" s="184">
        <v>52</v>
      </c>
      <c r="F119" s="181">
        <v>11</v>
      </c>
      <c r="G119" s="185">
        <v>41</v>
      </c>
      <c r="H119" s="183">
        <v>35</v>
      </c>
      <c r="I119" s="184">
        <v>87</v>
      </c>
      <c r="J119" s="181">
        <v>4</v>
      </c>
      <c r="K119" s="182">
        <v>9</v>
      </c>
      <c r="L119" s="183">
        <v>19</v>
      </c>
      <c r="M119" s="181">
        <v>19</v>
      </c>
      <c r="N119" s="186">
        <v>58</v>
      </c>
      <c r="O119" s="199">
        <v>49</v>
      </c>
      <c r="P119" s="181">
        <v>31</v>
      </c>
      <c r="Q119" s="182">
        <v>45</v>
      </c>
      <c r="R119" s="183">
        <v>43</v>
      </c>
      <c r="S119" s="184">
        <v>51</v>
      </c>
      <c r="T119" s="181">
        <v>6</v>
      </c>
      <c r="U119" s="185">
        <v>7</v>
      </c>
      <c r="V119" s="183">
        <v>22</v>
      </c>
      <c r="W119" s="200">
        <v>37</v>
      </c>
      <c r="X119" s="181">
        <v>12</v>
      </c>
      <c r="Y119" s="185">
        <v>38</v>
      </c>
      <c r="Z119" s="183">
        <v>79</v>
      </c>
      <c r="AA119" s="181">
        <v>97</v>
      </c>
      <c r="AB119" s="165">
        <f t="shared" si="340"/>
        <v>347</v>
      </c>
      <c r="AC119" s="166">
        <f t="shared" si="257"/>
        <v>664</v>
      </c>
      <c r="BI119" s="132" t="s">
        <v>33</v>
      </c>
      <c r="BJ119" s="124">
        <f>B119/B126</f>
        <v>5.9204961939667324E-3</v>
      </c>
      <c r="BK119" s="125">
        <f t="shared" ref="BK119" si="695">C119/C126</f>
        <v>3.8117239387814035E-2</v>
      </c>
      <c r="BL119" s="126">
        <f t="shared" ref="BL119" si="696">D119/D126</f>
        <v>3.821656050955414E-3</v>
      </c>
      <c r="BM119" s="127">
        <f t="shared" ref="BM119" si="697">E119/E126</f>
        <v>2.8092922744462453E-2</v>
      </c>
      <c r="BN119" s="124">
        <f t="shared" ref="BN119" si="698">F119/F126</f>
        <v>5.795574288724974E-3</v>
      </c>
      <c r="BO119" s="125">
        <f t="shared" ref="BO119" si="699">G119/G126</f>
        <v>2.8432732316227463E-2</v>
      </c>
      <c r="BP119" s="126">
        <f t="shared" ref="BP119" si="700">H119/H126</f>
        <v>9.2986184909670568E-3</v>
      </c>
      <c r="BQ119" s="127">
        <f t="shared" ref="BQ119" si="701">I119/I126</f>
        <v>2.2393822393822392E-2</v>
      </c>
      <c r="BR119" s="124">
        <f t="shared" ref="BR119" si="702">J119/J126</f>
        <v>4.0609137055837565E-3</v>
      </c>
      <c r="BS119" s="125">
        <f t="shared" ref="BS119" si="703">K119/K126</f>
        <v>9.7508125677139759E-3</v>
      </c>
      <c r="BT119" s="126">
        <f t="shared" ref="BT119" si="704">L119/L126</f>
        <v>8.7316176470588237E-3</v>
      </c>
      <c r="BU119" s="124">
        <f t="shared" ref="BU119" si="705">M119/M126</f>
        <v>8.6996336996337E-3</v>
      </c>
      <c r="BV119" s="128">
        <f t="shared" ref="BV119" si="706">N119/N126</f>
        <v>1.6411997736276173E-2</v>
      </c>
      <c r="BW119" s="129">
        <f t="shared" ref="BW119" si="707">O119/O126</f>
        <v>1.4044138721696761E-2</v>
      </c>
      <c r="BX119" s="124">
        <f t="shared" ref="BX119" si="708">P119/P126</f>
        <v>1.7734553775743706E-2</v>
      </c>
      <c r="BY119" s="125">
        <f t="shared" ref="BY119" si="709">Q119/Q126</f>
        <v>2.7124773960216998E-2</v>
      </c>
      <c r="BZ119" s="126">
        <f t="shared" ref="BZ119" si="710">R119/R126</f>
        <v>1.7423014586709886E-2</v>
      </c>
      <c r="CA119" s="127">
        <f t="shared" ref="CA119" si="711">S119/S126</f>
        <v>2.0514883346741754E-2</v>
      </c>
      <c r="CB119" s="124">
        <f t="shared" ref="CB119" si="712">T119/T126</f>
        <v>7.7319587628865982E-3</v>
      </c>
      <c r="CC119" s="125">
        <f t="shared" ref="CC119" si="713">U119/U126</f>
        <v>9.0206185567010301E-3</v>
      </c>
      <c r="CD119" s="126">
        <f t="shared" ref="CD119" si="714">V119/V126</f>
        <v>9.2165898617511521E-3</v>
      </c>
      <c r="CE119" s="127">
        <f t="shared" ref="CE119" si="715">W119/W126</f>
        <v>1.7900338655055636E-2</v>
      </c>
      <c r="CF119" s="124">
        <f t="shared" ref="CF119" si="716">X119/X126</f>
        <v>7.889546351084813E-3</v>
      </c>
      <c r="CG119" s="125">
        <f t="shared" ref="CG119" si="717">Y119/Y126</f>
        <v>2.6629292221443588E-2</v>
      </c>
      <c r="CH119" s="126">
        <f t="shared" ref="CH119" si="718">Z119/Z126</f>
        <v>1.7477876106194692E-2</v>
      </c>
      <c r="CI119" s="124">
        <f t="shared" ref="CI119" si="719">AA119/AA126</f>
        <v>1.8693389863172094E-2</v>
      </c>
      <c r="CJ119" s="130">
        <f t="shared" ref="CJ119" si="720">AB119/AB126</f>
        <v>1.1231954424807405E-2</v>
      </c>
      <c r="CK119" s="131">
        <f t="shared" ref="CK119" si="721">AC119/AC126</f>
        <v>2.1529781783988847E-2</v>
      </c>
    </row>
    <row r="120" spans="1:89" x14ac:dyDescent="0.2">
      <c r="A120" s="140" t="s">
        <v>34</v>
      </c>
      <c r="B120" s="195">
        <v>1</v>
      </c>
      <c r="C120" s="189">
        <v>19</v>
      </c>
      <c r="D120" s="190">
        <v>4</v>
      </c>
      <c r="E120" s="191">
        <v>24</v>
      </c>
      <c r="F120" s="188">
        <v>0</v>
      </c>
      <c r="G120" s="192">
        <v>6</v>
      </c>
      <c r="H120" s="190">
        <v>6</v>
      </c>
      <c r="I120" s="191">
        <v>17</v>
      </c>
      <c r="J120" s="188">
        <v>2</v>
      </c>
      <c r="K120" s="189">
        <v>4</v>
      </c>
      <c r="L120" s="190">
        <v>4</v>
      </c>
      <c r="M120" s="188">
        <v>9</v>
      </c>
      <c r="N120" s="193">
        <v>15</v>
      </c>
      <c r="O120" s="196">
        <v>13</v>
      </c>
      <c r="P120" s="188">
        <v>4</v>
      </c>
      <c r="Q120" s="189">
        <v>11</v>
      </c>
      <c r="R120" s="190">
        <v>3</v>
      </c>
      <c r="S120" s="191">
        <v>11</v>
      </c>
      <c r="T120" s="188">
        <v>8</v>
      </c>
      <c r="U120" s="192">
        <v>1</v>
      </c>
      <c r="V120" s="190">
        <v>3</v>
      </c>
      <c r="W120" s="197">
        <v>8</v>
      </c>
      <c r="X120" s="188">
        <v>6</v>
      </c>
      <c r="Y120" s="192">
        <v>9</v>
      </c>
      <c r="Z120" s="190">
        <v>24</v>
      </c>
      <c r="AA120" s="188">
        <v>33</v>
      </c>
      <c r="AB120" s="165">
        <f t="shared" si="340"/>
        <v>80</v>
      </c>
      <c r="AC120" s="166">
        <f t="shared" si="257"/>
        <v>165</v>
      </c>
      <c r="BI120" s="140" t="s">
        <v>34</v>
      </c>
      <c r="BJ120" s="124">
        <f>B120/B126</f>
        <v>2.8192839018889202E-4</v>
      </c>
      <c r="BK120" s="125">
        <f t="shared" ref="BK120" si="722">C120/C126</f>
        <v>5.4865723361247473E-3</v>
      </c>
      <c r="BL120" s="126">
        <f t="shared" ref="BL120" si="723">D120/D126</f>
        <v>2.5477707006369425E-3</v>
      </c>
      <c r="BM120" s="127">
        <f t="shared" ref="BM120" si="724">E120/E126</f>
        <v>1.2965964343598054E-2</v>
      </c>
      <c r="BN120" s="124">
        <f t="shared" ref="BN120" si="725">F120/F126</f>
        <v>0</v>
      </c>
      <c r="BO120" s="125">
        <f t="shared" ref="BO120" si="726">G120/G126</f>
        <v>4.160887656033287E-3</v>
      </c>
      <c r="BP120" s="126">
        <f t="shared" ref="BP120" si="727">H120/H126</f>
        <v>1.594048884165781E-3</v>
      </c>
      <c r="BQ120" s="127">
        <f t="shared" ref="BQ120" si="728">I120/I126</f>
        <v>4.375804375804376E-3</v>
      </c>
      <c r="BR120" s="124">
        <f t="shared" ref="BR120" si="729">J120/J126</f>
        <v>2.0304568527918783E-3</v>
      </c>
      <c r="BS120" s="125">
        <f t="shared" ref="BS120" si="730">K120/K126</f>
        <v>4.3336944745395447E-3</v>
      </c>
      <c r="BT120" s="126">
        <f t="shared" ref="BT120" si="731">L120/L126</f>
        <v>1.838235294117647E-3</v>
      </c>
      <c r="BU120" s="124">
        <f t="shared" ref="BU120" si="732">M120/M126</f>
        <v>4.120879120879121E-3</v>
      </c>
      <c r="BV120" s="128">
        <f t="shared" ref="BV120" si="733">N120/N126</f>
        <v>4.2444821731748728E-3</v>
      </c>
      <c r="BW120" s="129">
        <f t="shared" ref="BW120" si="734">O120/O126</f>
        <v>3.7259959873889368E-3</v>
      </c>
      <c r="BX120" s="124">
        <f t="shared" ref="BX120" si="735">P120/P126</f>
        <v>2.2883295194508009E-3</v>
      </c>
      <c r="BY120" s="125">
        <f t="shared" ref="BY120" si="736">Q120/Q126</f>
        <v>6.6305003013863778E-3</v>
      </c>
      <c r="BZ120" s="126">
        <f t="shared" ref="BZ120" si="737">R120/R126</f>
        <v>1.2155591572123178E-3</v>
      </c>
      <c r="CA120" s="127">
        <f t="shared" ref="CA120" si="738">S120/S126</f>
        <v>4.4247787610619468E-3</v>
      </c>
      <c r="CB120" s="124">
        <f t="shared" ref="CB120" si="739">T120/T126</f>
        <v>1.0309278350515464E-2</v>
      </c>
      <c r="CC120" s="125">
        <f t="shared" ref="CC120" si="740">U120/U126</f>
        <v>1.288659793814433E-3</v>
      </c>
      <c r="CD120" s="126">
        <f t="shared" ref="CD120" si="741">V120/V126</f>
        <v>1.2568077084206116E-3</v>
      </c>
      <c r="CE120" s="127">
        <f t="shared" ref="CE120" si="742">W120/W126</f>
        <v>3.8703434929850023E-3</v>
      </c>
      <c r="CF120" s="124">
        <f t="shared" ref="CF120" si="743">X120/X126</f>
        <v>3.9447731755424065E-3</v>
      </c>
      <c r="CG120" s="125">
        <f t="shared" ref="CG120" si="744">Y120/Y126</f>
        <v>6.3069376313945342E-3</v>
      </c>
      <c r="CH120" s="126">
        <f t="shared" ref="CH120" si="745">Z120/Z126</f>
        <v>5.3097345132743362E-3</v>
      </c>
      <c r="CI120" s="124">
        <f t="shared" ref="CI120" si="746">AA120/AA126</f>
        <v>6.3596068606667951E-3</v>
      </c>
      <c r="CJ120" s="130">
        <f t="shared" ref="CJ120" si="747">AB120/AB126</f>
        <v>2.5894995792063182E-3</v>
      </c>
      <c r="CK120" s="131">
        <f t="shared" ref="CK120" si="748">AC120/AC126</f>
        <v>5.350021075840602E-3</v>
      </c>
    </row>
    <row r="121" spans="1:89" x14ac:dyDescent="0.2">
      <c r="A121" s="132" t="s">
        <v>35</v>
      </c>
      <c r="B121" s="198">
        <v>0</v>
      </c>
      <c r="C121" s="182">
        <v>5</v>
      </c>
      <c r="D121" s="183">
        <v>0</v>
      </c>
      <c r="E121" s="184">
        <v>1</v>
      </c>
      <c r="F121" s="181">
        <v>0</v>
      </c>
      <c r="G121" s="185">
        <v>2</v>
      </c>
      <c r="H121" s="183">
        <v>1</v>
      </c>
      <c r="I121" s="184">
        <v>5</v>
      </c>
      <c r="J121" s="181">
        <v>0</v>
      </c>
      <c r="K121" s="182">
        <v>0</v>
      </c>
      <c r="L121" s="183">
        <v>2</v>
      </c>
      <c r="M121" s="181">
        <v>0</v>
      </c>
      <c r="N121" s="186">
        <v>0</v>
      </c>
      <c r="O121" s="199">
        <v>1</v>
      </c>
      <c r="P121" s="181">
        <v>0</v>
      </c>
      <c r="Q121" s="182">
        <v>0</v>
      </c>
      <c r="R121" s="183">
        <v>0</v>
      </c>
      <c r="S121" s="184">
        <v>0</v>
      </c>
      <c r="T121" s="181">
        <v>0</v>
      </c>
      <c r="U121" s="185">
        <v>2</v>
      </c>
      <c r="V121" s="183">
        <v>0</v>
      </c>
      <c r="W121" s="200">
        <v>2</v>
      </c>
      <c r="X121" s="181">
        <v>0</v>
      </c>
      <c r="Y121" s="185">
        <v>1</v>
      </c>
      <c r="Z121" s="183">
        <v>0</v>
      </c>
      <c r="AA121" s="181">
        <v>5</v>
      </c>
      <c r="AB121" s="165">
        <f t="shared" si="340"/>
        <v>3</v>
      </c>
      <c r="AC121" s="166">
        <f t="shared" si="257"/>
        <v>24</v>
      </c>
      <c r="BI121" s="132" t="s">
        <v>35</v>
      </c>
      <c r="BJ121" s="124">
        <f>B121/B126</f>
        <v>0</v>
      </c>
      <c r="BK121" s="125">
        <f t="shared" ref="BK121" si="749">C121/C126</f>
        <v>1.4438348252959862E-3</v>
      </c>
      <c r="BL121" s="126">
        <f t="shared" ref="BL121" si="750">D121/D126</f>
        <v>0</v>
      </c>
      <c r="BM121" s="127">
        <f t="shared" ref="BM121" si="751">E121/E126</f>
        <v>5.4024851431658564E-4</v>
      </c>
      <c r="BN121" s="124">
        <f t="shared" ref="BN121" si="752">F121/F126</f>
        <v>0</v>
      </c>
      <c r="BO121" s="125">
        <f t="shared" ref="BO121" si="753">G121/G126</f>
        <v>1.3869625520110957E-3</v>
      </c>
      <c r="BP121" s="126">
        <f t="shared" ref="BP121" si="754">H121/H126</f>
        <v>2.6567481402763017E-4</v>
      </c>
      <c r="BQ121" s="127">
        <f t="shared" ref="BQ121" si="755">I121/I126</f>
        <v>1.287001287001287E-3</v>
      </c>
      <c r="BR121" s="124">
        <f t="shared" ref="BR121" si="756">J121/J126</f>
        <v>0</v>
      </c>
      <c r="BS121" s="125">
        <f t="shared" ref="BS121" si="757">K121/K126</f>
        <v>0</v>
      </c>
      <c r="BT121" s="126">
        <f t="shared" ref="BT121" si="758">L121/L126</f>
        <v>9.1911764705882352E-4</v>
      </c>
      <c r="BU121" s="124">
        <f t="shared" ref="BU121" si="759">M121/M126</f>
        <v>0</v>
      </c>
      <c r="BV121" s="128">
        <f t="shared" ref="BV121" si="760">N121/N126</f>
        <v>0</v>
      </c>
      <c r="BW121" s="129">
        <f t="shared" ref="BW121" si="761">O121/O126</f>
        <v>2.8661507595299513E-4</v>
      </c>
      <c r="BX121" s="124">
        <f t="shared" ref="BX121" si="762">P121/P126</f>
        <v>0</v>
      </c>
      <c r="BY121" s="125">
        <f t="shared" ref="BY121" si="763">Q121/Q126</f>
        <v>0</v>
      </c>
      <c r="BZ121" s="126">
        <f t="shared" ref="BZ121" si="764">R121/R126</f>
        <v>0</v>
      </c>
      <c r="CA121" s="127">
        <f t="shared" ref="CA121" si="765">S121/S126</f>
        <v>0</v>
      </c>
      <c r="CB121" s="124">
        <f t="shared" ref="CB121" si="766">T121/T126</f>
        <v>0</v>
      </c>
      <c r="CC121" s="125">
        <f t="shared" ref="CC121" si="767">U121/U126</f>
        <v>2.5773195876288659E-3</v>
      </c>
      <c r="CD121" s="126">
        <f t="shared" ref="CD121" si="768">V121/V126</f>
        <v>0</v>
      </c>
      <c r="CE121" s="127">
        <f t="shared" ref="CE121" si="769">W121/W126</f>
        <v>9.6758587324625057E-4</v>
      </c>
      <c r="CF121" s="124">
        <f t="shared" ref="CF121" si="770">X121/X126</f>
        <v>0</v>
      </c>
      <c r="CG121" s="125">
        <f t="shared" ref="CG121" si="771">Y121/Y126</f>
        <v>7.0077084793272596E-4</v>
      </c>
      <c r="CH121" s="126">
        <f t="shared" ref="CH121" si="772">Z121/Z126</f>
        <v>0</v>
      </c>
      <c r="CI121" s="124">
        <f t="shared" ref="CI121" si="773">AA121/AA126</f>
        <v>9.6357679707072654E-4</v>
      </c>
      <c r="CJ121" s="130">
        <f t="shared" ref="CJ121" si="774">AB121/AB126</f>
        <v>9.7106234220236944E-5</v>
      </c>
      <c r="CK121" s="131">
        <f t="shared" ref="CK121" si="775">AC121/AC126</f>
        <v>7.7818488375863302E-4</v>
      </c>
    </row>
    <row r="122" spans="1:89" x14ac:dyDescent="0.2">
      <c r="A122" s="140" t="s">
        <v>36</v>
      </c>
      <c r="B122" s="195">
        <v>0</v>
      </c>
      <c r="C122" s="189">
        <v>0</v>
      </c>
      <c r="D122" s="190">
        <v>0</v>
      </c>
      <c r="E122" s="191">
        <v>0</v>
      </c>
      <c r="F122" s="188">
        <v>0</v>
      </c>
      <c r="G122" s="192">
        <v>0</v>
      </c>
      <c r="H122" s="190">
        <v>0</v>
      </c>
      <c r="I122" s="191">
        <v>0</v>
      </c>
      <c r="J122" s="188">
        <v>0</v>
      </c>
      <c r="K122" s="192">
        <v>0</v>
      </c>
      <c r="L122" s="190">
        <v>0</v>
      </c>
      <c r="M122" s="188">
        <v>0</v>
      </c>
      <c r="N122" s="193">
        <v>0</v>
      </c>
      <c r="O122" s="196">
        <v>0</v>
      </c>
      <c r="P122" s="188">
        <v>0</v>
      </c>
      <c r="Q122" s="192">
        <v>0</v>
      </c>
      <c r="R122" s="190">
        <v>0</v>
      </c>
      <c r="S122" s="191">
        <v>0</v>
      </c>
      <c r="T122" s="188">
        <v>0</v>
      </c>
      <c r="U122" s="192">
        <v>0</v>
      </c>
      <c r="V122" s="190">
        <v>0</v>
      </c>
      <c r="W122" s="191">
        <v>0</v>
      </c>
      <c r="X122" s="188">
        <v>0</v>
      </c>
      <c r="Y122" s="192">
        <v>0</v>
      </c>
      <c r="Z122" s="190">
        <v>0</v>
      </c>
      <c r="AA122" s="188">
        <v>0</v>
      </c>
      <c r="AB122" s="165">
        <f t="shared" si="340"/>
        <v>0</v>
      </c>
      <c r="AC122" s="166">
        <f t="shared" si="257"/>
        <v>0</v>
      </c>
      <c r="BI122" s="140" t="s">
        <v>36</v>
      </c>
      <c r="BJ122" s="124">
        <f>B122/B126</f>
        <v>0</v>
      </c>
      <c r="BK122" s="125">
        <f t="shared" ref="BK122" si="776">C122/C126</f>
        <v>0</v>
      </c>
      <c r="BL122" s="126">
        <f t="shared" ref="BL122" si="777">D122/D126</f>
        <v>0</v>
      </c>
      <c r="BM122" s="127">
        <f t="shared" ref="BM122" si="778">E122/E126</f>
        <v>0</v>
      </c>
      <c r="BN122" s="124">
        <f t="shared" ref="BN122" si="779">F122/F126</f>
        <v>0</v>
      </c>
      <c r="BO122" s="125">
        <f t="shared" ref="BO122" si="780">G122/G126</f>
        <v>0</v>
      </c>
      <c r="BP122" s="126">
        <f t="shared" ref="BP122" si="781">H122/H126</f>
        <v>0</v>
      </c>
      <c r="BQ122" s="127">
        <f t="shared" ref="BQ122" si="782">I122/I126</f>
        <v>0</v>
      </c>
      <c r="BR122" s="124">
        <f t="shared" ref="BR122" si="783">J122/J126</f>
        <v>0</v>
      </c>
      <c r="BS122" s="125">
        <f t="shared" ref="BS122" si="784">K122/K126</f>
        <v>0</v>
      </c>
      <c r="BT122" s="126">
        <f t="shared" ref="BT122" si="785">L122/L126</f>
        <v>0</v>
      </c>
      <c r="BU122" s="124">
        <f t="shared" ref="BU122" si="786">M122/M126</f>
        <v>0</v>
      </c>
      <c r="BV122" s="128">
        <f t="shared" ref="BV122" si="787">N122/N126</f>
        <v>0</v>
      </c>
      <c r="BW122" s="129">
        <f t="shared" ref="BW122" si="788">O122/O126</f>
        <v>0</v>
      </c>
      <c r="BX122" s="124">
        <f t="shared" ref="BX122" si="789">P122/P126</f>
        <v>0</v>
      </c>
      <c r="BY122" s="125">
        <f t="shared" ref="BY122" si="790">Q122/Q126</f>
        <v>0</v>
      </c>
      <c r="BZ122" s="126">
        <f t="shared" ref="BZ122" si="791">R122/R126</f>
        <v>0</v>
      </c>
      <c r="CA122" s="127">
        <f t="shared" ref="CA122" si="792">S122/S126</f>
        <v>0</v>
      </c>
      <c r="CB122" s="124">
        <f t="shared" ref="CB122" si="793">T122/T126</f>
        <v>0</v>
      </c>
      <c r="CC122" s="125">
        <f t="shared" ref="CC122" si="794">U122/U126</f>
        <v>0</v>
      </c>
      <c r="CD122" s="126">
        <f t="shared" ref="CD122" si="795">V122/V126</f>
        <v>0</v>
      </c>
      <c r="CE122" s="127">
        <f t="shared" ref="CE122" si="796">W122/W126</f>
        <v>0</v>
      </c>
      <c r="CF122" s="124">
        <f t="shared" ref="CF122" si="797">X122/X126</f>
        <v>0</v>
      </c>
      <c r="CG122" s="125">
        <f t="shared" ref="CG122" si="798">Y122/Y126</f>
        <v>0</v>
      </c>
      <c r="CH122" s="126">
        <f t="shared" ref="CH122" si="799">Z122/Z126</f>
        <v>0</v>
      </c>
      <c r="CI122" s="124">
        <f t="shared" ref="CI122" si="800">AA122/AA126</f>
        <v>0</v>
      </c>
      <c r="CJ122" s="130">
        <f t="shared" ref="CJ122" si="801">AB122/AB126</f>
        <v>0</v>
      </c>
      <c r="CK122" s="131">
        <f t="shared" ref="CK122" si="802">AC122/AC126</f>
        <v>0</v>
      </c>
    </row>
    <row r="123" spans="1:89" x14ac:dyDescent="0.2">
      <c r="A123" s="132" t="s">
        <v>37</v>
      </c>
      <c r="B123" s="57">
        <v>0</v>
      </c>
      <c r="C123" s="58">
        <v>0</v>
      </c>
      <c r="D123" s="134">
        <v>0</v>
      </c>
      <c r="E123" s="135">
        <v>0</v>
      </c>
      <c r="F123" s="133">
        <v>0</v>
      </c>
      <c r="G123" s="136">
        <v>0</v>
      </c>
      <c r="H123" s="134">
        <v>0</v>
      </c>
      <c r="I123" s="135">
        <v>0</v>
      </c>
      <c r="J123" s="133">
        <v>0</v>
      </c>
      <c r="K123" s="136">
        <v>0</v>
      </c>
      <c r="L123" s="134">
        <v>0</v>
      </c>
      <c r="M123" s="133">
        <v>0</v>
      </c>
      <c r="N123" s="137">
        <v>0</v>
      </c>
      <c r="O123" s="138">
        <v>0</v>
      </c>
      <c r="P123" s="133">
        <v>0</v>
      </c>
      <c r="Q123" s="136">
        <v>0</v>
      </c>
      <c r="R123" s="134"/>
      <c r="S123" s="135">
        <v>0</v>
      </c>
      <c r="T123" s="133">
        <v>0</v>
      </c>
      <c r="U123" s="136">
        <v>0</v>
      </c>
      <c r="V123" s="134">
        <v>0</v>
      </c>
      <c r="W123" s="135">
        <v>0</v>
      </c>
      <c r="X123" s="133">
        <v>0</v>
      </c>
      <c r="Y123" s="136">
        <v>0</v>
      </c>
      <c r="Z123" s="139">
        <v>0</v>
      </c>
      <c r="AA123" s="2">
        <v>0</v>
      </c>
      <c r="AB123" s="165"/>
      <c r="AC123" s="166">
        <f t="shared" si="257"/>
        <v>0</v>
      </c>
      <c r="BI123" s="132" t="s">
        <v>37</v>
      </c>
      <c r="BJ123" s="124">
        <f>B123/B126</f>
        <v>0</v>
      </c>
      <c r="BK123" s="125">
        <f t="shared" ref="BK123" si="803">C123/C126</f>
        <v>0</v>
      </c>
      <c r="BL123" s="126">
        <f t="shared" ref="BL123" si="804">D123/D126</f>
        <v>0</v>
      </c>
      <c r="BM123" s="127">
        <f t="shared" ref="BM123" si="805">E123/E126</f>
        <v>0</v>
      </c>
      <c r="BN123" s="124">
        <f t="shared" ref="BN123" si="806">F123/F126</f>
        <v>0</v>
      </c>
      <c r="BO123" s="125">
        <f t="shared" ref="BO123" si="807">G123/G126</f>
        <v>0</v>
      </c>
      <c r="BP123" s="126">
        <f t="shared" ref="BP123" si="808">H123/H126</f>
        <v>0</v>
      </c>
      <c r="BQ123" s="127">
        <f t="shared" ref="BQ123" si="809">I123/I126</f>
        <v>0</v>
      </c>
      <c r="BR123" s="124">
        <f t="shared" ref="BR123" si="810">J123/J126</f>
        <v>0</v>
      </c>
      <c r="BS123" s="125">
        <f t="shared" ref="BS123" si="811">K123/K126</f>
        <v>0</v>
      </c>
      <c r="BT123" s="126">
        <f t="shared" ref="BT123" si="812">L123/L126</f>
        <v>0</v>
      </c>
      <c r="BU123" s="124">
        <f t="shared" ref="BU123" si="813">M123/M126</f>
        <v>0</v>
      </c>
      <c r="BV123" s="128">
        <f t="shared" ref="BV123" si="814">N123/N126</f>
        <v>0</v>
      </c>
      <c r="BW123" s="129">
        <f t="shared" ref="BW123" si="815">O123/O126</f>
        <v>0</v>
      </c>
      <c r="BX123" s="124">
        <f t="shared" ref="BX123" si="816">P123/P126</f>
        <v>0</v>
      </c>
      <c r="BY123" s="125">
        <f t="shared" ref="BY123" si="817">Q123/Q126</f>
        <v>0</v>
      </c>
      <c r="BZ123" s="126">
        <f t="shared" ref="BZ123" si="818">R123/R126</f>
        <v>0</v>
      </c>
      <c r="CA123" s="127">
        <f t="shared" ref="CA123" si="819">S123/S126</f>
        <v>0</v>
      </c>
      <c r="CB123" s="124">
        <f t="shared" ref="CB123" si="820">T123/T126</f>
        <v>0</v>
      </c>
      <c r="CC123" s="125">
        <f t="shared" ref="CC123" si="821">U123/U126</f>
        <v>0</v>
      </c>
      <c r="CD123" s="126">
        <f t="shared" ref="CD123" si="822">V123/V126</f>
        <v>0</v>
      </c>
      <c r="CE123" s="127">
        <f t="shared" ref="CE123" si="823">W123/W126</f>
        <v>0</v>
      </c>
      <c r="CF123" s="124">
        <f t="shared" ref="CF123" si="824">X123/X126</f>
        <v>0</v>
      </c>
      <c r="CG123" s="125">
        <f t="shared" ref="CG123" si="825">Y123/Y126</f>
        <v>0</v>
      </c>
      <c r="CH123" s="126">
        <f t="shared" ref="CH123" si="826">Z123/Z126</f>
        <v>0</v>
      </c>
      <c r="CI123" s="124">
        <f t="shared" ref="CI123" si="827">AA123/AA126</f>
        <v>0</v>
      </c>
      <c r="CJ123" s="130">
        <f t="shared" ref="CJ123" si="828">AB123/AB126</f>
        <v>0</v>
      </c>
      <c r="CK123" s="131">
        <f t="shared" ref="CK123" si="829">AC123/AC126</f>
        <v>0</v>
      </c>
    </row>
    <row r="124" spans="1:89" x14ac:dyDescent="0.2">
      <c r="A124" s="140" t="s">
        <v>38</v>
      </c>
      <c r="B124" s="55"/>
      <c r="C124" s="56"/>
      <c r="D124" s="145"/>
      <c r="E124" s="142"/>
      <c r="F124" s="143"/>
      <c r="G124" s="144"/>
      <c r="H124" s="145"/>
      <c r="I124" s="142"/>
      <c r="J124" s="143"/>
      <c r="K124" s="144"/>
      <c r="L124" s="145"/>
      <c r="M124" s="143"/>
      <c r="N124" s="147"/>
      <c r="O124" s="146"/>
      <c r="P124" s="143"/>
      <c r="Q124" s="144"/>
      <c r="R124" s="145"/>
      <c r="S124" s="142"/>
      <c r="T124" s="143"/>
      <c r="U124" s="144"/>
      <c r="V124" s="145"/>
      <c r="W124" s="142"/>
      <c r="X124" s="143"/>
      <c r="Y124" s="144"/>
      <c r="Z124" s="3"/>
      <c r="AA124" s="141"/>
      <c r="AB124" s="165"/>
      <c r="AC124" s="166"/>
      <c r="BI124" s="140" t="s">
        <v>38</v>
      </c>
      <c r="BJ124" s="124">
        <f>B124/B126</f>
        <v>0</v>
      </c>
      <c r="BK124" s="125">
        <f t="shared" ref="BK124" si="830">C124/C126</f>
        <v>0</v>
      </c>
      <c r="BL124" s="126">
        <f t="shared" ref="BL124" si="831">D124/D126</f>
        <v>0</v>
      </c>
      <c r="BM124" s="127">
        <f t="shared" ref="BM124" si="832">E124/E126</f>
        <v>0</v>
      </c>
      <c r="BN124" s="124">
        <f t="shared" ref="BN124" si="833">F124/F126</f>
        <v>0</v>
      </c>
      <c r="BO124" s="125">
        <f t="shared" ref="BO124" si="834">G124/G126</f>
        <v>0</v>
      </c>
      <c r="BP124" s="126">
        <f t="shared" ref="BP124" si="835">H124/H126</f>
        <v>0</v>
      </c>
      <c r="BQ124" s="127">
        <f t="shared" ref="BQ124" si="836">I124/I126</f>
        <v>0</v>
      </c>
      <c r="BR124" s="124">
        <f t="shared" ref="BR124" si="837">J124/J126</f>
        <v>0</v>
      </c>
      <c r="BS124" s="125">
        <f t="shared" ref="BS124" si="838">K124/K126</f>
        <v>0</v>
      </c>
      <c r="BT124" s="126">
        <f t="shared" ref="BT124" si="839">L124/L126</f>
        <v>0</v>
      </c>
      <c r="BU124" s="124">
        <f t="shared" ref="BU124" si="840">M124/M126</f>
        <v>0</v>
      </c>
      <c r="BV124" s="128">
        <f t="shared" ref="BV124" si="841">N124/N126</f>
        <v>0</v>
      </c>
      <c r="BW124" s="129">
        <f t="shared" ref="BW124" si="842">O124/O126</f>
        <v>0</v>
      </c>
      <c r="BX124" s="124">
        <f t="shared" ref="BX124" si="843">P124/P126</f>
        <v>0</v>
      </c>
      <c r="BY124" s="125">
        <f t="shared" ref="BY124" si="844">Q124/Q126</f>
        <v>0</v>
      </c>
      <c r="BZ124" s="126">
        <f t="shared" ref="BZ124" si="845">R124/R126</f>
        <v>0</v>
      </c>
      <c r="CA124" s="127">
        <f t="shared" ref="CA124" si="846">S124/S126</f>
        <v>0</v>
      </c>
      <c r="CB124" s="124">
        <f t="shared" ref="CB124" si="847">T124/T126</f>
        <v>0</v>
      </c>
      <c r="CC124" s="125">
        <f t="shared" ref="CC124" si="848">U124/U126</f>
        <v>0</v>
      </c>
      <c r="CD124" s="126">
        <f t="shared" ref="CD124" si="849">V124/V126</f>
        <v>0</v>
      </c>
      <c r="CE124" s="127">
        <f t="shared" ref="CE124" si="850">W124/W126</f>
        <v>0</v>
      </c>
      <c r="CF124" s="124">
        <f t="shared" ref="CF124" si="851">X124/X126</f>
        <v>0</v>
      </c>
      <c r="CG124" s="125">
        <f t="shared" ref="CG124" si="852">Y124/Y126</f>
        <v>0</v>
      </c>
      <c r="CH124" s="126">
        <f t="shared" ref="CH124" si="853">Z124/Z126</f>
        <v>0</v>
      </c>
      <c r="CI124" s="124">
        <f t="shared" ref="CI124" si="854">AA124/AA126</f>
        <v>0</v>
      </c>
      <c r="CJ124" s="130">
        <f t="shared" ref="CJ124" si="855">AB124/AB126</f>
        <v>0</v>
      </c>
      <c r="CK124" s="131">
        <f t="shared" ref="CK124" si="856">AC124/AC126</f>
        <v>0</v>
      </c>
    </row>
    <row r="125" spans="1:89" ht="13.5" thickBot="1" x14ac:dyDescent="0.25">
      <c r="A125" s="132" t="s">
        <v>39</v>
      </c>
      <c r="B125" s="57"/>
      <c r="C125" s="58"/>
      <c r="D125" s="134"/>
      <c r="E125" s="135"/>
      <c r="F125" s="133"/>
      <c r="G125" s="136"/>
      <c r="H125" s="134"/>
      <c r="I125" s="135"/>
      <c r="J125" s="133"/>
      <c r="K125" s="136"/>
      <c r="L125" s="134"/>
      <c r="M125" s="133"/>
      <c r="N125" s="137"/>
      <c r="O125" s="138"/>
      <c r="P125" s="133"/>
      <c r="Q125" s="136"/>
      <c r="R125" s="134"/>
      <c r="S125" s="135"/>
      <c r="T125" s="133"/>
      <c r="U125" s="136"/>
      <c r="V125" s="134"/>
      <c r="W125" s="135"/>
      <c r="X125" s="133"/>
      <c r="Y125" s="136"/>
      <c r="Z125" s="139"/>
      <c r="AA125" s="2"/>
      <c r="AB125" s="165"/>
      <c r="AC125" s="166"/>
      <c r="BI125" s="132" t="s">
        <v>39</v>
      </c>
      <c r="BJ125" s="124">
        <f>B125/B126</f>
        <v>0</v>
      </c>
      <c r="BK125" s="125">
        <f t="shared" ref="BK125" si="857">C125/C126</f>
        <v>0</v>
      </c>
      <c r="BL125" s="126">
        <f t="shared" ref="BL125" si="858">D125/D126</f>
        <v>0</v>
      </c>
      <c r="BM125" s="127">
        <f t="shared" ref="BM125" si="859">E125/E126</f>
        <v>0</v>
      </c>
      <c r="BN125" s="124">
        <f t="shared" ref="BN125" si="860">F125/F126</f>
        <v>0</v>
      </c>
      <c r="BO125" s="125">
        <f t="shared" ref="BO125" si="861">G125/G126</f>
        <v>0</v>
      </c>
      <c r="BP125" s="126">
        <f t="shared" ref="BP125" si="862">H125/H126</f>
        <v>0</v>
      </c>
      <c r="BQ125" s="127">
        <f t="shared" ref="BQ125" si="863">I125/I126</f>
        <v>0</v>
      </c>
      <c r="BR125" s="124">
        <f t="shared" ref="BR125" si="864">J125/J126</f>
        <v>0</v>
      </c>
      <c r="BS125" s="125">
        <f t="shared" ref="BS125" si="865">K125/K126</f>
        <v>0</v>
      </c>
      <c r="BT125" s="126">
        <f t="shared" ref="BT125" si="866">L125/L126</f>
        <v>0</v>
      </c>
      <c r="BU125" s="124">
        <f t="shared" ref="BU125" si="867">M125/M126</f>
        <v>0</v>
      </c>
      <c r="BV125" s="128">
        <f t="shared" ref="BV125" si="868">N125/N126</f>
        <v>0</v>
      </c>
      <c r="BW125" s="129">
        <f t="shared" ref="BW125" si="869">O125/O126</f>
        <v>0</v>
      </c>
      <c r="BX125" s="124">
        <f t="shared" ref="BX125" si="870">P125/P126</f>
        <v>0</v>
      </c>
      <c r="BY125" s="125">
        <f t="shared" ref="BY125" si="871">Q125/Q126</f>
        <v>0</v>
      </c>
      <c r="BZ125" s="126">
        <f t="shared" ref="BZ125" si="872">R125/R126</f>
        <v>0</v>
      </c>
      <c r="CA125" s="127">
        <f t="shared" ref="CA125" si="873">S125/S126</f>
        <v>0</v>
      </c>
      <c r="CB125" s="124">
        <f t="shared" ref="CB125" si="874">T125/T126</f>
        <v>0</v>
      </c>
      <c r="CC125" s="125">
        <f t="shared" ref="CC125" si="875">U125/U126</f>
        <v>0</v>
      </c>
      <c r="CD125" s="126">
        <f t="shared" ref="CD125" si="876">V125/V126</f>
        <v>0</v>
      </c>
      <c r="CE125" s="127">
        <f t="shared" ref="CE125" si="877">W125/W126</f>
        <v>0</v>
      </c>
      <c r="CF125" s="124">
        <f t="shared" ref="CF125" si="878">X125/X126</f>
        <v>0</v>
      </c>
      <c r="CG125" s="125">
        <f t="shared" ref="CG125" si="879">Y125/Y126</f>
        <v>0</v>
      </c>
      <c r="CH125" s="126">
        <f t="shared" ref="CH125" si="880">Z125/Z126</f>
        <v>0</v>
      </c>
      <c r="CI125" s="124">
        <f t="shared" ref="CI125" si="881">AA125/AA126</f>
        <v>0</v>
      </c>
      <c r="CJ125" s="130">
        <f t="shared" ref="CJ125" si="882">AB125/AB126</f>
        <v>0</v>
      </c>
      <c r="CK125" s="131">
        <f t="shared" ref="CK125" si="883">AC125/AC126</f>
        <v>0</v>
      </c>
    </row>
    <row r="126" spans="1:89" ht="14.25" thickTop="1" thickBot="1" x14ac:dyDescent="0.25">
      <c r="A126" s="254" t="s">
        <v>13</v>
      </c>
      <c r="B126" s="14">
        <f t="shared" ref="B126" si="884">SUM(B103:B125)</f>
        <v>3547</v>
      </c>
      <c r="C126" s="1">
        <f t="shared" ref="C126" si="885">SUM(C103:C125)</f>
        <v>3463</v>
      </c>
      <c r="D126" s="14">
        <f t="shared" ref="D126" si="886">SUM(D103:D125)</f>
        <v>1570</v>
      </c>
      <c r="E126" s="1">
        <f t="shared" ref="E126" si="887">SUM(E103:E125)</f>
        <v>1851</v>
      </c>
      <c r="F126" s="14">
        <f t="shared" ref="F126" si="888">SUM(F103:F125)</f>
        <v>1898</v>
      </c>
      <c r="G126" s="1">
        <f t="shared" ref="G126" si="889">SUM(G103:G125)</f>
        <v>1442</v>
      </c>
      <c r="H126" s="14">
        <f t="shared" ref="H126" si="890">SUM(H103:H125)</f>
        <v>3764</v>
      </c>
      <c r="I126" s="1">
        <f t="shared" ref="I126" si="891">SUM(I103:I125)</f>
        <v>3885</v>
      </c>
      <c r="J126" s="14">
        <f t="shared" ref="J126" si="892">SUM(J103:J125)</f>
        <v>985</v>
      </c>
      <c r="K126" s="1">
        <f t="shared" ref="K126" si="893">SUM(K103:K125)</f>
        <v>923</v>
      </c>
      <c r="L126" s="14">
        <f t="shared" ref="L126" si="894">SUM(L103:L125)</f>
        <v>2176</v>
      </c>
      <c r="M126" s="1">
        <f t="shared" ref="M126" si="895">SUM(M103:M125)</f>
        <v>2184</v>
      </c>
      <c r="N126" s="14">
        <f t="shared" ref="N126" si="896">SUM(N103:N125)</f>
        <v>3534</v>
      </c>
      <c r="O126" s="1">
        <f t="shared" ref="O126" si="897">SUM(O103:O125)</f>
        <v>3489</v>
      </c>
      <c r="P126" s="14">
        <f t="shared" ref="P126" si="898">SUM(P103:P125)</f>
        <v>1748</v>
      </c>
      <c r="Q126" s="1">
        <f t="shared" ref="Q126" si="899">SUM(Q103:Q125)</f>
        <v>1659</v>
      </c>
      <c r="R126" s="14">
        <f t="shared" ref="R126" si="900">SUM(R103:R125)</f>
        <v>2468</v>
      </c>
      <c r="S126" s="1">
        <f t="shared" ref="S126" si="901">SUM(S103:S125)</f>
        <v>2486</v>
      </c>
      <c r="T126" s="14">
        <f t="shared" ref="T126" si="902">SUM(T103:T125)</f>
        <v>776</v>
      </c>
      <c r="U126" s="1">
        <f t="shared" ref="U126" si="903">SUM(U103:U125)</f>
        <v>776</v>
      </c>
      <c r="V126" s="14">
        <f t="shared" ref="V126" si="904">SUM(V103:V125)</f>
        <v>2387</v>
      </c>
      <c r="W126" s="1">
        <f t="shared" ref="W126" si="905">SUM(W103:W125)</f>
        <v>2067</v>
      </c>
      <c r="X126" s="14">
        <f t="shared" ref="X126" si="906">SUM(X103:X125)</f>
        <v>1521</v>
      </c>
      <c r="Y126" s="1">
        <f t="shared" ref="Y126" si="907">SUM(Y103:Y125)</f>
        <v>1427</v>
      </c>
      <c r="Z126" s="14">
        <f t="shared" ref="Z126" si="908">SUM(Z103:Z125)</f>
        <v>4520</v>
      </c>
      <c r="AA126" s="1">
        <f t="shared" ref="AA126" si="909">SUM(AA103:AA125)</f>
        <v>5189</v>
      </c>
      <c r="AB126" s="167">
        <f t="shared" ref="AB126:AC126" si="910">SUM(AB102:AB125)</f>
        <v>30894</v>
      </c>
      <c r="AC126" s="168">
        <f t="shared" si="910"/>
        <v>30841</v>
      </c>
      <c r="BI126" s="254" t="s">
        <v>13</v>
      </c>
      <c r="BJ126" s="148">
        <f>SUM(BJ102:BJ125)</f>
        <v>1</v>
      </c>
      <c r="BK126" s="149">
        <f t="shared" ref="BK126:CK126" si="911">SUM(BK102:BK125)</f>
        <v>1.0000000000000002</v>
      </c>
      <c r="BL126" s="148">
        <f t="shared" si="911"/>
        <v>0.99999999999999989</v>
      </c>
      <c r="BM126" s="149">
        <f t="shared" si="911"/>
        <v>0.99999999999999989</v>
      </c>
      <c r="BN126" s="148">
        <f t="shared" si="911"/>
        <v>1</v>
      </c>
      <c r="BO126" s="149">
        <f t="shared" si="911"/>
        <v>0.99999999999999967</v>
      </c>
      <c r="BP126" s="148">
        <f t="shared" si="911"/>
        <v>1</v>
      </c>
      <c r="BQ126" s="149">
        <f t="shared" si="911"/>
        <v>1</v>
      </c>
      <c r="BR126" s="148">
        <f t="shared" si="911"/>
        <v>0.99999999999999989</v>
      </c>
      <c r="BS126" s="149">
        <f t="shared" si="911"/>
        <v>1</v>
      </c>
      <c r="BT126" s="148">
        <f t="shared" si="911"/>
        <v>1</v>
      </c>
      <c r="BU126" s="149">
        <f t="shared" si="911"/>
        <v>0.99999999999999989</v>
      </c>
      <c r="BV126" s="148">
        <f t="shared" si="911"/>
        <v>1</v>
      </c>
      <c r="BW126" s="149">
        <f t="shared" si="911"/>
        <v>1</v>
      </c>
      <c r="BX126" s="148">
        <f t="shared" si="911"/>
        <v>0.99999999999999989</v>
      </c>
      <c r="BY126" s="149">
        <f t="shared" si="911"/>
        <v>1.0000000000000002</v>
      </c>
      <c r="BZ126" s="148">
        <f t="shared" si="911"/>
        <v>1.0000000000000002</v>
      </c>
      <c r="CA126" s="149">
        <f t="shared" si="911"/>
        <v>1</v>
      </c>
      <c r="CB126" s="148">
        <f t="shared" si="911"/>
        <v>1</v>
      </c>
      <c r="CC126" s="149">
        <f t="shared" si="911"/>
        <v>1</v>
      </c>
      <c r="CD126" s="148">
        <f t="shared" si="911"/>
        <v>0.99999999999999989</v>
      </c>
      <c r="CE126" s="149">
        <f t="shared" si="911"/>
        <v>1</v>
      </c>
      <c r="CF126" s="148">
        <f t="shared" si="911"/>
        <v>1</v>
      </c>
      <c r="CG126" s="149">
        <f t="shared" si="911"/>
        <v>1</v>
      </c>
      <c r="CH126" s="148">
        <f t="shared" si="911"/>
        <v>1</v>
      </c>
      <c r="CI126" s="149">
        <f t="shared" si="911"/>
        <v>0.99999999999999989</v>
      </c>
      <c r="CJ126" s="148">
        <f t="shared" si="911"/>
        <v>0.99999999999999978</v>
      </c>
      <c r="CK126" s="149">
        <f t="shared" si="911"/>
        <v>1.0000000000000002</v>
      </c>
    </row>
    <row r="127" spans="1:89" ht="13.5" thickTop="1" x14ac:dyDescent="0.2">
      <c r="A127" s="179"/>
    </row>
    <row r="129" spans="1:89" x14ac:dyDescent="0.2">
      <c r="A129" s="271">
        <f>+A98+1</f>
        <v>43987</v>
      </c>
      <c r="B129" s="271"/>
      <c r="C129" s="271"/>
      <c r="D129" s="271"/>
      <c r="BI129" s="270">
        <f>+BI98+1</f>
        <v>43987</v>
      </c>
      <c r="BJ129" s="270"/>
      <c r="BK129" s="270"/>
      <c r="BL129" s="270"/>
    </row>
    <row r="130" spans="1:89" ht="13.5" thickBot="1" x14ac:dyDescent="0.25">
      <c r="AE130" t="s">
        <v>84</v>
      </c>
    </row>
    <row r="131" spans="1:89" ht="14.25" thickTop="1" thickBot="1" x14ac:dyDescent="0.25">
      <c r="A131" s="268" t="s">
        <v>0</v>
      </c>
      <c r="B131" s="262" t="s">
        <v>1</v>
      </c>
      <c r="C131" s="263"/>
      <c r="D131" s="262" t="s">
        <v>2</v>
      </c>
      <c r="E131" s="263"/>
      <c r="F131" s="262" t="s">
        <v>3</v>
      </c>
      <c r="G131" s="263"/>
      <c r="H131" s="262" t="s">
        <v>4</v>
      </c>
      <c r="I131" s="263"/>
      <c r="J131" s="262" t="s">
        <v>5</v>
      </c>
      <c r="K131" s="263"/>
      <c r="L131" s="262" t="s">
        <v>6</v>
      </c>
      <c r="M131" s="263"/>
      <c r="N131" s="262" t="s">
        <v>7</v>
      </c>
      <c r="O131" s="263"/>
      <c r="P131" s="262" t="s">
        <v>8</v>
      </c>
      <c r="Q131" s="263"/>
      <c r="R131" s="262" t="s">
        <v>9</v>
      </c>
      <c r="S131" s="263"/>
      <c r="T131" s="262" t="s">
        <v>10</v>
      </c>
      <c r="U131" s="263"/>
      <c r="V131" s="262" t="s">
        <v>11</v>
      </c>
      <c r="W131" s="263"/>
      <c r="X131" s="262" t="s">
        <v>12</v>
      </c>
      <c r="Y131" s="263"/>
      <c r="Z131" s="264" t="s">
        <v>40</v>
      </c>
      <c r="AA131" s="265"/>
      <c r="AB131" s="266" t="s">
        <v>41</v>
      </c>
      <c r="AC131" s="267"/>
      <c r="AE131" s="268" t="s">
        <v>0</v>
      </c>
      <c r="AF131" s="262" t="s">
        <v>1</v>
      </c>
      <c r="AG131" s="263"/>
      <c r="AH131" s="262" t="s">
        <v>2</v>
      </c>
      <c r="AI131" s="263"/>
      <c r="AJ131" s="262" t="s">
        <v>3</v>
      </c>
      <c r="AK131" s="263"/>
      <c r="AL131" s="262" t="s">
        <v>4</v>
      </c>
      <c r="AM131" s="263"/>
      <c r="AN131" s="262" t="s">
        <v>5</v>
      </c>
      <c r="AO131" s="263"/>
      <c r="AP131" s="262" t="s">
        <v>6</v>
      </c>
      <c r="AQ131" s="263"/>
      <c r="AR131" s="262" t="s">
        <v>7</v>
      </c>
      <c r="AS131" s="263"/>
      <c r="AT131" s="262" t="s">
        <v>8</v>
      </c>
      <c r="AU131" s="263"/>
      <c r="AV131" s="262" t="s">
        <v>9</v>
      </c>
      <c r="AW131" s="263"/>
      <c r="AX131" s="262" t="s">
        <v>10</v>
      </c>
      <c r="AY131" s="263"/>
      <c r="AZ131" s="262" t="s">
        <v>11</v>
      </c>
      <c r="BA131" s="263"/>
      <c r="BB131" s="262" t="s">
        <v>12</v>
      </c>
      <c r="BC131" s="263"/>
      <c r="BD131" s="264" t="s">
        <v>40</v>
      </c>
      <c r="BE131" s="265"/>
      <c r="BF131" s="266" t="s">
        <v>41</v>
      </c>
      <c r="BG131" s="267"/>
      <c r="BI131" s="268" t="s">
        <v>0</v>
      </c>
      <c r="BJ131" s="262" t="s">
        <v>1</v>
      </c>
      <c r="BK131" s="263"/>
      <c r="BL131" s="262" t="s">
        <v>2</v>
      </c>
      <c r="BM131" s="263"/>
      <c r="BN131" s="262" t="s">
        <v>3</v>
      </c>
      <c r="BO131" s="263"/>
      <c r="BP131" s="262" t="s">
        <v>4</v>
      </c>
      <c r="BQ131" s="263"/>
      <c r="BR131" s="262" t="s">
        <v>5</v>
      </c>
      <c r="BS131" s="263"/>
      <c r="BT131" s="262" t="s">
        <v>6</v>
      </c>
      <c r="BU131" s="263"/>
      <c r="BV131" s="262" t="s">
        <v>7</v>
      </c>
      <c r="BW131" s="263"/>
      <c r="BX131" s="262" t="s">
        <v>8</v>
      </c>
      <c r="BY131" s="263"/>
      <c r="BZ131" s="262" t="s">
        <v>9</v>
      </c>
      <c r="CA131" s="263"/>
      <c r="CB131" s="262" t="s">
        <v>10</v>
      </c>
      <c r="CC131" s="263"/>
      <c r="CD131" s="262" t="s">
        <v>11</v>
      </c>
      <c r="CE131" s="263"/>
      <c r="CF131" s="262" t="s">
        <v>12</v>
      </c>
      <c r="CG131" s="263"/>
      <c r="CH131" s="264" t="s">
        <v>40</v>
      </c>
      <c r="CI131" s="265"/>
      <c r="CJ131" s="262" t="s">
        <v>41</v>
      </c>
      <c r="CK131" s="263"/>
    </row>
    <row r="132" spans="1:89" ht="15" thickTop="1" thickBot="1" x14ac:dyDescent="0.3">
      <c r="A132" s="269"/>
      <c r="B132" s="112" t="s">
        <v>14</v>
      </c>
      <c r="C132" s="113" t="s">
        <v>15</v>
      </c>
      <c r="D132" s="114" t="s">
        <v>14</v>
      </c>
      <c r="E132" s="115" t="s">
        <v>15</v>
      </c>
      <c r="F132" s="112" t="s">
        <v>14</v>
      </c>
      <c r="G132" s="113" t="s">
        <v>15</v>
      </c>
      <c r="H132" s="114" t="s">
        <v>14</v>
      </c>
      <c r="I132" s="115" t="s">
        <v>15</v>
      </c>
      <c r="J132" s="112" t="s">
        <v>14</v>
      </c>
      <c r="K132" s="113" t="s">
        <v>15</v>
      </c>
      <c r="L132" s="114" t="s">
        <v>14</v>
      </c>
      <c r="M132" s="112" t="s">
        <v>15</v>
      </c>
      <c r="N132" s="116" t="s">
        <v>14</v>
      </c>
      <c r="O132" s="117" t="s">
        <v>15</v>
      </c>
      <c r="P132" s="112" t="s">
        <v>14</v>
      </c>
      <c r="Q132" s="113" t="s">
        <v>15</v>
      </c>
      <c r="R132" s="114" t="s">
        <v>14</v>
      </c>
      <c r="S132" s="115" t="s">
        <v>15</v>
      </c>
      <c r="T132" s="112" t="s">
        <v>14</v>
      </c>
      <c r="U132" s="113" t="s">
        <v>15</v>
      </c>
      <c r="V132" s="114" t="s">
        <v>14</v>
      </c>
      <c r="W132" s="115" t="s">
        <v>15</v>
      </c>
      <c r="X132" s="112" t="s">
        <v>14</v>
      </c>
      <c r="Y132" s="113" t="s">
        <v>15</v>
      </c>
      <c r="Z132" s="26" t="s">
        <v>14</v>
      </c>
      <c r="AA132" s="118" t="s">
        <v>15</v>
      </c>
      <c r="AB132" s="169" t="s">
        <v>14</v>
      </c>
      <c r="AC132" s="170" t="s">
        <v>15</v>
      </c>
      <c r="AE132" s="269"/>
      <c r="AF132" s="112" t="s">
        <v>14</v>
      </c>
      <c r="AG132" s="113" t="s">
        <v>15</v>
      </c>
      <c r="AH132" s="114" t="s">
        <v>14</v>
      </c>
      <c r="AI132" s="115" t="s">
        <v>15</v>
      </c>
      <c r="AJ132" s="112" t="s">
        <v>14</v>
      </c>
      <c r="AK132" s="113" t="s">
        <v>15</v>
      </c>
      <c r="AL132" s="114" t="s">
        <v>14</v>
      </c>
      <c r="AM132" s="115" t="s">
        <v>15</v>
      </c>
      <c r="AN132" s="112" t="s">
        <v>14</v>
      </c>
      <c r="AO132" s="113" t="s">
        <v>15</v>
      </c>
      <c r="AP132" s="114" t="s">
        <v>14</v>
      </c>
      <c r="AQ132" s="112" t="s">
        <v>15</v>
      </c>
      <c r="AR132" s="116" t="s">
        <v>14</v>
      </c>
      <c r="AS132" s="117" t="s">
        <v>15</v>
      </c>
      <c r="AT132" s="112" t="s">
        <v>14</v>
      </c>
      <c r="AU132" s="113" t="s">
        <v>15</v>
      </c>
      <c r="AV132" s="114" t="s">
        <v>14</v>
      </c>
      <c r="AW132" s="115" t="s">
        <v>15</v>
      </c>
      <c r="AX132" s="112" t="s">
        <v>14</v>
      </c>
      <c r="AY132" s="113" t="s">
        <v>15</v>
      </c>
      <c r="AZ132" s="114" t="s">
        <v>14</v>
      </c>
      <c r="BA132" s="115" t="s">
        <v>15</v>
      </c>
      <c r="BB132" s="112" t="s">
        <v>14</v>
      </c>
      <c r="BC132" s="113" t="s">
        <v>15</v>
      </c>
      <c r="BD132" s="26" t="s">
        <v>14</v>
      </c>
      <c r="BE132" s="118" t="s">
        <v>15</v>
      </c>
      <c r="BF132" s="169" t="s">
        <v>14</v>
      </c>
      <c r="BG132" s="170" t="s">
        <v>15</v>
      </c>
      <c r="BI132" s="269"/>
      <c r="BJ132" s="112" t="s">
        <v>14</v>
      </c>
      <c r="BK132" s="113" t="s">
        <v>15</v>
      </c>
      <c r="BL132" s="114" t="s">
        <v>14</v>
      </c>
      <c r="BM132" s="115" t="s">
        <v>15</v>
      </c>
      <c r="BN132" s="112" t="s">
        <v>14</v>
      </c>
      <c r="BO132" s="113" t="s">
        <v>15</v>
      </c>
      <c r="BP132" s="114" t="s">
        <v>14</v>
      </c>
      <c r="BQ132" s="115" t="s">
        <v>15</v>
      </c>
      <c r="BR132" s="112" t="s">
        <v>14</v>
      </c>
      <c r="BS132" s="113" t="s">
        <v>15</v>
      </c>
      <c r="BT132" s="114" t="s">
        <v>14</v>
      </c>
      <c r="BU132" s="112" t="s">
        <v>15</v>
      </c>
      <c r="BV132" s="116" t="s">
        <v>14</v>
      </c>
      <c r="BW132" s="117" t="s">
        <v>15</v>
      </c>
      <c r="BX132" s="112" t="s">
        <v>14</v>
      </c>
      <c r="BY132" s="113" t="s">
        <v>15</v>
      </c>
      <c r="BZ132" s="114" t="s">
        <v>14</v>
      </c>
      <c r="CA132" s="115" t="s">
        <v>15</v>
      </c>
      <c r="CB132" s="112" t="s">
        <v>14</v>
      </c>
      <c r="CC132" s="113" t="s">
        <v>15</v>
      </c>
      <c r="CD132" s="114" t="s">
        <v>14</v>
      </c>
      <c r="CE132" s="115" t="s">
        <v>15</v>
      </c>
      <c r="CF132" s="112" t="s">
        <v>14</v>
      </c>
      <c r="CG132" s="113" t="s">
        <v>15</v>
      </c>
      <c r="CH132" s="26" t="s">
        <v>14</v>
      </c>
      <c r="CI132" s="118" t="s">
        <v>15</v>
      </c>
      <c r="CJ132" s="116" t="s">
        <v>14</v>
      </c>
      <c r="CK132" s="117" t="s">
        <v>15</v>
      </c>
    </row>
    <row r="133" spans="1:89" ht="13.5" thickTop="1" x14ac:dyDescent="0.2">
      <c r="A133" s="120" t="s">
        <v>16</v>
      </c>
      <c r="B133" s="121"/>
      <c r="C133" s="178"/>
      <c r="D133" s="122"/>
      <c r="E133" s="173"/>
      <c r="F133" s="121"/>
      <c r="G133" s="123"/>
      <c r="H133" s="122"/>
      <c r="I133" s="173"/>
      <c r="J133" s="121"/>
      <c r="K133" s="123"/>
      <c r="L133" s="122"/>
      <c r="M133" s="121"/>
      <c r="N133" s="172"/>
      <c r="O133" s="174"/>
      <c r="P133" s="121"/>
      <c r="Q133" s="123"/>
      <c r="R133" s="122"/>
      <c r="S133" s="173"/>
      <c r="T133" s="121"/>
      <c r="U133" s="123"/>
      <c r="V133" s="122"/>
      <c r="W133" s="173"/>
      <c r="X133" s="121"/>
      <c r="Y133" s="123"/>
      <c r="Z133" s="21"/>
      <c r="AA133" s="177"/>
      <c r="AB133" s="163">
        <f>B133+D133+F133+H133+J133+L133+N133+P133+R133+T133+V133+X133+Z133</f>
        <v>0</v>
      </c>
      <c r="AC133" s="164">
        <f>C133+E133+G133+I133+K133+M133+O133+Q133+S133+U133+W133+Y133+AA133</f>
        <v>0</v>
      </c>
      <c r="AE133" s="257" t="str">
        <f>$AE$9</f>
        <v>07:00 - 07:59</v>
      </c>
      <c r="AF133" s="121">
        <f>SUMIF($A$9:$A$32,$AE133,B$133:B$156)</f>
        <v>504</v>
      </c>
      <c r="AG133" s="178">
        <f t="shared" ref="AG133:AV134" si="912">SUMIF($A$9:$A$32,$AE133,C$133:C$156)</f>
        <v>203</v>
      </c>
      <c r="AH133" s="122">
        <f t="shared" si="912"/>
        <v>172</v>
      </c>
      <c r="AI133" s="173">
        <f t="shared" si="912"/>
        <v>122</v>
      </c>
      <c r="AJ133" s="121">
        <f t="shared" si="912"/>
        <v>245</v>
      </c>
      <c r="AK133" s="123">
        <f t="shared" si="912"/>
        <v>149</v>
      </c>
      <c r="AL133" s="122">
        <f t="shared" si="912"/>
        <v>431</v>
      </c>
      <c r="AM133" s="173">
        <f t="shared" si="912"/>
        <v>288</v>
      </c>
      <c r="AN133" s="121">
        <f t="shared" si="912"/>
        <v>77</v>
      </c>
      <c r="AO133" s="123">
        <f t="shared" si="912"/>
        <v>110</v>
      </c>
      <c r="AP133" s="122">
        <f t="shared" si="912"/>
        <v>96</v>
      </c>
      <c r="AQ133" s="121">
        <f t="shared" si="912"/>
        <v>314</v>
      </c>
      <c r="AR133" s="172">
        <f t="shared" si="912"/>
        <v>238</v>
      </c>
      <c r="AS133" s="174">
        <f t="shared" si="912"/>
        <v>450</v>
      </c>
      <c r="AT133" s="121">
        <f t="shared" si="912"/>
        <v>217</v>
      </c>
      <c r="AU133" s="123">
        <f t="shared" si="912"/>
        <v>126</v>
      </c>
      <c r="AV133" s="122">
        <f t="shared" si="912"/>
        <v>326</v>
      </c>
      <c r="AW133" s="173">
        <f t="shared" ref="AW133:BE134" si="913">SUMIF($A$9:$A$32,$AE133,S$133:S$156)</f>
        <v>147</v>
      </c>
      <c r="AX133" s="121">
        <f t="shared" si="913"/>
        <v>31</v>
      </c>
      <c r="AY133" s="123">
        <f t="shared" si="913"/>
        <v>141</v>
      </c>
      <c r="AZ133" s="122">
        <f t="shared" si="913"/>
        <v>87</v>
      </c>
      <c r="BA133" s="173">
        <f t="shared" si="913"/>
        <v>339</v>
      </c>
      <c r="BB133" s="121">
        <f t="shared" si="913"/>
        <v>162</v>
      </c>
      <c r="BC133" s="123">
        <f t="shared" si="913"/>
        <v>160</v>
      </c>
      <c r="BD133" s="21">
        <f t="shared" si="913"/>
        <v>458</v>
      </c>
      <c r="BE133" s="177">
        <f t="shared" si="913"/>
        <v>349</v>
      </c>
      <c r="BF133" s="163">
        <f>AF133+AH133+AJ133+AL133+AN133+AP133+AR133+AT133+AV133+AX133+AZ133+BB133+BD133</f>
        <v>3044</v>
      </c>
      <c r="BG133" s="164">
        <f>AG133+AI133+AK133+AM133+AO133+AQ133+AS133+AU133+AW133+AY133+BA133+BC133+BE133</f>
        <v>2898</v>
      </c>
      <c r="BI133" s="120" t="s">
        <v>16</v>
      </c>
      <c r="BJ133" s="124">
        <f>B133/B157</f>
        <v>0</v>
      </c>
      <c r="BK133" s="125">
        <f t="shared" ref="BK133" si="914">C133/C157</f>
        <v>0</v>
      </c>
      <c r="BL133" s="126">
        <f t="shared" ref="BL133" si="915">D133/D157</f>
        <v>0</v>
      </c>
      <c r="BM133" s="127">
        <f t="shared" ref="BM133" si="916">E133/E157</f>
        <v>0</v>
      </c>
      <c r="BN133" s="124">
        <f t="shared" ref="BN133" si="917">F133/F157</f>
        <v>0</v>
      </c>
      <c r="BO133" s="125">
        <f t="shared" ref="BO133" si="918">G133/G157</f>
        <v>0</v>
      </c>
      <c r="BP133" s="126">
        <f t="shared" ref="BP133" si="919">H133/H157</f>
        <v>0</v>
      </c>
      <c r="BQ133" s="127">
        <f t="shared" ref="BQ133" si="920">I133/I157</f>
        <v>0</v>
      </c>
      <c r="BR133" s="124">
        <f t="shared" ref="BR133" si="921">J133/J157</f>
        <v>0</v>
      </c>
      <c r="BS133" s="125">
        <f t="shared" ref="BS133" si="922">K133/K157</f>
        <v>0</v>
      </c>
      <c r="BT133" s="126">
        <f t="shared" ref="BT133" si="923">L133/L157</f>
        <v>0</v>
      </c>
      <c r="BU133" s="124">
        <f t="shared" ref="BU133" si="924">M133/M157</f>
        <v>0</v>
      </c>
      <c r="BV133" s="128">
        <f t="shared" ref="BV133" si="925">N133/N157</f>
        <v>0</v>
      </c>
      <c r="BW133" s="129">
        <f t="shared" ref="BW133" si="926">O133/O157</f>
        <v>0</v>
      </c>
      <c r="BX133" s="124">
        <f t="shared" ref="BX133" si="927">P133/P157</f>
        <v>0</v>
      </c>
      <c r="BY133" s="125">
        <f t="shared" ref="BY133" si="928">Q133/Q157</f>
        <v>0</v>
      </c>
      <c r="BZ133" s="126">
        <f t="shared" ref="BZ133" si="929">R133/R157</f>
        <v>0</v>
      </c>
      <c r="CA133" s="127">
        <f t="shared" ref="CA133" si="930">S133/S157</f>
        <v>0</v>
      </c>
      <c r="CB133" s="124">
        <f t="shared" ref="CB133" si="931">T133/T157</f>
        <v>0</v>
      </c>
      <c r="CC133" s="125">
        <f t="shared" ref="CC133" si="932">U133/U157</f>
        <v>0</v>
      </c>
      <c r="CD133" s="126">
        <f t="shared" ref="CD133" si="933">V133/V157</f>
        <v>0</v>
      </c>
      <c r="CE133" s="127">
        <f t="shared" ref="CE133" si="934">W133/W157</f>
        <v>0</v>
      </c>
      <c r="CF133" s="124">
        <f t="shared" ref="CF133" si="935">X133/X157</f>
        <v>0</v>
      </c>
      <c r="CG133" s="125">
        <f t="shared" ref="CG133" si="936">Y133/Y157</f>
        <v>0</v>
      </c>
      <c r="CH133" s="126">
        <f t="shared" ref="CH133" si="937">Z133/Z157</f>
        <v>0</v>
      </c>
      <c r="CI133" s="124">
        <f t="shared" ref="CI133" si="938">AA133/AA157</f>
        <v>0</v>
      </c>
      <c r="CJ133" s="130">
        <f t="shared" ref="CJ133" si="939">AB133/AB157</f>
        <v>0</v>
      </c>
      <c r="CK133" s="131">
        <f t="shared" ref="CK133" si="940">AC133/AC157</f>
        <v>0</v>
      </c>
    </row>
    <row r="134" spans="1:89" x14ac:dyDescent="0.2">
      <c r="A134" s="132" t="s">
        <v>17</v>
      </c>
      <c r="B134" s="181">
        <v>68</v>
      </c>
      <c r="C134" s="182">
        <v>0</v>
      </c>
      <c r="D134" s="183">
        <v>68</v>
      </c>
      <c r="E134" s="184">
        <v>0</v>
      </c>
      <c r="F134" s="181">
        <v>57</v>
      </c>
      <c r="G134" s="185">
        <v>1</v>
      </c>
      <c r="H134" s="183">
        <v>46</v>
      </c>
      <c r="I134" s="184">
        <v>1</v>
      </c>
      <c r="J134" s="181">
        <v>9</v>
      </c>
      <c r="K134" s="185">
        <v>3</v>
      </c>
      <c r="L134" s="183">
        <v>5</v>
      </c>
      <c r="M134" s="181">
        <v>7</v>
      </c>
      <c r="N134" s="186">
        <v>15</v>
      </c>
      <c r="O134" s="187">
        <v>8</v>
      </c>
      <c r="P134" s="181">
        <v>5</v>
      </c>
      <c r="Q134" s="185">
        <v>0</v>
      </c>
      <c r="R134" s="183">
        <v>14</v>
      </c>
      <c r="S134" s="184">
        <v>0</v>
      </c>
      <c r="T134" s="181">
        <v>0</v>
      </c>
      <c r="U134" s="185">
        <v>0</v>
      </c>
      <c r="V134" s="183">
        <v>0</v>
      </c>
      <c r="W134" s="184">
        <v>0</v>
      </c>
      <c r="X134" s="181">
        <v>0</v>
      </c>
      <c r="Y134" s="185">
        <v>0</v>
      </c>
      <c r="Z134" s="183">
        <v>0</v>
      </c>
      <c r="AA134" s="181">
        <v>0</v>
      </c>
      <c r="AB134" s="165">
        <f t="shared" ref="AB134:AB135" si="941">B134+D134+F134+H134+J134+L134+N134+P134+R134+T134+V134+X134+Z134</f>
        <v>287</v>
      </c>
      <c r="AC134" s="166">
        <f t="shared" ref="AC134:AC154" si="942">C134+E134+G134+I134+K134+M134+O134+Q134+S134+U134+W134+Y134+AA134</f>
        <v>20</v>
      </c>
      <c r="AE134" s="259" t="str">
        <f>$AE$10</f>
        <v>08:00 - 08:59</v>
      </c>
      <c r="AF134" s="121">
        <f>SUMIF($A$9:$A$32,$AE134,B$133:B$156)</f>
        <v>491</v>
      </c>
      <c r="AG134" s="182">
        <f t="shared" si="912"/>
        <v>247</v>
      </c>
      <c r="AH134" s="183">
        <f t="shared" si="912"/>
        <v>188</v>
      </c>
      <c r="AI134" s="184">
        <f t="shared" si="912"/>
        <v>79</v>
      </c>
      <c r="AJ134" s="181">
        <f t="shared" si="912"/>
        <v>245</v>
      </c>
      <c r="AK134" s="185">
        <f t="shared" si="912"/>
        <v>106</v>
      </c>
      <c r="AL134" s="183">
        <f t="shared" si="912"/>
        <v>432</v>
      </c>
      <c r="AM134" s="184">
        <f t="shared" si="912"/>
        <v>253</v>
      </c>
      <c r="AN134" s="181">
        <f t="shared" si="912"/>
        <v>57</v>
      </c>
      <c r="AO134" s="185">
        <f t="shared" si="912"/>
        <v>127</v>
      </c>
      <c r="AP134" s="183">
        <f t="shared" si="912"/>
        <v>64</v>
      </c>
      <c r="AQ134" s="181">
        <f t="shared" si="912"/>
        <v>430</v>
      </c>
      <c r="AR134" s="186">
        <f t="shared" si="912"/>
        <v>238</v>
      </c>
      <c r="AS134" s="187">
        <f t="shared" si="912"/>
        <v>472</v>
      </c>
      <c r="AT134" s="181">
        <f t="shared" si="912"/>
        <v>166</v>
      </c>
      <c r="AU134" s="185">
        <f t="shared" si="912"/>
        <v>125</v>
      </c>
      <c r="AV134" s="183">
        <f t="shared" si="912"/>
        <v>297</v>
      </c>
      <c r="AW134" s="184">
        <f t="shared" si="913"/>
        <v>149</v>
      </c>
      <c r="AX134" s="181">
        <f t="shared" si="913"/>
        <v>31</v>
      </c>
      <c r="AY134" s="185">
        <f t="shared" si="913"/>
        <v>114</v>
      </c>
      <c r="AZ134" s="183">
        <f t="shared" si="913"/>
        <v>80</v>
      </c>
      <c r="BA134" s="184">
        <f t="shared" si="913"/>
        <v>369</v>
      </c>
      <c r="BB134" s="181">
        <f t="shared" si="913"/>
        <v>103</v>
      </c>
      <c r="BC134" s="185">
        <f t="shared" si="913"/>
        <v>101</v>
      </c>
      <c r="BD134" s="183">
        <f t="shared" si="913"/>
        <v>386</v>
      </c>
      <c r="BE134" s="181">
        <f t="shared" si="913"/>
        <v>339</v>
      </c>
      <c r="BF134" s="165">
        <f>SUM(AF134,AH134,AJ134,AL134,AN134,AP134,AR134,AT134,AV134,AX134,AZ134,BB134,BD134)</f>
        <v>2778</v>
      </c>
      <c r="BG134" s="166">
        <f>SUM(AG134,AI134,AK134,AM134,AO134,AQ134,AS134,AU134,AW134,AY134,BA134,BC134,BE134)</f>
        <v>2911</v>
      </c>
      <c r="BI134" s="132" t="s">
        <v>17</v>
      </c>
      <c r="BJ134" s="124">
        <f>B134/B157</f>
        <v>1.7232640648758235E-2</v>
      </c>
      <c r="BK134" s="125">
        <f t="shared" ref="BK134" si="943">C134/C157</f>
        <v>0</v>
      </c>
      <c r="BL134" s="126">
        <f t="shared" ref="BL134" si="944">D134/D157</f>
        <v>3.8461538461538464E-2</v>
      </c>
      <c r="BM134" s="127">
        <f t="shared" ref="BM134" si="945">E134/E157</f>
        <v>0</v>
      </c>
      <c r="BN134" s="124">
        <f t="shared" ref="BN134" si="946">F134/F157</f>
        <v>2.4858264282599216E-2</v>
      </c>
      <c r="BO134" s="125">
        <f t="shared" ref="BO134" si="947">G134/G157</f>
        <v>5.9808612440191385E-4</v>
      </c>
      <c r="BP134" s="126">
        <f t="shared" ref="BP134" si="948">H134/H157</f>
        <v>1.0913404507710557E-2</v>
      </c>
      <c r="BQ134" s="127">
        <f t="shared" ref="BQ134" si="949">I134/I157</f>
        <v>2.290950744558992E-4</v>
      </c>
      <c r="BR134" s="124">
        <f t="shared" ref="BR134" si="950">J134/J157</f>
        <v>8.5227272727272721E-3</v>
      </c>
      <c r="BS134" s="125">
        <f t="shared" ref="BS134" si="951">K134/K157</f>
        <v>3.2188841201716738E-3</v>
      </c>
      <c r="BT134" s="126">
        <f t="shared" ref="BT134" si="952">L134/L157</f>
        <v>2.1097046413502108E-3</v>
      </c>
      <c r="BU134" s="124">
        <f t="shared" ref="BU134" si="953">M134/M157</f>
        <v>2.8997514498757251E-3</v>
      </c>
      <c r="BV134" s="128">
        <f t="shared" ref="BV134" si="954">N134/N157</f>
        <v>3.779289493575208E-3</v>
      </c>
      <c r="BW134" s="129">
        <f t="shared" ref="BW134" si="955">O134/O157</f>
        <v>2.0025031289111388E-3</v>
      </c>
      <c r="BX134" s="124">
        <f t="shared" ref="BX134" si="956">P134/P157</f>
        <v>2.4366471734892786E-3</v>
      </c>
      <c r="BY134" s="125">
        <f t="shared" ref="BY134" si="957">Q134/Q157</f>
        <v>0</v>
      </c>
      <c r="BZ134" s="126">
        <f t="shared" ref="BZ134" si="958">R134/R157</f>
        <v>5.122575923893158E-3</v>
      </c>
      <c r="CA134" s="127">
        <f t="shared" ref="CA134" si="959">S134/S157</f>
        <v>0</v>
      </c>
      <c r="CB134" s="124">
        <f t="shared" ref="CB134" si="960">T134/T157</f>
        <v>0</v>
      </c>
      <c r="CC134" s="125">
        <f t="shared" ref="CC134" si="961">U134/U157</f>
        <v>0</v>
      </c>
      <c r="CD134" s="126">
        <f t="shared" ref="CD134" si="962">V134/V157</f>
        <v>0</v>
      </c>
      <c r="CE134" s="127">
        <f t="shared" ref="CE134" si="963">W134/W157</f>
        <v>0</v>
      </c>
      <c r="CF134" s="124">
        <f t="shared" ref="CF134" si="964">X134/X157</f>
        <v>0</v>
      </c>
      <c r="CG134" s="125">
        <f t="shared" ref="CG134" si="965">Y134/Y157</f>
        <v>0</v>
      </c>
      <c r="CH134" s="126">
        <f t="shared" ref="CH134" si="966">Z134/Z157</f>
        <v>0</v>
      </c>
      <c r="CI134" s="124">
        <f t="shared" ref="CI134" si="967">AA134/AA157</f>
        <v>0</v>
      </c>
      <c r="CJ134" s="130">
        <f t="shared" ref="CJ134" si="968">AB134/AB157</f>
        <v>8.2416793498549801E-3</v>
      </c>
      <c r="CK134" s="131">
        <f t="shared" ref="CK134" si="969">AC134/AC157</f>
        <v>5.7555613111168668E-4</v>
      </c>
    </row>
    <row r="135" spans="1:89" ht="13.5" thickBot="1" x14ac:dyDescent="0.25">
      <c r="A135" s="140" t="s">
        <v>18</v>
      </c>
      <c r="B135" s="188">
        <v>321</v>
      </c>
      <c r="C135" s="189">
        <v>0</v>
      </c>
      <c r="D135" s="190">
        <v>171</v>
      </c>
      <c r="E135" s="191">
        <v>2</v>
      </c>
      <c r="F135" s="188">
        <v>154</v>
      </c>
      <c r="G135" s="192">
        <v>13</v>
      </c>
      <c r="H135" s="190">
        <v>229</v>
      </c>
      <c r="I135" s="191">
        <v>48</v>
      </c>
      <c r="J135" s="188">
        <v>42</v>
      </c>
      <c r="K135" s="192">
        <v>10</v>
      </c>
      <c r="L135" s="190">
        <v>39</v>
      </c>
      <c r="M135" s="188">
        <v>95</v>
      </c>
      <c r="N135" s="193">
        <v>119</v>
      </c>
      <c r="O135" s="194">
        <v>126</v>
      </c>
      <c r="P135" s="188">
        <v>87</v>
      </c>
      <c r="Q135" s="192">
        <v>86</v>
      </c>
      <c r="R135" s="190">
        <v>130</v>
      </c>
      <c r="S135" s="191">
        <v>69</v>
      </c>
      <c r="T135" s="188">
        <v>18</v>
      </c>
      <c r="U135" s="192">
        <v>63</v>
      </c>
      <c r="V135" s="190">
        <v>45</v>
      </c>
      <c r="W135" s="191">
        <v>105</v>
      </c>
      <c r="X135" s="188">
        <v>138</v>
      </c>
      <c r="Y135" s="192">
        <v>71</v>
      </c>
      <c r="Z135" s="190">
        <v>384</v>
      </c>
      <c r="AA135" s="188">
        <v>186</v>
      </c>
      <c r="AB135" s="165">
        <f t="shared" si="941"/>
        <v>1877</v>
      </c>
      <c r="AC135" s="166">
        <f t="shared" si="942"/>
        <v>874</v>
      </c>
      <c r="AE135" s="257"/>
      <c r="AF135" s="121"/>
      <c r="AG135" s="189"/>
      <c r="AH135" s="190"/>
      <c r="AI135" s="191"/>
      <c r="AJ135" s="188"/>
      <c r="AK135" s="192"/>
      <c r="AL135" s="190"/>
      <c r="AM135" s="191"/>
      <c r="AN135" s="188"/>
      <c r="AO135" s="192"/>
      <c r="AP135" s="190"/>
      <c r="AQ135" s="188"/>
      <c r="AR135" s="193"/>
      <c r="AS135" s="194"/>
      <c r="AT135" s="188"/>
      <c r="AU135" s="192"/>
      <c r="AV135" s="190"/>
      <c r="AW135" s="191"/>
      <c r="AX135" s="188"/>
      <c r="AY135" s="192"/>
      <c r="AZ135" s="190"/>
      <c r="BA135" s="191"/>
      <c r="BB135" s="188"/>
      <c r="BC135" s="192"/>
      <c r="BD135" s="190"/>
      <c r="BE135" s="188"/>
      <c r="BF135" s="165"/>
      <c r="BG135" s="166"/>
      <c r="BI135" s="140" t="s">
        <v>18</v>
      </c>
      <c r="BJ135" s="124">
        <f>B135/B157</f>
        <v>8.1348200709579321E-2</v>
      </c>
      <c r="BK135" s="125">
        <f t="shared" ref="BK135" si="970">C135/C157</f>
        <v>0</v>
      </c>
      <c r="BL135" s="126">
        <f t="shared" ref="BL135" si="971">D135/D157</f>
        <v>9.6719457013574664E-2</v>
      </c>
      <c r="BM135" s="127">
        <f t="shared" ref="BM135" si="972">E135/E157</f>
        <v>9.3984962406015032E-4</v>
      </c>
      <c r="BN135" s="124">
        <f t="shared" ref="BN135" si="973">F135/F157</f>
        <v>6.7160924552987347E-2</v>
      </c>
      <c r="BO135" s="125">
        <f t="shared" ref="BO135" si="974">G135/G157</f>
        <v>7.7751196172248802E-3</v>
      </c>
      <c r="BP135" s="126">
        <f t="shared" ref="BP135" si="975">H135/H157</f>
        <v>5.4329774614472123E-2</v>
      </c>
      <c r="BQ135" s="127">
        <f t="shared" ref="BQ135" si="976">I135/I157</f>
        <v>1.0996563573883162E-2</v>
      </c>
      <c r="BR135" s="124">
        <f t="shared" ref="BR135" si="977">J135/J157</f>
        <v>3.9772727272727272E-2</v>
      </c>
      <c r="BS135" s="125">
        <f t="shared" ref="BS135" si="978">K135/K157</f>
        <v>1.0729613733905579E-2</v>
      </c>
      <c r="BT135" s="126">
        <f t="shared" ref="BT135" si="979">L135/L157</f>
        <v>1.6455696202531647E-2</v>
      </c>
      <c r="BU135" s="124">
        <f t="shared" ref="BU135" si="980">M135/M157</f>
        <v>3.9353769676884837E-2</v>
      </c>
      <c r="BV135" s="128">
        <f t="shared" ref="BV135" si="981">N135/N157</f>
        <v>2.9982363315696647E-2</v>
      </c>
      <c r="BW135" s="129">
        <f t="shared" ref="BW135" si="982">O135/O157</f>
        <v>3.1539424280350441E-2</v>
      </c>
      <c r="BX135" s="124">
        <f t="shared" ref="BX135" si="983">P135/P157</f>
        <v>4.2397660818713448E-2</v>
      </c>
      <c r="BY135" s="125">
        <f t="shared" ref="BY135" si="984">Q135/Q157</f>
        <v>4.5049764274489264E-2</v>
      </c>
      <c r="BZ135" s="126">
        <f t="shared" ref="BZ135" si="985">R135/R157</f>
        <v>4.7566776436150753E-2</v>
      </c>
      <c r="CA135" s="127">
        <f t="shared" ref="CA135" si="986">S135/S157</f>
        <v>2.5527192008879023E-2</v>
      </c>
      <c r="CB135" s="124">
        <f t="shared" ref="CB135" si="987">T135/T157</f>
        <v>1.9933554817275746E-2</v>
      </c>
      <c r="CC135" s="125">
        <f t="shared" ref="CC135" si="988">U135/U157</f>
        <v>8.2568807339449546E-2</v>
      </c>
      <c r="CD135" s="126">
        <f t="shared" ref="CD135" si="989">V135/V157</f>
        <v>1.5717778553964373E-2</v>
      </c>
      <c r="CE135" s="127">
        <f t="shared" ref="CE135" si="990">W135/W157</f>
        <v>4.4548154433602036E-2</v>
      </c>
      <c r="CF135" s="124">
        <f t="shared" ref="CF135" si="991">X135/X157</f>
        <v>7.9493087557603689E-2</v>
      </c>
      <c r="CG135" s="125">
        <f t="shared" ref="CG135" si="992">Y135/Y157</f>
        <v>4.3881334981458589E-2</v>
      </c>
      <c r="CH135" s="126">
        <f t="shared" ref="CH135" si="993">Z135/Z157</f>
        <v>7.8064647286033753E-2</v>
      </c>
      <c r="CI135" s="124">
        <f t="shared" ref="CI135" si="994">AA135/AA157</f>
        <v>3.1816626753335617E-2</v>
      </c>
      <c r="CJ135" s="130">
        <f t="shared" ref="CJ135" si="995">AB135/AB157</f>
        <v>5.3901157281107316E-2</v>
      </c>
      <c r="CK135" s="131">
        <f t="shared" ref="CK135" si="996">AC135/AC157</f>
        <v>2.5151802929580708E-2</v>
      </c>
    </row>
    <row r="136" spans="1:89" ht="14.25" thickTop="1" thickBot="1" x14ac:dyDescent="0.25">
      <c r="A136" s="132" t="s">
        <v>19</v>
      </c>
      <c r="B136" s="181">
        <v>484</v>
      </c>
      <c r="C136" s="182">
        <v>186</v>
      </c>
      <c r="D136" s="183">
        <v>190</v>
      </c>
      <c r="E136" s="184">
        <v>155</v>
      </c>
      <c r="F136" s="181">
        <v>168</v>
      </c>
      <c r="G136" s="185">
        <v>121</v>
      </c>
      <c r="H136" s="183">
        <v>388</v>
      </c>
      <c r="I136" s="184">
        <v>265</v>
      </c>
      <c r="J136" s="181">
        <v>75</v>
      </c>
      <c r="K136" s="185">
        <v>111</v>
      </c>
      <c r="L136" s="183">
        <v>96</v>
      </c>
      <c r="M136" s="181">
        <v>309</v>
      </c>
      <c r="N136" s="186">
        <v>255</v>
      </c>
      <c r="O136" s="187">
        <v>344</v>
      </c>
      <c r="P136" s="181">
        <v>207</v>
      </c>
      <c r="Q136" s="185">
        <v>142</v>
      </c>
      <c r="R136" s="183">
        <v>263</v>
      </c>
      <c r="S136" s="184">
        <v>145</v>
      </c>
      <c r="T136" s="181">
        <v>37</v>
      </c>
      <c r="U136" s="185">
        <v>135</v>
      </c>
      <c r="V136" s="183">
        <v>85</v>
      </c>
      <c r="W136" s="184">
        <v>215</v>
      </c>
      <c r="X136" s="181">
        <v>170</v>
      </c>
      <c r="Y136" s="185">
        <v>132</v>
      </c>
      <c r="Z136" s="183">
        <v>373</v>
      </c>
      <c r="AA136" s="181">
        <v>333</v>
      </c>
      <c r="AB136" s="165">
        <f>B136+D136+F136+H136+J136+L136+N136+P136+R136+T136+V136+X136+Z136</f>
        <v>2791</v>
      </c>
      <c r="AC136" s="166">
        <f t="shared" si="942"/>
        <v>2593</v>
      </c>
      <c r="AE136" s="254" t="s">
        <v>13</v>
      </c>
      <c r="AF136" s="14">
        <f t="shared" ref="AF136:BG136" si="997">SUM(AF133:AF135)</f>
        <v>995</v>
      </c>
      <c r="AG136" s="1">
        <f t="shared" si="997"/>
        <v>450</v>
      </c>
      <c r="AH136" s="14">
        <f t="shared" si="997"/>
        <v>360</v>
      </c>
      <c r="AI136" s="1">
        <f t="shared" si="997"/>
        <v>201</v>
      </c>
      <c r="AJ136" s="14">
        <f t="shared" si="997"/>
        <v>490</v>
      </c>
      <c r="AK136" s="1">
        <f t="shared" si="997"/>
        <v>255</v>
      </c>
      <c r="AL136" s="14">
        <f t="shared" si="997"/>
        <v>863</v>
      </c>
      <c r="AM136" s="1">
        <f t="shared" si="997"/>
        <v>541</v>
      </c>
      <c r="AN136" s="14">
        <f t="shared" si="997"/>
        <v>134</v>
      </c>
      <c r="AO136" s="1">
        <f t="shared" si="997"/>
        <v>237</v>
      </c>
      <c r="AP136" s="14">
        <f t="shared" si="997"/>
        <v>160</v>
      </c>
      <c r="AQ136" s="1">
        <f t="shared" si="997"/>
        <v>744</v>
      </c>
      <c r="AR136" s="14">
        <f t="shared" si="997"/>
        <v>476</v>
      </c>
      <c r="AS136" s="1">
        <f t="shared" si="997"/>
        <v>922</v>
      </c>
      <c r="AT136" s="14">
        <f t="shared" si="997"/>
        <v>383</v>
      </c>
      <c r="AU136" s="1">
        <f t="shared" si="997"/>
        <v>251</v>
      </c>
      <c r="AV136" s="14">
        <f t="shared" si="997"/>
        <v>623</v>
      </c>
      <c r="AW136" s="1">
        <f t="shared" si="997"/>
        <v>296</v>
      </c>
      <c r="AX136" s="14">
        <f t="shared" si="997"/>
        <v>62</v>
      </c>
      <c r="AY136" s="1">
        <f t="shared" si="997"/>
        <v>255</v>
      </c>
      <c r="AZ136" s="14">
        <f t="shared" si="997"/>
        <v>167</v>
      </c>
      <c r="BA136" s="1">
        <f t="shared" si="997"/>
        <v>708</v>
      </c>
      <c r="BB136" s="14">
        <f t="shared" si="997"/>
        <v>265</v>
      </c>
      <c r="BC136" s="1">
        <f t="shared" si="997"/>
        <v>261</v>
      </c>
      <c r="BD136" s="14">
        <f t="shared" si="997"/>
        <v>844</v>
      </c>
      <c r="BE136" s="1">
        <f t="shared" si="997"/>
        <v>688</v>
      </c>
      <c r="BF136" s="167">
        <f t="shared" si="997"/>
        <v>5822</v>
      </c>
      <c r="BG136" s="168">
        <f t="shared" si="997"/>
        <v>5809</v>
      </c>
      <c r="BI136" s="132" t="s">
        <v>19</v>
      </c>
      <c r="BJ136" s="124">
        <f>B136/B157</f>
        <v>0.12265585402939685</v>
      </c>
      <c r="BK136" s="125">
        <f t="shared" ref="BK136" si="998">C136/C157</f>
        <v>4.595997034840623E-2</v>
      </c>
      <c r="BL136" s="126">
        <f t="shared" ref="BL136" si="999">D136/D157</f>
        <v>0.1074660633484163</v>
      </c>
      <c r="BM136" s="127">
        <f t="shared" ref="BM136" si="1000">E136/E157</f>
        <v>7.2838345864661661E-2</v>
      </c>
      <c r="BN136" s="124">
        <f t="shared" ref="BN136" si="1001">F136/F157</f>
        <v>7.3266463148713476E-2</v>
      </c>
      <c r="BO136" s="125">
        <f t="shared" ref="BO136" si="1002">G136/G157</f>
        <v>7.2368421052631582E-2</v>
      </c>
      <c r="BP136" s="126">
        <f t="shared" ref="BP136" si="1003">H136/H157</f>
        <v>9.2052194543297744E-2</v>
      </c>
      <c r="BQ136" s="127">
        <f t="shared" ref="BQ136" si="1004">I136/I157</f>
        <v>6.0710194730813287E-2</v>
      </c>
      <c r="BR136" s="124">
        <f t="shared" ref="BR136" si="1005">J136/J157</f>
        <v>7.1022727272727279E-2</v>
      </c>
      <c r="BS136" s="125">
        <f t="shared" ref="BS136" si="1006">K136/K157</f>
        <v>0.11909871244635194</v>
      </c>
      <c r="BT136" s="126">
        <f t="shared" ref="BT136" si="1007">L136/L157</f>
        <v>4.0506329113924051E-2</v>
      </c>
      <c r="BU136" s="124">
        <f t="shared" ref="BU136" si="1008">M136/M157</f>
        <v>0.12800331400165699</v>
      </c>
      <c r="BV136" s="128">
        <f t="shared" ref="BV136" si="1009">N136/N157</f>
        <v>6.4247921390778534E-2</v>
      </c>
      <c r="BW136" s="129">
        <f t="shared" ref="BW136" si="1010">O136/O157</f>
        <v>8.6107634543178976E-2</v>
      </c>
      <c r="BX136" s="124">
        <f t="shared" ref="BX136" si="1011">P136/P157</f>
        <v>0.10087719298245613</v>
      </c>
      <c r="BY136" s="125">
        <f t="shared" ref="BY136" si="1012">Q136/Q157</f>
        <v>7.438449449973808E-2</v>
      </c>
      <c r="BZ136" s="126">
        <f t="shared" ref="BZ136" si="1013">R136/R157</f>
        <v>9.6231247713135751E-2</v>
      </c>
      <c r="CA136" s="127">
        <f t="shared" ref="CA136" si="1014">S136/S157</f>
        <v>5.3644099149093599E-2</v>
      </c>
      <c r="CB136" s="124">
        <f t="shared" ref="CB136" si="1015">T136/T157</f>
        <v>4.0974529346622372E-2</v>
      </c>
      <c r="CC136" s="125">
        <f t="shared" ref="CC136" si="1016">U136/U157</f>
        <v>0.17693315858453473</v>
      </c>
      <c r="CD136" s="126">
        <f t="shared" ref="CD136" si="1017">V136/V157</f>
        <v>2.9689137268599373E-2</v>
      </c>
      <c r="CE136" s="127">
        <f t="shared" ref="CE136" si="1018">W136/W157</f>
        <v>9.1217649554518457E-2</v>
      </c>
      <c r="CF136" s="124">
        <f t="shared" ref="CF136" si="1019">X136/X157</f>
        <v>9.7926267281105997E-2</v>
      </c>
      <c r="CG136" s="125">
        <f t="shared" ref="CG136" si="1020">Y136/Y157</f>
        <v>8.1582200247218795E-2</v>
      </c>
      <c r="CH136" s="126">
        <f t="shared" ref="CH136" si="1021">Z136/Z157</f>
        <v>7.5828420410652575E-2</v>
      </c>
      <c r="CI136" s="124">
        <f t="shared" ref="CI136" si="1022">AA136/AA157</f>
        <v>5.6962025316455694E-2</v>
      </c>
      <c r="CJ136" s="130">
        <f t="shared" ref="CJ136" si="1023">AB136/AB157</f>
        <v>8.0148177928380665E-2</v>
      </c>
      <c r="CK136" s="131">
        <f t="shared" ref="CK136" si="1024">AC136/AC157</f>
        <v>7.4620852398630172E-2</v>
      </c>
    </row>
    <row r="137" spans="1:89" ht="13.5" thickTop="1" x14ac:dyDescent="0.2">
      <c r="A137" s="140" t="s">
        <v>20</v>
      </c>
      <c r="B137" s="188">
        <v>504</v>
      </c>
      <c r="C137" s="189">
        <v>203</v>
      </c>
      <c r="D137" s="190">
        <v>172</v>
      </c>
      <c r="E137" s="191">
        <v>122</v>
      </c>
      <c r="F137" s="188">
        <v>245</v>
      </c>
      <c r="G137" s="192">
        <v>149</v>
      </c>
      <c r="H137" s="190">
        <v>431</v>
      </c>
      <c r="I137" s="191">
        <v>288</v>
      </c>
      <c r="J137" s="188">
        <v>77</v>
      </c>
      <c r="K137" s="192">
        <v>110</v>
      </c>
      <c r="L137" s="190">
        <v>96</v>
      </c>
      <c r="M137" s="188">
        <v>314</v>
      </c>
      <c r="N137" s="193">
        <v>238</v>
      </c>
      <c r="O137" s="194">
        <v>450</v>
      </c>
      <c r="P137" s="188">
        <v>217</v>
      </c>
      <c r="Q137" s="192">
        <v>126</v>
      </c>
      <c r="R137" s="190">
        <v>326</v>
      </c>
      <c r="S137" s="191">
        <v>147</v>
      </c>
      <c r="T137" s="188">
        <v>31</v>
      </c>
      <c r="U137" s="192">
        <v>141</v>
      </c>
      <c r="V137" s="190">
        <v>87</v>
      </c>
      <c r="W137" s="191">
        <v>339</v>
      </c>
      <c r="X137" s="188">
        <v>162</v>
      </c>
      <c r="Y137" s="192">
        <v>160</v>
      </c>
      <c r="Z137" s="190">
        <v>458</v>
      </c>
      <c r="AA137" s="188">
        <v>349</v>
      </c>
      <c r="AB137" s="165">
        <f t="shared" ref="AB137:AB153" si="1025">B137+D137+F137+H137+J137+L137+N137+P137+R137+T137+V137+X137+Z137</f>
        <v>3044</v>
      </c>
      <c r="AC137" s="166">
        <f t="shared" si="942"/>
        <v>2898</v>
      </c>
      <c r="BI137" s="140" t="s">
        <v>20</v>
      </c>
      <c r="BJ137" s="124">
        <f>B137/B157</f>
        <v>0.12772427774961986</v>
      </c>
      <c r="BK137" s="125">
        <f t="shared" ref="BK137" si="1026">C137/C157</f>
        <v>5.0160612799604647E-2</v>
      </c>
      <c r="BL137" s="126">
        <f t="shared" ref="BL137" si="1027">D137/D157</f>
        <v>9.7285067873303169E-2</v>
      </c>
      <c r="BM137" s="127">
        <f t="shared" ref="BM137" si="1028">E137/E157</f>
        <v>5.733082706766917E-2</v>
      </c>
      <c r="BN137" s="124">
        <f t="shared" ref="BN137" si="1029">F137/F157</f>
        <v>0.10684692542520716</v>
      </c>
      <c r="BO137" s="125">
        <f t="shared" ref="BO137" si="1030">G137/G157</f>
        <v>8.9114832535885161E-2</v>
      </c>
      <c r="BP137" s="126">
        <f t="shared" ref="BP137" si="1031">H137/H157</f>
        <v>0.10225385527876631</v>
      </c>
      <c r="BQ137" s="127">
        <f t="shared" ref="BQ137" si="1032">I137/I157</f>
        <v>6.5979381443298971E-2</v>
      </c>
      <c r="BR137" s="124">
        <f t="shared" ref="BR137" si="1033">J137/J157</f>
        <v>7.2916666666666671E-2</v>
      </c>
      <c r="BS137" s="125">
        <f t="shared" ref="BS137" si="1034">K137/K157</f>
        <v>0.11802575107296137</v>
      </c>
      <c r="BT137" s="126">
        <f t="shared" ref="BT137" si="1035">L137/L157</f>
        <v>4.0506329113924051E-2</v>
      </c>
      <c r="BU137" s="124">
        <f t="shared" ref="BU137" si="1036">M137/M157</f>
        <v>0.13007456503728251</v>
      </c>
      <c r="BV137" s="128">
        <f t="shared" ref="BV137" si="1037">N137/N157</f>
        <v>5.9964726631393295E-2</v>
      </c>
      <c r="BW137" s="129">
        <f t="shared" ref="BW137" si="1038">O137/O157</f>
        <v>0.11264080100125157</v>
      </c>
      <c r="BX137" s="124">
        <f t="shared" ref="BX137" si="1039">P137/P157</f>
        <v>0.10575048732943469</v>
      </c>
      <c r="BY137" s="125">
        <f t="shared" ref="BY137" si="1040">Q137/Q157</f>
        <v>6.6003143006809845E-2</v>
      </c>
      <c r="BZ137" s="126">
        <f t="shared" ref="BZ137" si="1041">R137/R157</f>
        <v>0.11928283937065495</v>
      </c>
      <c r="CA137" s="127">
        <f t="shared" ref="CA137" si="1042">S137/S157</f>
        <v>5.4384017758046618E-2</v>
      </c>
      <c r="CB137" s="124">
        <f t="shared" ref="CB137" si="1043">T137/T157</f>
        <v>3.4330011074197121E-2</v>
      </c>
      <c r="CC137" s="125">
        <f t="shared" ref="CC137" si="1044">U137/U157</f>
        <v>0.18479685452162517</v>
      </c>
      <c r="CD137" s="126">
        <f t="shared" ref="CD137" si="1045">V137/V157</f>
        <v>3.0387705204331122E-2</v>
      </c>
      <c r="CE137" s="127">
        <f t="shared" ref="CE137" si="1046">W137/W157</f>
        <v>0.14382689859991515</v>
      </c>
      <c r="CF137" s="124">
        <f t="shared" ref="CF137" si="1047">X137/X157</f>
        <v>9.3317972350230413E-2</v>
      </c>
      <c r="CG137" s="125">
        <f t="shared" ref="CG137" si="1048">Y137/Y157</f>
        <v>9.8887515451174288E-2</v>
      </c>
      <c r="CH137" s="126">
        <f t="shared" ref="CH137" si="1049">Z137/Z157</f>
        <v>9.3108355356779832E-2</v>
      </c>
      <c r="CI137" s="124">
        <f t="shared" ref="CI137" si="1050">AA137/AA157</f>
        <v>5.9698939445774889E-2</v>
      </c>
      <c r="CJ137" s="130">
        <f t="shared" ref="CJ137" si="1051">AB137/AB157</f>
        <v>8.7413491083479303E-2</v>
      </c>
      <c r="CK137" s="131">
        <f t="shared" ref="CK137" si="1052">AC137/AC157</f>
        <v>8.3398083398083397E-2</v>
      </c>
    </row>
    <row r="138" spans="1:89" ht="13.5" thickBot="1" x14ac:dyDescent="0.25">
      <c r="A138" s="132" t="s">
        <v>21</v>
      </c>
      <c r="B138" s="181">
        <v>491</v>
      </c>
      <c r="C138" s="182">
        <v>247</v>
      </c>
      <c r="D138" s="183">
        <v>188</v>
      </c>
      <c r="E138" s="184">
        <v>79</v>
      </c>
      <c r="F138" s="181">
        <v>245</v>
      </c>
      <c r="G138" s="185">
        <v>106</v>
      </c>
      <c r="H138" s="183">
        <v>432</v>
      </c>
      <c r="I138" s="184">
        <v>253</v>
      </c>
      <c r="J138" s="181">
        <v>57</v>
      </c>
      <c r="K138" s="185">
        <v>127</v>
      </c>
      <c r="L138" s="183">
        <v>64</v>
      </c>
      <c r="M138" s="181">
        <v>430</v>
      </c>
      <c r="N138" s="186">
        <v>238</v>
      </c>
      <c r="O138" s="187">
        <v>472</v>
      </c>
      <c r="P138" s="181">
        <v>166</v>
      </c>
      <c r="Q138" s="185">
        <v>125</v>
      </c>
      <c r="R138" s="183">
        <v>297</v>
      </c>
      <c r="S138" s="184">
        <v>149</v>
      </c>
      <c r="T138" s="181">
        <v>31</v>
      </c>
      <c r="U138" s="185">
        <v>114</v>
      </c>
      <c r="V138" s="183">
        <v>80</v>
      </c>
      <c r="W138" s="184">
        <v>369</v>
      </c>
      <c r="X138" s="181">
        <v>103</v>
      </c>
      <c r="Y138" s="185">
        <v>101</v>
      </c>
      <c r="Z138" s="183">
        <v>386</v>
      </c>
      <c r="AA138" s="181">
        <v>339</v>
      </c>
      <c r="AB138" s="165">
        <f t="shared" si="1025"/>
        <v>2778</v>
      </c>
      <c r="AC138" s="166">
        <f t="shared" si="942"/>
        <v>2911</v>
      </c>
      <c r="AE138" t="s">
        <v>85</v>
      </c>
      <c r="BI138" s="132" t="s">
        <v>21</v>
      </c>
      <c r="BJ138" s="124">
        <f>B138/B157</f>
        <v>0.12442980233147491</v>
      </c>
      <c r="BK138" s="125">
        <f t="shared" ref="BK138" si="1053">C138/C157</f>
        <v>6.1032863849765258E-2</v>
      </c>
      <c r="BL138" s="126">
        <f t="shared" ref="BL138" si="1054">D138/D157</f>
        <v>0.10633484162895927</v>
      </c>
      <c r="BM138" s="127">
        <f t="shared" ref="BM138" si="1055">E138/E157</f>
        <v>3.7124060150375941E-2</v>
      </c>
      <c r="BN138" s="124">
        <f t="shared" ref="BN138" si="1056">F138/F157</f>
        <v>0.10684692542520716</v>
      </c>
      <c r="BO138" s="125">
        <f t="shared" ref="BO138" si="1057">G138/G157</f>
        <v>6.3397129186602869E-2</v>
      </c>
      <c r="BP138" s="126">
        <f t="shared" ref="BP138" si="1058">H138/H157</f>
        <v>0.10249110320284698</v>
      </c>
      <c r="BQ138" s="127">
        <f t="shared" ref="BQ138" si="1059">I138/I157</f>
        <v>5.7961053837342499E-2</v>
      </c>
      <c r="BR138" s="124">
        <f t="shared" ref="BR138" si="1060">J138/J157</f>
        <v>5.3977272727272728E-2</v>
      </c>
      <c r="BS138" s="125">
        <f t="shared" ref="BS138" si="1061">K138/K157</f>
        <v>0.13626609442060086</v>
      </c>
      <c r="BT138" s="126">
        <f t="shared" ref="BT138" si="1062">L138/L157</f>
        <v>2.7004219409282701E-2</v>
      </c>
      <c r="BU138" s="124">
        <f t="shared" ref="BU138" si="1063">M138/M157</f>
        <v>0.17812758906379453</v>
      </c>
      <c r="BV138" s="128">
        <f t="shared" ref="BV138" si="1064">N138/N157</f>
        <v>5.9964726631393295E-2</v>
      </c>
      <c r="BW138" s="129">
        <f t="shared" ref="BW138" si="1065">O138/O157</f>
        <v>0.1181476846057572</v>
      </c>
      <c r="BX138" s="124">
        <f t="shared" ref="BX138" si="1066">P138/P157</f>
        <v>8.089668615984405E-2</v>
      </c>
      <c r="BY138" s="125">
        <f t="shared" ref="BY138" si="1067">Q138/Q157</f>
        <v>6.547930853850184E-2</v>
      </c>
      <c r="BZ138" s="126">
        <f t="shared" ref="BZ138" si="1068">R138/R157</f>
        <v>0.10867178924259056</v>
      </c>
      <c r="CA138" s="127">
        <f t="shared" ref="CA138" si="1069">S138/S157</f>
        <v>5.512393636699963E-2</v>
      </c>
      <c r="CB138" s="124">
        <f t="shared" ref="CB138" si="1070">T138/T157</f>
        <v>3.4330011074197121E-2</v>
      </c>
      <c r="CC138" s="125">
        <f t="shared" ref="CC138" si="1071">U138/U157</f>
        <v>0.14941022280471822</v>
      </c>
      <c r="CD138" s="126">
        <f t="shared" ref="CD138" si="1072">V138/V157</f>
        <v>2.7942717429269997E-2</v>
      </c>
      <c r="CE138" s="127">
        <f t="shared" ref="CE138" si="1073">W138/W157</f>
        <v>0.15655494272380144</v>
      </c>
      <c r="CF138" s="124">
        <f t="shared" ref="CF138" si="1074">X138/X157</f>
        <v>5.9331797235023041E-2</v>
      </c>
      <c r="CG138" s="125">
        <f t="shared" ref="CG138" si="1075">Y138/Y157</f>
        <v>6.2422744128553767E-2</v>
      </c>
      <c r="CH138" s="126">
        <f t="shared" ref="CH138" si="1076">Z138/Z157</f>
        <v>7.8471233990648509E-2</v>
      </c>
      <c r="CI138" s="124">
        <f t="shared" ref="CI138" si="1077">AA138/AA157</f>
        <v>5.7988368114950395E-2</v>
      </c>
      <c r="CJ138" s="130">
        <f t="shared" ref="CJ138" si="1078">AB138/AB157</f>
        <v>7.9774861442150305E-2</v>
      </c>
      <c r="CK138" s="131">
        <f t="shared" ref="CK138" si="1079">AC138/AC157</f>
        <v>8.3772194883305992E-2</v>
      </c>
    </row>
    <row r="139" spans="1:89" ht="14.25" thickTop="1" thickBot="1" x14ac:dyDescent="0.25">
      <c r="A139" s="140" t="s">
        <v>22</v>
      </c>
      <c r="B139" s="188">
        <v>349</v>
      </c>
      <c r="C139" s="189">
        <v>226</v>
      </c>
      <c r="D139" s="190">
        <v>132</v>
      </c>
      <c r="E139" s="191">
        <v>68</v>
      </c>
      <c r="F139" s="188">
        <v>175</v>
      </c>
      <c r="G139" s="192">
        <v>85</v>
      </c>
      <c r="H139" s="190">
        <v>314</v>
      </c>
      <c r="I139" s="191">
        <v>245</v>
      </c>
      <c r="J139" s="188">
        <v>58</v>
      </c>
      <c r="K139" s="192">
        <v>105</v>
      </c>
      <c r="L139" s="190">
        <v>69</v>
      </c>
      <c r="M139" s="188">
        <v>274</v>
      </c>
      <c r="N139" s="193">
        <v>217</v>
      </c>
      <c r="O139" s="194">
        <v>426</v>
      </c>
      <c r="P139" s="188">
        <v>134</v>
      </c>
      <c r="Q139" s="192">
        <v>99</v>
      </c>
      <c r="R139" s="190">
        <v>247</v>
      </c>
      <c r="S139" s="191">
        <v>116</v>
      </c>
      <c r="T139" s="188">
        <v>30</v>
      </c>
      <c r="U139" s="192">
        <v>54</v>
      </c>
      <c r="V139" s="190">
        <v>75</v>
      </c>
      <c r="W139" s="191">
        <v>315</v>
      </c>
      <c r="X139" s="188">
        <v>86</v>
      </c>
      <c r="Y139" s="192">
        <v>84</v>
      </c>
      <c r="Z139" s="190">
        <v>381</v>
      </c>
      <c r="AA139" s="188">
        <v>282</v>
      </c>
      <c r="AB139" s="165">
        <f t="shared" si="1025"/>
        <v>2267</v>
      </c>
      <c r="AC139" s="166">
        <f t="shared" si="942"/>
        <v>2379</v>
      </c>
      <c r="AE139" s="268" t="s">
        <v>0</v>
      </c>
      <c r="AF139" s="262" t="s">
        <v>1</v>
      </c>
      <c r="AG139" s="263"/>
      <c r="AH139" s="262" t="s">
        <v>2</v>
      </c>
      <c r="AI139" s="263"/>
      <c r="AJ139" s="262" t="s">
        <v>3</v>
      </c>
      <c r="AK139" s="263"/>
      <c r="AL139" s="262" t="s">
        <v>4</v>
      </c>
      <c r="AM139" s="263"/>
      <c r="AN139" s="262" t="s">
        <v>5</v>
      </c>
      <c r="AO139" s="263"/>
      <c r="AP139" s="262" t="s">
        <v>6</v>
      </c>
      <c r="AQ139" s="263"/>
      <c r="AR139" s="262" t="s">
        <v>7</v>
      </c>
      <c r="AS139" s="263"/>
      <c r="AT139" s="262" t="s">
        <v>8</v>
      </c>
      <c r="AU139" s="263"/>
      <c r="AV139" s="262" t="s">
        <v>9</v>
      </c>
      <c r="AW139" s="263"/>
      <c r="AX139" s="262" t="s">
        <v>10</v>
      </c>
      <c r="AY139" s="263"/>
      <c r="AZ139" s="262" t="s">
        <v>11</v>
      </c>
      <c r="BA139" s="263"/>
      <c r="BB139" s="262" t="s">
        <v>12</v>
      </c>
      <c r="BC139" s="263"/>
      <c r="BD139" s="264" t="s">
        <v>40</v>
      </c>
      <c r="BE139" s="265"/>
      <c r="BF139" s="266" t="s">
        <v>41</v>
      </c>
      <c r="BG139" s="267"/>
      <c r="BI139" s="140" t="s">
        <v>22</v>
      </c>
      <c r="BJ139" s="124">
        <f>B139/B157</f>
        <v>8.8443993917891539E-2</v>
      </c>
      <c r="BK139" s="125">
        <f t="shared" ref="BK139" si="1080">C139/C157</f>
        <v>5.584383493946133E-2</v>
      </c>
      <c r="BL139" s="126">
        <f t="shared" ref="BL139" si="1081">D139/D157</f>
        <v>7.4660633484162894E-2</v>
      </c>
      <c r="BM139" s="127">
        <f t="shared" ref="BM139" si="1082">E139/E157</f>
        <v>3.1954887218045111E-2</v>
      </c>
      <c r="BN139" s="124">
        <f t="shared" ref="BN139" si="1083">F139/F157</f>
        <v>7.631923244657654E-2</v>
      </c>
      <c r="BO139" s="125">
        <f t="shared" ref="BO139" si="1084">G139/G157</f>
        <v>5.0837320574162681E-2</v>
      </c>
      <c r="BP139" s="126">
        <f t="shared" ref="BP139" si="1085">H139/H157</f>
        <v>7.4495848161328593E-2</v>
      </c>
      <c r="BQ139" s="127">
        <f t="shared" ref="BQ139" si="1086">I139/I157</f>
        <v>5.6128293241695305E-2</v>
      </c>
      <c r="BR139" s="124">
        <f t="shared" ref="BR139" si="1087">J139/J157</f>
        <v>5.4924242424242424E-2</v>
      </c>
      <c r="BS139" s="125">
        <f t="shared" ref="BS139" si="1088">K139/K157</f>
        <v>0.11266094420600858</v>
      </c>
      <c r="BT139" s="126">
        <f t="shared" ref="BT139" si="1089">L139/L157</f>
        <v>2.911392405063291E-2</v>
      </c>
      <c r="BU139" s="124">
        <f t="shared" ref="BU139" si="1090">M139/M157</f>
        <v>0.11350455675227837</v>
      </c>
      <c r="BV139" s="128">
        <f t="shared" ref="BV139" si="1091">N139/N157</f>
        <v>5.4673721340388004E-2</v>
      </c>
      <c r="BW139" s="129">
        <f t="shared" ref="BW139" si="1092">O139/O157</f>
        <v>0.10663329161451815</v>
      </c>
      <c r="BX139" s="124">
        <f t="shared" ref="BX139" si="1093">P139/P157</f>
        <v>6.5302144249512667E-2</v>
      </c>
      <c r="BY139" s="125">
        <f t="shared" ref="BY139" si="1094">Q139/Q157</f>
        <v>5.1859612362493451E-2</v>
      </c>
      <c r="BZ139" s="126">
        <f t="shared" ref="BZ139" si="1095">R139/R157</f>
        <v>9.0376875228686426E-2</v>
      </c>
      <c r="CA139" s="127">
        <f t="shared" ref="CA139" si="1096">S139/S157</f>
        <v>4.2915279319274878E-2</v>
      </c>
      <c r="CB139" s="124">
        <f t="shared" ref="CB139" si="1097">T139/T157</f>
        <v>3.3222591362126248E-2</v>
      </c>
      <c r="CC139" s="125">
        <f t="shared" ref="CC139" si="1098">U139/U157</f>
        <v>7.0773263433813891E-2</v>
      </c>
      <c r="CD139" s="126">
        <f t="shared" ref="CD139" si="1099">V139/V157</f>
        <v>2.6196297589940621E-2</v>
      </c>
      <c r="CE139" s="127">
        <f t="shared" ref="CE139" si="1100">W139/W157</f>
        <v>0.13364446330080612</v>
      </c>
      <c r="CF139" s="124">
        <f t="shared" ref="CF139" si="1101">X139/X157</f>
        <v>4.9539170506912443E-2</v>
      </c>
      <c r="CG139" s="125">
        <f t="shared" ref="CG139" si="1102">Y139/Y157</f>
        <v>5.19159456118665E-2</v>
      </c>
      <c r="CH139" s="126">
        <f t="shared" ref="CH139" si="1103">Z139/Z157</f>
        <v>7.7454767229111612E-2</v>
      </c>
      <c r="CI139" s="124">
        <f t="shared" ref="CI139" si="1104">AA139/AA157</f>
        <v>4.8238111529250768E-2</v>
      </c>
      <c r="CJ139" s="130">
        <f t="shared" ref="CJ139" si="1105">AB139/AB157</f>
        <v>6.5100651868018264E-2</v>
      </c>
      <c r="CK139" s="131">
        <f t="shared" ref="CK139" si="1106">AC139/AC157</f>
        <v>6.8462401795735123E-2</v>
      </c>
    </row>
    <row r="140" spans="1:89" ht="15" thickTop="1" thickBot="1" x14ac:dyDescent="0.3">
      <c r="A140" s="132" t="s">
        <v>23</v>
      </c>
      <c r="B140" s="181">
        <v>152</v>
      </c>
      <c r="C140" s="182">
        <v>151</v>
      </c>
      <c r="D140" s="183">
        <v>115</v>
      </c>
      <c r="E140" s="184">
        <v>63</v>
      </c>
      <c r="F140" s="181">
        <v>168</v>
      </c>
      <c r="G140" s="185">
        <v>78</v>
      </c>
      <c r="H140" s="183">
        <v>202</v>
      </c>
      <c r="I140" s="184">
        <v>259</v>
      </c>
      <c r="J140" s="181">
        <v>50</v>
      </c>
      <c r="K140" s="185">
        <v>78</v>
      </c>
      <c r="L140" s="183">
        <v>72</v>
      </c>
      <c r="M140" s="181">
        <v>212</v>
      </c>
      <c r="N140" s="186">
        <v>178</v>
      </c>
      <c r="O140" s="187">
        <v>393</v>
      </c>
      <c r="P140" s="181">
        <v>94</v>
      </c>
      <c r="Q140" s="185">
        <v>105</v>
      </c>
      <c r="R140" s="183">
        <v>142</v>
      </c>
      <c r="S140" s="184">
        <v>160</v>
      </c>
      <c r="T140" s="181">
        <v>31</v>
      </c>
      <c r="U140" s="185">
        <v>55</v>
      </c>
      <c r="V140" s="183">
        <v>81</v>
      </c>
      <c r="W140" s="184">
        <v>223</v>
      </c>
      <c r="X140" s="181">
        <v>108</v>
      </c>
      <c r="Y140" s="185">
        <v>71</v>
      </c>
      <c r="Z140" s="183">
        <v>405</v>
      </c>
      <c r="AA140" s="181">
        <v>360</v>
      </c>
      <c r="AB140" s="165">
        <f t="shared" si="1025"/>
        <v>1798</v>
      </c>
      <c r="AC140" s="166">
        <f t="shared" si="942"/>
        <v>2208</v>
      </c>
      <c r="AE140" s="269"/>
      <c r="AF140" s="112" t="s">
        <v>14</v>
      </c>
      <c r="AG140" s="113" t="s">
        <v>15</v>
      </c>
      <c r="AH140" s="114" t="s">
        <v>14</v>
      </c>
      <c r="AI140" s="115" t="s">
        <v>15</v>
      </c>
      <c r="AJ140" s="112" t="s">
        <v>14</v>
      </c>
      <c r="AK140" s="113" t="s">
        <v>15</v>
      </c>
      <c r="AL140" s="114" t="s">
        <v>14</v>
      </c>
      <c r="AM140" s="115" t="s">
        <v>15</v>
      </c>
      <c r="AN140" s="112" t="s">
        <v>14</v>
      </c>
      <c r="AO140" s="113" t="s">
        <v>15</v>
      </c>
      <c r="AP140" s="114" t="s">
        <v>14</v>
      </c>
      <c r="AQ140" s="112" t="s">
        <v>15</v>
      </c>
      <c r="AR140" s="116" t="s">
        <v>14</v>
      </c>
      <c r="AS140" s="117" t="s">
        <v>15</v>
      </c>
      <c r="AT140" s="112" t="s">
        <v>14</v>
      </c>
      <c r="AU140" s="113" t="s">
        <v>15</v>
      </c>
      <c r="AV140" s="114" t="s">
        <v>14</v>
      </c>
      <c r="AW140" s="115" t="s">
        <v>15</v>
      </c>
      <c r="AX140" s="112" t="s">
        <v>14</v>
      </c>
      <c r="AY140" s="113" t="s">
        <v>15</v>
      </c>
      <c r="AZ140" s="114" t="s">
        <v>14</v>
      </c>
      <c r="BA140" s="115" t="s">
        <v>15</v>
      </c>
      <c r="BB140" s="112" t="s">
        <v>14</v>
      </c>
      <c r="BC140" s="113" t="s">
        <v>15</v>
      </c>
      <c r="BD140" s="26" t="s">
        <v>14</v>
      </c>
      <c r="BE140" s="118" t="s">
        <v>15</v>
      </c>
      <c r="BF140" s="169" t="s">
        <v>14</v>
      </c>
      <c r="BG140" s="170" t="s">
        <v>15</v>
      </c>
      <c r="BI140" s="132" t="s">
        <v>23</v>
      </c>
      <c r="BJ140" s="124">
        <f>B140/B157</f>
        <v>3.8520020273694881E-2</v>
      </c>
      <c r="BK140" s="125">
        <f t="shared" ref="BK140" si="1107">C140/C157</f>
        <v>3.7311588831233013E-2</v>
      </c>
      <c r="BL140" s="126">
        <f t="shared" ref="BL140" si="1108">D140/D157</f>
        <v>6.5045248868778285E-2</v>
      </c>
      <c r="BM140" s="127">
        <f t="shared" ref="BM140" si="1109">E140/E157</f>
        <v>2.9605263157894735E-2</v>
      </c>
      <c r="BN140" s="124">
        <f t="shared" ref="BN140" si="1110">F140/F157</f>
        <v>7.3266463148713476E-2</v>
      </c>
      <c r="BO140" s="125">
        <f t="shared" ref="BO140" si="1111">G140/G157</f>
        <v>4.6650717703349283E-2</v>
      </c>
      <c r="BP140" s="126">
        <f t="shared" ref="BP140" si="1112">H140/H157</f>
        <v>4.792408066429419E-2</v>
      </c>
      <c r="BQ140" s="127">
        <f t="shared" ref="BQ140" si="1113">I140/I157</f>
        <v>5.933562428407789E-2</v>
      </c>
      <c r="BR140" s="124">
        <f t="shared" ref="BR140" si="1114">J140/J157</f>
        <v>4.7348484848484848E-2</v>
      </c>
      <c r="BS140" s="125">
        <f t="shared" ref="BS140" si="1115">K140/K157</f>
        <v>8.3690987124463517E-2</v>
      </c>
      <c r="BT140" s="126">
        <f t="shared" ref="BT140" si="1116">L140/L157</f>
        <v>3.0379746835443037E-2</v>
      </c>
      <c r="BU140" s="124">
        <f t="shared" ref="BU140" si="1117">M140/M157</f>
        <v>8.7821043910521951E-2</v>
      </c>
      <c r="BV140" s="128">
        <f t="shared" ref="BV140" si="1118">N140/N157</f>
        <v>4.4847568657092468E-2</v>
      </c>
      <c r="BW140" s="129">
        <f t="shared" ref="BW140" si="1119">O140/O157</f>
        <v>9.8372966207759704E-2</v>
      </c>
      <c r="BX140" s="124">
        <f t="shared" ref="BX140" si="1120">P140/P157</f>
        <v>4.5808966861598438E-2</v>
      </c>
      <c r="BY140" s="125">
        <f t="shared" ref="BY140" si="1121">Q140/Q157</f>
        <v>5.5002619172341539E-2</v>
      </c>
      <c r="BZ140" s="126">
        <f t="shared" ref="BZ140" si="1122">R140/R157</f>
        <v>5.1957555799487742E-2</v>
      </c>
      <c r="CA140" s="127">
        <f t="shared" ref="CA140" si="1123">S140/S157</f>
        <v>5.9193488716241215E-2</v>
      </c>
      <c r="CB140" s="124">
        <f t="shared" ref="CB140" si="1124">T140/T157</f>
        <v>3.4330011074197121E-2</v>
      </c>
      <c r="CC140" s="125">
        <f t="shared" ref="CC140" si="1125">U140/U157</f>
        <v>7.2083879423328959E-2</v>
      </c>
      <c r="CD140" s="126">
        <f t="shared" ref="CD140" si="1126">V140/V157</f>
        <v>2.829200139713587E-2</v>
      </c>
      <c r="CE140" s="127">
        <f t="shared" ref="CE140" si="1127">W140/W157</f>
        <v>9.4611794654221468E-2</v>
      </c>
      <c r="CF140" s="124">
        <f t="shared" ref="CF140" si="1128">X140/X157</f>
        <v>6.2211981566820278E-2</v>
      </c>
      <c r="CG140" s="125">
        <f t="shared" ref="CG140" si="1129">Y140/Y157</f>
        <v>4.3881334981458589E-2</v>
      </c>
      <c r="CH140" s="126">
        <f t="shared" ref="CH140" si="1130">Z140/Z157</f>
        <v>8.2333807684488711E-2</v>
      </c>
      <c r="CI140" s="124">
        <f t="shared" ref="CI140" si="1131">AA140/AA157</f>
        <v>6.1580567909681833E-2</v>
      </c>
      <c r="CJ140" s="130">
        <f t="shared" ref="CJ140" si="1132">AB140/AB157</f>
        <v>5.1632541710938173E-2</v>
      </c>
      <c r="CK140" s="131">
        <f t="shared" ref="CK140" si="1133">AC140/AC157</f>
        <v>6.3541396874730205E-2</v>
      </c>
    </row>
    <row r="141" spans="1:89" ht="13.5" thickTop="1" x14ac:dyDescent="0.2">
      <c r="A141" s="140" t="s">
        <v>24</v>
      </c>
      <c r="B141" s="195">
        <v>136</v>
      </c>
      <c r="C141" s="189">
        <v>159</v>
      </c>
      <c r="D141" s="190">
        <v>80</v>
      </c>
      <c r="E141" s="191">
        <v>92</v>
      </c>
      <c r="F141" s="188">
        <v>125</v>
      </c>
      <c r="G141" s="192">
        <v>72</v>
      </c>
      <c r="H141" s="190">
        <v>214</v>
      </c>
      <c r="I141" s="191">
        <v>220</v>
      </c>
      <c r="J141" s="188">
        <v>53</v>
      </c>
      <c r="K141" s="192">
        <v>55</v>
      </c>
      <c r="L141" s="190">
        <v>121</v>
      </c>
      <c r="M141" s="188">
        <v>109</v>
      </c>
      <c r="N141" s="193">
        <v>185</v>
      </c>
      <c r="O141" s="196">
        <v>206</v>
      </c>
      <c r="P141" s="188">
        <v>92</v>
      </c>
      <c r="Q141" s="192">
        <v>94</v>
      </c>
      <c r="R141" s="190">
        <v>136</v>
      </c>
      <c r="S141" s="191">
        <v>156</v>
      </c>
      <c r="T141" s="188">
        <v>43</v>
      </c>
      <c r="U141" s="192">
        <v>28</v>
      </c>
      <c r="V141" s="190">
        <v>96</v>
      </c>
      <c r="W141" s="197">
        <v>145</v>
      </c>
      <c r="X141" s="188">
        <v>84</v>
      </c>
      <c r="Y141" s="192">
        <v>65</v>
      </c>
      <c r="Z141" s="190">
        <v>265</v>
      </c>
      <c r="AA141" s="188">
        <v>297</v>
      </c>
      <c r="AB141" s="165">
        <f t="shared" si="1025"/>
        <v>1630</v>
      </c>
      <c r="AC141" s="166">
        <f t="shared" si="942"/>
        <v>1698</v>
      </c>
      <c r="AE141" s="257" t="str">
        <f>$AE$17</f>
        <v>17:00 - 17:59</v>
      </c>
      <c r="AF141" s="121">
        <f t="shared" ref="AF141:AU142" si="1134">SUMIF($A$9:$A$32,$AE141,B$133:B$156)</f>
        <v>246</v>
      </c>
      <c r="AG141" s="178">
        <f t="shared" si="1134"/>
        <v>407</v>
      </c>
      <c r="AH141" s="122">
        <f t="shared" si="1134"/>
        <v>119</v>
      </c>
      <c r="AI141" s="173">
        <f t="shared" si="1134"/>
        <v>254</v>
      </c>
      <c r="AJ141" s="121">
        <f t="shared" si="1134"/>
        <v>159</v>
      </c>
      <c r="AK141" s="123">
        <f t="shared" si="1134"/>
        <v>155</v>
      </c>
      <c r="AL141" s="122">
        <f t="shared" si="1134"/>
        <v>329</v>
      </c>
      <c r="AM141" s="173">
        <f t="shared" si="1134"/>
        <v>387</v>
      </c>
      <c r="AN141" s="121">
        <f t="shared" si="1134"/>
        <v>107</v>
      </c>
      <c r="AO141" s="123">
        <f t="shared" si="1134"/>
        <v>45</v>
      </c>
      <c r="AP141" s="122">
        <f t="shared" si="1134"/>
        <v>346</v>
      </c>
      <c r="AQ141" s="121">
        <f t="shared" si="1134"/>
        <v>74</v>
      </c>
      <c r="AR141" s="172">
        <f t="shared" si="1134"/>
        <v>437</v>
      </c>
      <c r="AS141" s="174">
        <f t="shared" si="1134"/>
        <v>190</v>
      </c>
      <c r="AT141" s="121">
        <f t="shared" si="1134"/>
        <v>191</v>
      </c>
      <c r="AU141" s="123">
        <f t="shared" si="1134"/>
        <v>188</v>
      </c>
      <c r="AV141" s="122">
        <f t="shared" ref="AP141:BE142" si="1135">SUMIF($A$9:$A$32,$AE141,R$133:R$156)</f>
        <v>202</v>
      </c>
      <c r="AW141" s="173">
        <f t="shared" si="1135"/>
        <v>305</v>
      </c>
      <c r="AX141" s="121">
        <f t="shared" si="1135"/>
        <v>154</v>
      </c>
      <c r="AY141" s="123">
        <f t="shared" si="1135"/>
        <v>25</v>
      </c>
      <c r="AZ141" s="122">
        <f t="shared" si="1135"/>
        <v>411</v>
      </c>
      <c r="BA141" s="173">
        <f t="shared" si="1135"/>
        <v>83</v>
      </c>
      <c r="BB141" s="121">
        <f t="shared" si="1135"/>
        <v>202</v>
      </c>
      <c r="BC141" s="123">
        <f t="shared" si="1135"/>
        <v>160</v>
      </c>
      <c r="BD141" s="21">
        <f t="shared" si="1135"/>
        <v>422</v>
      </c>
      <c r="BE141" s="177">
        <f t="shared" si="1135"/>
        <v>510</v>
      </c>
      <c r="BF141" s="163">
        <f>AF141+AH141+AJ141+AL141+AN141+AP141+AR141+AT141+AV141+AX141+AZ141+BB141+BD141</f>
        <v>3325</v>
      </c>
      <c r="BG141" s="164">
        <f>AG141+AI141+AK141+AM141+AO141+AQ141+AS141+AU141+AW141+AY141+BA141+BC141+BE141</f>
        <v>2783</v>
      </c>
      <c r="BI141" s="140" t="s">
        <v>24</v>
      </c>
      <c r="BJ141" s="124">
        <f>B141/B157</f>
        <v>3.446528129751647E-2</v>
      </c>
      <c r="BK141" s="125">
        <f t="shared" ref="BK141" si="1136">C141/C157</f>
        <v>3.9288361749444035E-2</v>
      </c>
      <c r="BL141" s="126">
        <f t="shared" ref="BL141" si="1137">D141/D157</f>
        <v>4.5248868778280542E-2</v>
      </c>
      <c r="BM141" s="127">
        <f t="shared" ref="BM141" si="1138">E141/E157</f>
        <v>4.3233082706766915E-2</v>
      </c>
      <c r="BN141" s="124">
        <f t="shared" ref="BN141" si="1139">F141/F157</f>
        <v>5.4513737461840385E-2</v>
      </c>
      <c r="BO141" s="125">
        <f t="shared" ref="BO141" si="1140">G141/G157</f>
        <v>4.3062200956937802E-2</v>
      </c>
      <c r="BP141" s="126">
        <f t="shared" ref="BP141" si="1141">H141/H157</f>
        <v>5.0771055753262156E-2</v>
      </c>
      <c r="BQ141" s="127">
        <f t="shared" ref="BQ141" si="1142">I141/I157</f>
        <v>5.0400916380297825E-2</v>
      </c>
      <c r="BR141" s="124">
        <f t="shared" ref="BR141" si="1143">J141/J157</f>
        <v>5.0189393939393936E-2</v>
      </c>
      <c r="BS141" s="125">
        <f t="shared" ref="BS141" si="1144">K141/K157</f>
        <v>5.9012875536480686E-2</v>
      </c>
      <c r="BT141" s="126">
        <f t="shared" ref="BT141" si="1145">L141/L157</f>
        <v>5.1054852320675102E-2</v>
      </c>
      <c r="BU141" s="124">
        <f t="shared" ref="BU141" si="1146">M141/M157</f>
        <v>4.5153272576636289E-2</v>
      </c>
      <c r="BV141" s="128">
        <f t="shared" ref="BV141" si="1147">N141/N157</f>
        <v>4.6611237087427565E-2</v>
      </c>
      <c r="BW141" s="129">
        <f t="shared" ref="BW141" si="1148">O141/O157</f>
        <v>5.1564455569461827E-2</v>
      </c>
      <c r="BX141" s="124">
        <f t="shared" ref="BX141" si="1149">P141/P157</f>
        <v>4.4834307992202727E-2</v>
      </c>
      <c r="BY141" s="125">
        <f t="shared" ref="BY141" si="1150">Q141/Q157</f>
        <v>4.9240440020953381E-2</v>
      </c>
      <c r="BZ141" s="126">
        <f t="shared" ref="BZ141" si="1151">R141/R157</f>
        <v>4.9762166117819244E-2</v>
      </c>
      <c r="CA141" s="127">
        <f t="shared" ref="CA141" si="1152">S141/S157</f>
        <v>5.7713651498335183E-2</v>
      </c>
      <c r="CB141" s="124">
        <f t="shared" ref="CB141" si="1153">T141/T157</f>
        <v>4.7619047619047616E-2</v>
      </c>
      <c r="CC141" s="125">
        <f t="shared" ref="CC141" si="1154">U141/U157</f>
        <v>3.669724770642202E-2</v>
      </c>
      <c r="CD141" s="126">
        <f t="shared" ref="CD141" si="1155">V141/V157</f>
        <v>3.3531260915123998E-2</v>
      </c>
      <c r="CE141" s="127">
        <f t="shared" ref="CE141" si="1156">W141/W157</f>
        <v>6.1518879932117097E-2</v>
      </c>
      <c r="CF141" s="124">
        <f t="shared" ref="CF141" si="1157">X141/X157</f>
        <v>4.8387096774193547E-2</v>
      </c>
      <c r="CG141" s="125">
        <f t="shared" ref="CG141" si="1158">Y141/Y157</f>
        <v>4.0173053152039555E-2</v>
      </c>
      <c r="CH141" s="126">
        <f t="shared" ref="CH141" si="1159">Z141/Z157</f>
        <v>5.3872738361455577E-2</v>
      </c>
      <c r="CI141" s="124">
        <f t="shared" ref="CI141" si="1160">AA141/AA157</f>
        <v>5.0803968525487513E-2</v>
      </c>
      <c r="CJ141" s="130">
        <f t="shared" ref="CJ141" si="1161">AB141/AB157</f>
        <v>4.6808144042730378E-2</v>
      </c>
      <c r="CK141" s="131">
        <f t="shared" ref="CK141" si="1162">AC141/AC157</f>
        <v>4.8864715531382198E-2</v>
      </c>
    </row>
    <row r="142" spans="1:89" x14ac:dyDescent="0.2">
      <c r="A142" s="132" t="s">
        <v>25</v>
      </c>
      <c r="B142" s="198">
        <v>157</v>
      </c>
      <c r="C142" s="182">
        <v>252</v>
      </c>
      <c r="D142" s="183">
        <v>82</v>
      </c>
      <c r="E142" s="184">
        <v>81</v>
      </c>
      <c r="F142" s="181">
        <v>132</v>
      </c>
      <c r="G142" s="185">
        <v>78</v>
      </c>
      <c r="H142" s="183">
        <v>204</v>
      </c>
      <c r="I142" s="184">
        <v>225</v>
      </c>
      <c r="J142" s="181">
        <v>54</v>
      </c>
      <c r="K142" s="182">
        <v>43</v>
      </c>
      <c r="L142" s="183">
        <v>116</v>
      </c>
      <c r="M142" s="181">
        <v>95</v>
      </c>
      <c r="N142" s="186">
        <v>200</v>
      </c>
      <c r="O142" s="199">
        <v>185</v>
      </c>
      <c r="P142" s="181">
        <v>82</v>
      </c>
      <c r="Q142" s="182">
        <v>91</v>
      </c>
      <c r="R142" s="183">
        <v>143</v>
      </c>
      <c r="S142" s="184">
        <v>120</v>
      </c>
      <c r="T142" s="190">
        <v>26</v>
      </c>
      <c r="U142" s="181">
        <v>16</v>
      </c>
      <c r="V142" s="183">
        <v>115</v>
      </c>
      <c r="W142" s="200">
        <v>90</v>
      </c>
      <c r="X142" s="181">
        <v>48</v>
      </c>
      <c r="Y142" s="185">
        <v>59</v>
      </c>
      <c r="Z142" s="183">
        <v>239</v>
      </c>
      <c r="AA142" s="181">
        <v>236</v>
      </c>
      <c r="AB142" s="165">
        <f t="shared" si="1025"/>
        <v>1598</v>
      </c>
      <c r="AC142" s="166">
        <f t="shared" si="942"/>
        <v>1571</v>
      </c>
      <c r="AE142" s="259" t="str">
        <f>$AE$18</f>
        <v>18:00 - 18:59</v>
      </c>
      <c r="AF142" s="121">
        <f t="shared" si="1134"/>
        <v>365</v>
      </c>
      <c r="AG142" s="182">
        <f t="shared" si="1134"/>
        <v>418</v>
      </c>
      <c r="AH142" s="183">
        <f t="shared" si="1134"/>
        <v>80</v>
      </c>
      <c r="AI142" s="184">
        <f t="shared" si="1134"/>
        <v>219</v>
      </c>
      <c r="AJ142" s="181">
        <f t="shared" si="1134"/>
        <v>71</v>
      </c>
      <c r="AK142" s="185">
        <f t="shared" si="1134"/>
        <v>146</v>
      </c>
      <c r="AL142" s="183">
        <f t="shared" si="1134"/>
        <v>268</v>
      </c>
      <c r="AM142" s="184">
        <f t="shared" si="1134"/>
        <v>405</v>
      </c>
      <c r="AN142" s="181">
        <f t="shared" si="1134"/>
        <v>105</v>
      </c>
      <c r="AO142" s="185">
        <f t="shared" si="1134"/>
        <v>46</v>
      </c>
      <c r="AP142" s="183">
        <f t="shared" si="1135"/>
        <v>188</v>
      </c>
      <c r="AQ142" s="181">
        <f t="shared" si="1135"/>
        <v>60</v>
      </c>
      <c r="AR142" s="186">
        <f t="shared" si="1135"/>
        <v>442</v>
      </c>
      <c r="AS142" s="187">
        <f t="shared" si="1135"/>
        <v>205</v>
      </c>
      <c r="AT142" s="181">
        <f t="shared" si="1135"/>
        <v>152</v>
      </c>
      <c r="AU142" s="185">
        <f t="shared" si="1135"/>
        <v>207</v>
      </c>
      <c r="AV142" s="183">
        <f t="shared" si="1135"/>
        <v>179</v>
      </c>
      <c r="AW142" s="184">
        <f t="shared" si="1135"/>
        <v>284</v>
      </c>
      <c r="AX142" s="181">
        <f t="shared" si="1135"/>
        <v>91</v>
      </c>
      <c r="AY142" s="185">
        <f t="shared" si="1135"/>
        <v>24</v>
      </c>
      <c r="AZ142" s="183">
        <f t="shared" si="1135"/>
        <v>592</v>
      </c>
      <c r="BA142" s="184">
        <f t="shared" si="1135"/>
        <v>55</v>
      </c>
      <c r="BB142" s="181">
        <f t="shared" si="1135"/>
        <v>145</v>
      </c>
      <c r="BC142" s="185">
        <f t="shared" si="1135"/>
        <v>174</v>
      </c>
      <c r="BD142" s="183">
        <f t="shared" si="1135"/>
        <v>301</v>
      </c>
      <c r="BE142" s="181">
        <f t="shared" si="1135"/>
        <v>735</v>
      </c>
      <c r="BF142" s="165">
        <f>SUM(AF142,AH142,AJ142,AL142,AN142,AP142,AR142,AT142,AV142,AX142,AZ142,BB142,BD142)</f>
        <v>2979</v>
      </c>
      <c r="BG142" s="166">
        <f>SUM(AG142,AI142,AK142,AM142,AO142,AQ142,AS142,AU142,AW142,AY142,BA142,BC142,BE142)</f>
        <v>2978</v>
      </c>
      <c r="BI142" s="132" t="s">
        <v>25</v>
      </c>
      <c r="BJ142" s="124">
        <f>B142/B157</f>
        <v>3.9787126203750633E-2</v>
      </c>
      <c r="BK142" s="125">
        <f t="shared" ref="BK142" si="1163">C142/C157</f>
        <v>6.2268346923647147E-2</v>
      </c>
      <c r="BL142" s="126">
        <f t="shared" ref="BL142" si="1164">D142/D157</f>
        <v>4.6380090497737558E-2</v>
      </c>
      <c r="BM142" s="127">
        <f t="shared" ref="BM142" si="1165">E142/E157</f>
        <v>3.8063909774436092E-2</v>
      </c>
      <c r="BN142" s="124">
        <f t="shared" ref="BN142" si="1166">F142/F157</f>
        <v>5.7566506759703442E-2</v>
      </c>
      <c r="BO142" s="125">
        <f t="shared" ref="BO142" si="1167">G142/G157</f>
        <v>4.6650717703349283E-2</v>
      </c>
      <c r="BP142" s="126">
        <f t="shared" ref="BP142" si="1168">H142/H157</f>
        <v>4.8398576512455514E-2</v>
      </c>
      <c r="BQ142" s="127">
        <f t="shared" ref="BQ142" si="1169">I142/I157</f>
        <v>5.1546391752577317E-2</v>
      </c>
      <c r="BR142" s="124">
        <f t="shared" ref="BR142" si="1170">J142/J157</f>
        <v>5.113636363636364E-2</v>
      </c>
      <c r="BS142" s="125">
        <f t="shared" ref="BS142" si="1171">K142/K157</f>
        <v>4.6137339055793994E-2</v>
      </c>
      <c r="BT142" s="126">
        <f t="shared" ref="BT142" si="1172">L142/L157</f>
        <v>4.8945147679324896E-2</v>
      </c>
      <c r="BU142" s="124">
        <f t="shared" ref="BU142" si="1173">M142/M157</f>
        <v>3.9353769676884837E-2</v>
      </c>
      <c r="BV142" s="128">
        <f t="shared" ref="BV142" si="1174">N142/N157</f>
        <v>5.0390526581002772E-2</v>
      </c>
      <c r="BW142" s="129">
        <f t="shared" ref="BW142" si="1175">O142/O157</f>
        <v>4.630788485607009E-2</v>
      </c>
      <c r="BX142" s="124">
        <f t="shared" ref="BX142" si="1176">P142/P157</f>
        <v>3.9961013645224169E-2</v>
      </c>
      <c r="BY142" s="125">
        <f t="shared" ref="BY142" si="1177">Q142/Q157</f>
        <v>4.7668936616029334E-2</v>
      </c>
      <c r="BZ142" s="126">
        <f t="shared" ref="BZ142" si="1178">R142/R157</f>
        <v>5.2323454079765824E-2</v>
      </c>
      <c r="CA142" s="127">
        <f t="shared" ref="CA142" si="1179">S142/S157</f>
        <v>4.4395116537180909E-2</v>
      </c>
      <c r="CB142" s="124">
        <f t="shared" ref="CB142" si="1180">T142/T157</f>
        <v>2.8792912513842746E-2</v>
      </c>
      <c r="CC142" s="125">
        <f t="shared" ref="CC142" si="1181">U142/U157</f>
        <v>2.0969855832241154E-2</v>
      </c>
      <c r="CD142" s="126">
        <f t="shared" ref="CD142" si="1182">V142/V157</f>
        <v>4.0167656304575618E-2</v>
      </c>
      <c r="CE142" s="127">
        <f t="shared" ref="CE142" si="1183">W142/W157</f>
        <v>3.8184132371658887E-2</v>
      </c>
      <c r="CF142" s="124">
        <f t="shared" ref="CF142" si="1184">X142/X157</f>
        <v>2.7649769585253458E-2</v>
      </c>
      <c r="CG142" s="125">
        <f t="shared" ref="CG142" si="1185">Y142/Y157</f>
        <v>3.6464771322620521E-2</v>
      </c>
      <c r="CH142" s="126">
        <f t="shared" ref="CH142" si="1186">Z142/Z157</f>
        <v>4.8587111201463709E-2</v>
      </c>
      <c r="CI142" s="124">
        <f t="shared" ref="CI142" si="1187">AA142/AA157</f>
        <v>4.0369483407458093E-2</v>
      </c>
      <c r="CJ142" s="130">
        <f t="shared" ref="CJ142" si="1188">AB142/AB157</f>
        <v>4.5889211153547944E-2</v>
      </c>
      <c r="CK142" s="131">
        <f t="shared" ref="CK142" si="1189">AC142/AC157</f>
        <v>4.5209934098822985E-2</v>
      </c>
    </row>
    <row r="143" spans="1:89" ht="13.5" thickBot="1" x14ac:dyDescent="0.25">
      <c r="A143" s="140" t="s">
        <v>26</v>
      </c>
      <c r="B143" s="195">
        <v>131</v>
      </c>
      <c r="C143" s="189">
        <v>214</v>
      </c>
      <c r="D143" s="190">
        <v>68</v>
      </c>
      <c r="E143" s="191">
        <v>124</v>
      </c>
      <c r="F143" s="188">
        <v>122</v>
      </c>
      <c r="G143" s="192">
        <v>96</v>
      </c>
      <c r="H143" s="190">
        <v>180</v>
      </c>
      <c r="I143" s="191">
        <v>207</v>
      </c>
      <c r="J143" s="188">
        <v>48</v>
      </c>
      <c r="K143" s="189">
        <v>28</v>
      </c>
      <c r="L143" s="190">
        <v>96</v>
      </c>
      <c r="M143" s="188">
        <v>88</v>
      </c>
      <c r="N143" s="193">
        <v>166</v>
      </c>
      <c r="O143" s="196">
        <v>120</v>
      </c>
      <c r="P143" s="188">
        <v>98</v>
      </c>
      <c r="Q143" s="189">
        <v>59</v>
      </c>
      <c r="R143" s="190">
        <v>102</v>
      </c>
      <c r="S143" s="191">
        <v>124</v>
      </c>
      <c r="T143" s="188">
        <v>22</v>
      </c>
      <c r="U143" s="192">
        <v>15</v>
      </c>
      <c r="V143" s="190">
        <v>96</v>
      </c>
      <c r="W143" s="197">
        <v>104</v>
      </c>
      <c r="X143" s="188">
        <v>75</v>
      </c>
      <c r="Y143" s="192">
        <v>79</v>
      </c>
      <c r="Z143" s="190">
        <v>261</v>
      </c>
      <c r="AA143" s="188">
        <v>319</v>
      </c>
      <c r="AB143" s="165">
        <f t="shared" si="1025"/>
        <v>1465</v>
      </c>
      <c r="AC143" s="166">
        <f t="shared" si="942"/>
        <v>1577</v>
      </c>
      <c r="AE143" s="257"/>
      <c r="AF143" s="121"/>
      <c r="AG143" s="189"/>
      <c r="AH143" s="190"/>
      <c r="AI143" s="191"/>
      <c r="AJ143" s="188"/>
      <c r="AK143" s="192"/>
      <c r="AL143" s="190"/>
      <c r="AM143" s="191"/>
      <c r="AN143" s="188"/>
      <c r="AO143" s="192"/>
      <c r="AP143" s="190"/>
      <c r="AQ143" s="188"/>
      <c r="AR143" s="193"/>
      <c r="AS143" s="194"/>
      <c r="AT143" s="188"/>
      <c r="AU143" s="192"/>
      <c r="AV143" s="190"/>
      <c r="AW143" s="191"/>
      <c r="AX143" s="188"/>
      <c r="AY143" s="192"/>
      <c r="AZ143" s="190"/>
      <c r="BA143" s="191"/>
      <c r="BB143" s="188"/>
      <c r="BC143" s="192"/>
      <c r="BD143" s="190"/>
      <c r="BE143" s="188"/>
      <c r="BF143" s="165"/>
      <c r="BG143" s="166"/>
      <c r="BI143" s="140" t="s">
        <v>26</v>
      </c>
      <c r="BJ143" s="124">
        <f>B143/B157</f>
        <v>3.3198175367460718E-2</v>
      </c>
      <c r="BK143" s="125">
        <f t="shared" ref="BK143" si="1190">C143/C157</f>
        <v>5.2878675562144796E-2</v>
      </c>
      <c r="BL143" s="126">
        <f t="shared" ref="BL143" si="1191">D143/D157</f>
        <v>3.8461538461538464E-2</v>
      </c>
      <c r="BM143" s="127">
        <f t="shared" ref="BM143" si="1192">E143/E157</f>
        <v>5.827067669172932E-2</v>
      </c>
      <c r="BN143" s="124">
        <f t="shared" ref="BN143" si="1193">F143/F157</f>
        <v>5.3205407762756216E-2</v>
      </c>
      <c r="BO143" s="125">
        <f t="shared" ref="BO143" si="1194">G143/G157</f>
        <v>5.7416267942583733E-2</v>
      </c>
      <c r="BP143" s="126">
        <f t="shared" ref="BP143" si="1195">H143/H157</f>
        <v>4.2704626334519574E-2</v>
      </c>
      <c r="BQ143" s="127">
        <f t="shared" ref="BQ143" si="1196">I143/I157</f>
        <v>4.7422680412371132E-2</v>
      </c>
      <c r="BR143" s="124">
        <f t="shared" ref="BR143" si="1197">J143/J157</f>
        <v>4.5454545454545456E-2</v>
      </c>
      <c r="BS143" s="125">
        <f t="shared" ref="BS143" si="1198">K143/K157</f>
        <v>3.0042918454935622E-2</v>
      </c>
      <c r="BT143" s="126">
        <f t="shared" ref="BT143" si="1199">L143/L157</f>
        <v>4.0506329113924051E-2</v>
      </c>
      <c r="BU143" s="124">
        <f t="shared" ref="BU143" si="1200">M143/M157</f>
        <v>3.6454018227009111E-2</v>
      </c>
      <c r="BV143" s="128">
        <f t="shared" ref="BV143" si="1201">N143/N157</f>
        <v>4.18241370622323E-2</v>
      </c>
      <c r="BW143" s="129">
        <f t="shared" ref="BW143" si="1202">O143/O157</f>
        <v>3.0037546933667083E-2</v>
      </c>
      <c r="BX143" s="124">
        <f t="shared" ref="BX143" si="1203">P143/P157</f>
        <v>4.7758284600389861E-2</v>
      </c>
      <c r="BY143" s="125">
        <f t="shared" ref="BY143" si="1204">Q143/Q157</f>
        <v>3.0906233630172867E-2</v>
      </c>
      <c r="BZ143" s="126">
        <f t="shared" ref="BZ143" si="1205">R143/R157</f>
        <v>3.7321624588364431E-2</v>
      </c>
      <c r="CA143" s="127">
        <f t="shared" ref="CA143" si="1206">S143/S157</f>
        <v>4.587495375508694E-2</v>
      </c>
      <c r="CB143" s="124">
        <f t="shared" ref="CB143" si="1207">T143/T157</f>
        <v>2.4363233665559248E-2</v>
      </c>
      <c r="CC143" s="125">
        <f t="shared" ref="CC143" si="1208">U143/U157</f>
        <v>1.9659239842726082E-2</v>
      </c>
      <c r="CD143" s="126">
        <f t="shared" ref="CD143" si="1209">V143/V157</f>
        <v>3.3531260915123998E-2</v>
      </c>
      <c r="CE143" s="127">
        <f t="shared" ref="CE143" si="1210">W143/W157</f>
        <v>4.4123886296139163E-2</v>
      </c>
      <c r="CF143" s="124">
        <f t="shared" ref="CF143" si="1211">X143/X157</f>
        <v>4.3202764976958526E-2</v>
      </c>
      <c r="CG143" s="125">
        <f t="shared" ref="CG143" si="1212">Y143/Y157</f>
        <v>4.8825710754017308E-2</v>
      </c>
      <c r="CH143" s="126">
        <f t="shared" ref="CH143" si="1213">Z143/Z157</f>
        <v>5.3059564952226065E-2</v>
      </c>
      <c r="CI143" s="124">
        <f t="shared" ref="CI143" si="1214">AA143/AA157</f>
        <v>5.45672254533014E-2</v>
      </c>
      <c r="CJ143" s="130">
        <f t="shared" ref="CJ143" si="1215">AB143/AB157</f>
        <v>4.2069896332883439E-2</v>
      </c>
      <c r="CK143" s="131">
        <f t="shared" ref="CK143" si="1216">AC143/AC157</f>
        <v>4.5382600938156492E-2</v>
      </c>
    </row>
    <row r="144" spans="1:89" ht="14.25" thickTop="1" thickBot="1" x14ac:dyDescent="0.25">
      <c r="A144" s="132" t="s">
        <v>27</v>
      </c>
      <c r="B144" s="198">
        <v>119</v>
      </c>
      <c r="C144" s="182">
        <v>191</v>
      </c>
      <c r="D144" s="183">
        <v>60</v>
      </c>
      <c r="E144" s="184">
        <v>106</v>
      </c>
      <c r="F144" s="181">
        <v>123</v>
      </c>
      <c r="G144" s="185">
        <v>81</v>
      </c>
      <c r="H144" s="183">
        <v>185</v>
      </c>
      <c r="I144" s="184">
        <v>205</v>
      </c>
      <c r="J144" s="181">
        <v>57</v>
      </c>
      <c r="K144" s="182">
        <v>26</v>
      </c>
      <c r="L144" s="183">
        <v>144</v>
      </c>
      <c r="M144" s="181">
        <v>78</v>
      </c>
      <c r="N144" s="186">
        <v>190</v>
      </c>
      <c r="O144" s="199">
        <v>149</v>
      </c>
      <c r="P144" s="181">
        <v>89</v>
      </c>
      <c r="Q144" s="182">
        <v>83</v>
      </c>
      <c r="R144" s="183">
        <v>106</v>
      </c>
      <c r="S144" s="184">
        <v>136</v>
      </c>
      <c r="T144" s="181">
        <v>34</v>
      </c>
      <c r="U144" s="185">
        <v>20</v>
      </c>
      <c r="V144" s="183">
        <v>164</v>
      </c>
      <c r="W144" s="200">
        <v>77</v>
      </c>
      <c r="X144" s="181">
        <v>55</v>
      </c>
      <c r="Y144" s="185">
        <v>64</v>
      </c>
      <c r="Z144" s="183">
        <v>243</v>
      </c>
      <c r="AA144" s="181">
        <v>277</v>
      </c>
      <c r="AB144" s="165">
        <f t="shared" si="1025"/>
        <v>1569</v>
      </c>
      <c r="AC144" s="166">
        <f t="shared" si="942"/>
        <v>1493</v>
      </c>
      <c r="AE144" s="254" t="s">
        <v>13</v>
      </c>
      <c r="AF144" s="14">
        <f t="shared" ref="AF144:BG144" si="1217">SUM(AF141:AF143)</f>
        <v>611</v>
      </c>
      <c r="AG144" s="1">
        <f t="shared" si="1217"/>
        <v>825</v>
      </c>
      <c r="AH144" s="14">
        <f t="shared" si="1217"/>
        <v>199</v>
      </c>
      <c r="AI144" s="1">
        <f t="shared" si="1217"/>
        <v>473</v>
      </c>
      <c r="AJ144" s="14">
        <f t="shared" si="1217"/>
        <v>230</v>
      </c>
      <c r="AK144" s="1">
        <f t="shared" si="1217"/>
        <v>301</v>
      </c>
      <c r="AL144" s="14">
        <f t="shared" si="1217"/>
        <v>597</v>
      </c>
      <c r="AM144" s="1">
        <f t="shared" si="1217"/>
        <v>792</v>
      </c>
      <c r="AN144" s="14">
        <f t="shared" si="1217"/>
        <v>212</v>
      </c>
      <c r="AO144" s="1">
        <f t="shared" si="1217"/>
        <v>91</v>
      </c>
      <c r="AP144" s="14">
        <f t="shared" si="1217"/>
        <v>534</v>
      </c>
      <c r="AQ144" s="1">
        <f t="shared" si="1217"/>
        <v>134</v>
      </c>
      <c r="AR144" s="14">
        <f t="shared" si="1217"/>
        <v>879</v>
      </c>
      <c r="AS144" s="1">
        <f t="shared" si="1217"/>
        <v>395</v>
      </c>
      <c r="AT144" s="14">
        <f t="shared" si="1217"/>
        <v>343</v>
      </c>
      <c r="AU144" s="1">
        <f t="shared" si="1217"/>
        <v>395</v>
      </c>
      <c r="AV144" s="14">
        <f t="shared" si="1217"/>
        <v>381</v>
      </c>
      <c r="AW144" s="1">
        <f t="shared" si="1217"/>
        <v>589</v>
      </c>
      <c r="AX144" s="14">
        <f t="shared" si="1217"/>
        <v>245</v>
      </c>
      <c r="AY144" s="1">
        <f t="shared" si="1217"/>
        <v>49</v>
      </c>
      <c r="AZ144" s="14">
        <f t="shared" si="1217"/>
        <v>1003</v>
      </c>
      <c r="BA144" s="1">
        <f t="shared" si="1217"/>
        <v>138</v>
      </c>
      <c r="BB144" s="14">
        <f t="shared" si="1217"/>
        <v>347</v>
      </c>
      <c r="BC144" s="1">
        <f t="shared" si="1217"/>
        <v>334</v>
      </c>
      <c r="BD144" s="14">
        <f t="shared" si="1217"/>
        <v>723</v>
      </c>
      <c r="BE144" s="1">
        <f t="shared" si="1217"/>
        <v>1245</v>
      </c>
      <c r="BF144" s="167">
        <f t="shared" si="1217"/>
        <v>6304</v>
      </c>
      <c r="BG144" s="168">
        <f t="shared" si="1217"/>
        <v>5761</v>
      </c>
      <c r="BI144" s="132" t="s">
        <v>27</v>
      </c>
      <c r="BJ144" s="124">
        <f>B144/B157</f>
        <v>3.0157121135326915E-2</v>
      </c>
      <c r="BK144" s="125">
        <f t="shared" ref="BK144" si="1218">C144/C157</f>
        <v>4.7195453422288113E-2</v>
      </c>
      <c r="BL144" s="126">
        <f t="shared" ref="BL144" si="1219">D144/D157</f>
        <v>3.3936651583710405E-2</v>
      </c>
      <c r="BM144" s="127">
        <f t="shared" ref="BM144" si="1220">E144/E157</f>
        <v>4.9812030075187967E-2</v>
      </c>
      <c r="BN144" s="124">
        <f t="shared" ref="BN144" si="1221">F144/F157</f>
        <v>5.3641517662450941E-2</v>
      </c>
      <c r="BO144" s="125">
        <f t="shared" ref="BO144" si="1222">G144/G157</f>
        <v>4.8444976076555027E-2</v>
      </c>
      <c r="BP144" s="126">
        <f t="shared" ref="BP144" si="1223">H144/H157</f>
        <v>4.3890865954922892E-2</v>
      </c>
      <c r="BQ144" s="127">
        <f t="shared" ref="BQ144" si="1224">I144/I157</f>
        <v>4.6964490263459335E-2</v>
      </c>
      <c r="BR144" s="124">
        <f t="shared" ref="BR144" si="1225">J144/J157</f>
        <v>5.3977272727272728E-2</v>
      </c>
      <c r="BS144" s="125">
        <f t="shared" ref="BS144" si="1226">K144/K157</f>
        <v>2.7896995708154508E-2</v>
      </c>
      <c r="BT144" s="126">
        <f t="shared" ref="BT144" si="1227">L144/L157</f>
        <v>6.0759493670886074E-2</v>
      </c>
      <c r="BU144" s="124">
        <f t="shared" ref="BU144" si="1228">M144/M157</f>
        <v>3.2311516155758079E-2</v>
      </c>
      <c r="BV144" s="128">
        <f t="shared" ref="BV144" si="1229">N144/N157</f>
        <v>4.7871000251952636E-2</v>
      </c>
      <c r="BW144" s="129">
        <f t="shared" ref="BW144" si="1230">O144/O157</f>
        <v>3.7296620775969964E-2</v>
      </c>
      <c r="BX144" s="124">
        <f t="shared" ref="BX144" si="1231">P144/P157</f>
        <v>4.3372319688109159E-2</v>
      </c>
      <c r="BY144" s="125">
        <f t="shared" ref="BY144" si="1232">Q144/Q157</f>
        <v>4.3478260869565216E-2</v>
      </c>
      <c r="BZ144" s="126">
        <f t="shared" ref="BZ144" si="1233">R144/R157</f>
        <v>3.8785217709476766E-2</v>
      </c>
      <c r="CA144" s="127">
        <f t="shared" ref="CA144" si="1234">S144/S157</f>
        <v>5.0314465408805034E-2</v>
      </c>
      <c r="CB144" s="124">
        <f t="shared" ref="CB144" si="1235">T144/T157</f>
        <v>3.7652270210409747E-2</v>
      </c>
      <c r="CC144" s="125">
        <f t="shared" ref="CC144" si="1236">U144/U157</f>
        <v>2.621231979030144E-2</v>
      </c>
      <c r="CD144" s="126">
        <f t="shared" ref="CD144" si="1237">V144/V157</f>
        <v>5.7282570730003493E-2</v>
      </c>
      <c r="CE144" s="127">
        <f t="shared" ref="CE144" si="1238">W144/W157</f>
        <v>3.2668646584641491E-2</v>
      </c>
      <c r="CF144" s="124">
        <f t="shared" ref="CF144" si="1239">X144/X157</f>
        <v>3.1682027649769587E-2</v>
      </c>
      <c r="CG144" s="125">
        <f t="shared" ref="CG144" si="1240">Y144/Y157</f>
        <v>3.9555006180469712E-2</v>
      </c>
      <c r="CH144" s="126">
        <f t="shared" ref="CH144" si="1241">Z144/Z157</f>
        <v>4.9400284610693228E-2</v>
      </c>
      <c r="CI144" s="124">
        <f t="shared" ref="CI144" si="1242">AA144/AA157</f>
        <v>4.7382825863838525E-2</v>
      </c>
      <c r="CJ144" s="130">
        <f t="shared" ref="CJ144" si="1243">AB144/AB157</f>
        <v>4.5056428222726361E-2</v>
      </c>
      <c r="CK144" s="131">
        <f t="shared" ref="CK144" si="1244">AC144/AC157</f>
        <v>4.296526518748741E-2</v>
      </c>
    </row>
    <row r="145" spans="1:89" ht="13.5" thickTop="1" x14ac:dyDescent="0.2">
      <c r="A145" s="140" t="s">
        <v>28</v>
      </c>
      <c r="B145" s="195">
        <v>137</v>
      </c>
      <c r="C145" s="189">
        <v>216</v>
      </c>
      <c r="D145" s="190">
        <v>70</v>
      </c>
      <c r="E145" s="191">
        <v>136</v>
      </c>
      <c r="F145" s="188">
        <v>136</v>
      </c>
      <c r="G145" s="192">
        <v>84</v>
      </c>
      <c r="H145" s="190">
        <v>201</v>
      </c>
      <c r="I145" s="191">
        <v>247</v>
      </c>
      <c r="J145" s="188">
        <v>71</v>
      </c>
      <c r="K145" s="189">
        <v>21</v>
      </c>
      <c r="L145" s="190">
        <v>185</v>
      </c>
      <c r="M145" s="188">
        <v>69</v>
      </c>
      <c r="N145" s="193">
        <v>225</v>
      </c>
      <c r="O145" s="196">
        <v>165</v>
      </c>
      <c r="P145" s="188">
        <v>136</v>
      </c>
      <c r="Q145" s="189">
        <v>104</v>
      </c>
      <c r="R145" s="190">
        <v>112</v>
      </c>
      <c r="S145" s="191">
        <v>168</v>
      </c>
      <c r="T145" s="188">
        <v>93</v>
      </c>
      <c r="U145" s="192">
        <v>16</v>
      </c>
      <c r="V145" s="190">
        <v>191</v>
      </c>
      <c r="W145" s="197">
        <v>73</v>
      </c>
      <c r="X145" s="188">
        <v>100</v>
      </c>
      <c r="Y145" s="192">
        <v>80</v>
      </c>
      <c r="Z145" s="190">
        <v>232</v>
      </c>
      <c r="AA145" s="188">
        <v>254</v>
      </c>
      <c r="AB145" s="165">
        <f t="shared" si="1025"/>
        <v>1889</v>
      </c>
      <c r="AC145" s="166">
        <f t="shared" si="942"/>
        <v>1633</v>
      </c>
      <c r="BI145" s="140" t="s">
        <v>28</v>
      </c>
      <c r="BJ145" s="124">
        <f>B145/B157</f>
        <v>3.4718702483527625E-2</v>
      </c>
      <c r="BK145" s="125">
        <f t="shared" ref="BK145" si="1245">C145/C157</f>
        <v>5.3372868791697552E-2</v>
      </c>
      <c r="BL145" s="126">
        <f t="shared" ref="BL145" si="1246">D145/D157</f>
        <v>3.9592760180995473E-2</v>
      </c>
      <c r="BM145" s="127">
        <f t="shared" ref="BM145" si="1247">E145/E157</f>
        <v>6.3909774436090222E-2</v>
      </c>
      <c r="BN145" s="124">
        <f t="shared" ref="BN145" si="1248">F145/F157</f>
        <v>5.9310946358482337E-2</v>
      </c>
      <c r="BO145" s="125">
        <f t="shared" ref="BO145" si="1249">G145/G157</f>
        <v>5.0239234449760764E-2</v>
      </c>
      <c r="BP145" s="126">
        <f t="shared" ref="BP145" si="1250">H145/H157</f>
        <v>4.7686832740213521E-2</v>
      </c>
      <c r="BQ145" s="127">
        <f t="shared" ref="BQ145" si="1251">I145/I157</f>
        <v>5.6586483390607102E-2</v>
      </c>
      <c r="BR145" s="124">
        <f t="shared" ref="BR145" si="1252">J145/J157</f>
        <v>6.7234848484848481E-2</v>
      </c>
      <c r="BS145" s="125">
        <f t="shared" ref="BS145" si="1253">K145/K157</f>
        <v>2.2532188841201718E-2</v>
      </c>
      <c r="BT145" s="126">
        <f t="shared" ref="BT145" si="1254">L145/L157</f>
        <v>7.805907172995781E-2</v>
      </c>
      <c r="BU145" s="124">
        <f t="shared" ref="BU145" si="1255">M145/M157</f>
        <v>2.8583264291632146E-2</v>
      </c>
      <c r="BV145" s="128">
        <f t="shared" ref="BV145" si="1256">N145/N157</f>
        <v>5.6689342403628121E-2</v>
      </c>
      <c r="BW145" s="129">
        <f t="shared" ref="BW145" si="1257">O145/O157</f>
        <v>4.130162703379224E-2</v>
      </c>
      <c r="BX145" s="124">
        <f t="shared" ref="BX145" si="1258">P145/P157</f>
        <v>6.6276803118908378E-2</v>
      </c>
      <c r="BY145" s="125">
        <f t="shared" ref="BY145" si="1259">Q145/Q157</f>
        <v>5.4478784704033528E-2</v>
      </c>
      <c r="BZ145" s="126">
        <f t="shared" ref="BZ145" si="1260">R145/R157</f>
        <v>4.0980607391145264E-2</v>
      </c>
      <c r="CA145" s="127">
        <f t="shared" ref="CA145" si="1261">S145/S157</f>
        <v>6.2153163152053277E-2</v>
      </c>
      <c r="CB145" s="124">
        <f t="shared" ref="CB145" si="1262">T145/T157</f>
        <v>0.10299003322259136</v>
      </c>
      <c r="CC145" s="125">
        <f t="shared" ref="CC145" si="1263">U145/U157</f>
        <v>2.0969855832241154E-2</v>
      </c>
      <c r="CD145" s="126">
        <f t="shared" ref="CD145" si="1264">V145/V157</f>
        <v>6.6713237862382119E-2</v>
      </c>
      <c r="CE145" s="127">
        <f t="shared" ref="CE145" si="1265">W145/W157</f>
        <v>3.0971574034789989E-2</v>
      </c>
      <c r="CF145" s="124">
        <f t="shared" ref="CF145" si="1266">X145/X157</f>
        <v>5.7603686635944701E-2</v>
      </c>
      <c r="CG145" s="125">
        <f t="shared" ref="CG145" si="1267">Y145/Y157</f>
        <v>4.9443757725587144E-2</v>
      </c>
      <c r="CH145" s="126">
        <f t="shared" ref="CH145" si="1268">Z145/Z157</f>
        <v>4.7164057735312057E-2</v>
      </c>
      <c r="CI145" s="124">
        <f t="shared" ref="CI145" si="1269">AA145/AA157</f>
        <v>4.344851180294218E-2</v>
      </c>
      <c r="CJ145" s="130">
        <f t="shared" ref="CJ145" si="1270">AB145/AB157</f>
        <v>5.4245757114550729E-2</v>
      </c>
      <c r="CK145" s="131">
        <f t="shared" ref="CK145" si="1271">AC145/AC157</f>
        <v>4.6994158105269218E-2</v>
      </c>
    </row>
    <row r="146" spans="1:89" x14ac:dyDescent="0.2">
      <c r="A146" s="132" t="s">
        <v>29</v>
      </c>
      <c r="B146" s="198">
        <v>171</v>
      </c>
      <c r="C146" s="182">
        <v>282</v>
      </c>
      <c r="D146" s="183">
        <v>121</v>
      </c>
      <c r="E146" s="184">
        <v>198</v>
      </c>
      <c r="F146" s="181">
        <v>152</v>
      </c>
      <c r="G146" s="185">
        <v>130</v>
      </c>
      <c r="H146" s="183">
        <v>290</v>
      </c>
      <c r="I146" s="184">
        <v>349</v>
      </c>
      <c r="J146" s="181">
        <v>118</v>
      </c>
      <c r="K146" s="182">
        <v>40</v>
      </c>
      <c r="L146" s="183">
        <v>312</v>
      </c>
      <c r="M146" s="181">
        <v>85</v>
      </c>
      <c r="N146" s="186">
        <v>343</v>
      </c>
      <c r="O146" s="199">
        <v>198</v>
      </c>
      <c r="P146" s="181">
        <v>157</v>
      </c>
      <c r="Q146" s="182">
        <v>154</v>
      </c>
      <c r="R146" s="183">
        <v>128</v>
      </c>
      <c r="S146" s="184">
        <v>211</v>
      </c>
      <c r="T146" s="181">
        <v>179</v>
      </c>
      <c r="U146" s="185">
        <v>25</v>
      </c>
      <c r="V146" s="183">
        <v>326</v>
      </c>
      <c r="W146" s="200">
        <v>66</v>
      </c>
      <c r="X146" s="181">
        <v>157</v>
      </c>
      <c r="Y146" s="185">
        <v>109</v>
      </c>
      <c r="Z146" s="183">
        <v>295</v>
      </c>
      <c r="AA146" s="181">
        <v>491</v>
      </c>
      <c r="AB146" s="165">
        <f t="shared" si="1025"/>
        <v>2749</v>
      </c>
      <c r="AC146" s="166">
        <f t="shared" si="942"/>
        <v>2338</v>
      </c>
      <c r="BI146" s="132" t="s">
        <v>29</v>
      </c>
      <c r="BJ146" s="124">
        <f>B146/B157</f>
        <v>4.3335022807906742E-2</v>
      </c>
      <c r="BK146" s="125">
        <f t="shared" ref="BK146" si="1272">C146/C157</f>
        <v>6.9681245366938468E-2</v>
      </c>
      <c r="BL146" s="126">
        <f t="shared" ref="BL146" si="1273">D146/D157</f>
        <v>6.8438914027149328E-2</v>
      </c>
      <c r="BM146" s="127">
        <f t="shared" ref="BM146" si="1274">E146/E157</f>
        <v>9.3045112781954889E-2</v>
      </c>
      <c r="BN146" s="124">
        <f t="shared" ref="BN146" si="1275">F146/F157</f>
        <v>6.628870475359791E-2</v>
      </c>
      <c r="BO146" s="125">
        <f t="shared" ref="BO146" si="1276">G146/G157</f>
        <v>7.7751196172248807E-2</v>
      </c>
      <c r="BP146" s="126">
        <f t="shared" ref="BP146" si="1277">H146/H157</f>
        <v>6.8801897983392646E-2</v>
      </c>
      <c r="BQ146" s="127">
        <f t="shared" ref="BQ146" si="1278">I146/I157</f>
        <v>7.9954180985108814E-2</v>
      </c>
      <c r="BR146" s="124">
        <f t="shared" ref="BR146" si="1279">J146/J157</f>
        <v>0.11174242424242424</v>
      </c>
      <c r="BS146" s="125">
        <f t="shared" ref="BS146" si="1280">K146/K157</f>
        <v>4.2918454935622317E-2</v>
      </c>
      <c r="BT146" s="126">
        <f t="shared" ref="BT146" si="1281">L146/L157</f>
        <v>0.13164556962025317</v>
      </c>
      <c r="BU146" s="124">
        <f t="shared" ref="BU146" si="1282">M146/M157</f>
        <v>3.5211267605633804E-2</v>
      </c>
      <c r="BV146" s="128">
        <f t="shared" ref="BV146" si="1283">N146/N157</f>
        <v>8.6419753086419748E-2</v>
      </c>
      <c r="BW146" s="129">
        <f t="shared" ref="BW146" si="1284">O146/O157</f>
        <v>4.9561952440550686E-2</v>
      </c>
      <c r="BX146" s="124">
        <f t="shared" ref="BX146" si="1285">P146/P157</f>
        <v>7.6510721247563349E-2</v>
      </c>
      <c r="BY146" s="125">
        <f t="shared" ref="BY146" si="1286">Q146/Q157</f>
        <v>8.0670508119434256E-2</v>
      </c>
      <c r="BZ146" s="126">
        <f t="shared" ref="BZ146" si="1287">R146/R157</f>
        <v>4.6834979875594582E-2</v>
      </c>
      <c r="CA146" s="127">
        <f t="shared" ref="CA146" si="1288">S146/S157</f>
        <v>7.8061413244543104E-2</v>
      </c>
      <c r="CB146" s="124">
        <f t="shared" ref="CB146" si="1289">T146/T157</f>
        <v>0.1982281284606866</v>
      </c>
      <c r="CC146" s="125">
        <f t="shared" ref="CC146" si="1290">U146/U157</f>
        <v>3.2765399737876802E-2</v>
      </c>
      <c r="CD146" s="126">
        <f t="shared" ref="CD146" si="1291">V146/V157</f>
        <v>0.11386657352427523</v>
      </c>
      <c r="CE146" s="127">
        <f t="shared" ref="CE146" si="1292">W146/W157</f>
        <v>2.8001697072549851E-2</v>
      </c>
      <c r="CF146" s="124">
        <f t="shared" ref="CF146" si="1293">X146/X157</f>
        <v>9.0437788018433177E-2</v>
      </c>
      <c r="CG146" s="125">
        <f t="shared" ref="CG146" si="1294">Y146/Y157</f>
        <v>6.7367119901112479E-2</v>
      </c>
      <c r="CH146" s="126">
        <f t="shared" ref="CH146" si="1295">Z146/Z157</f>
        <v>5.9971538930676964E-2</v>
      </c>
      <c r="CI146" s="124">
        <f t="shared" ref="CI146" si="1296">AA146/AA157</f>
        <v>8.3989052343482723E-2</v>
      </c>
      <c r="CJ146" s="130">
        <f t="shared" ref="CJ146" si="1297">AB146/AB157</f>
        <v>7.8942078511328714E-2</v>
      </c>
      <c r="CK146" s="131">
        <f t="shared" ref="CK146" si="1298">AC146/AC157</f>
        <v>6.7282511726956165E-2</v>
      </c>
    </row>
    <row r="147" spans="1:89" x14ac:dyDescent="0.2">
      <c r="A147" s="140" t="s">
        <v>30</v>
      </c>
      <c r="B147" s="195">
        <v>246</v>
      </c>
      <c r="C147" s="189">
        <v>407</v>
      </c>
      <c r="D147" s="190">
        <v>119</v>
      </c>
      <c r="E147" s="191">
        <v>254</v>
      </c>
      <c r="F147" s="188">
        <v>159</v>
      </c>
      <c r="G147" s="192">
        <v>155</v>
      </c>
      <c r="H147" s="190">
        <v>329</v>
      </c>
      <c r="I147" s="191">
        <v>387</v>
      </c>
      <c r="J147" s="188">
        <v>107</v>
      </c>
      <c r="K147" s="189">
        <v>45</v>
      </c>
      <c r="L147" s="190">
        <v>346</v>
      </c>
      <c r="M147" s="188">
        <v>74</v>
      </c>
      <c r="N147" s="193">
        <v>437</v>
      </c>
      <c r="O147" s="196">
        <v>190</v>
      </c>
      <c r="P147" s="188">
        <v>191</v>
      </c>
      <c r="Q147" s="189">
        <v>188</v>
      </c>
      <c r="R147" s="190">
        <v>202</v>
      </c>
      <c r="S147" s="191">
        <v>305</v>
      </c>
      <c r="T147" s="188">
        <v>154</v>
      </c>
      <c r="U147" s="192">
        <v>25</v>
      </c>
      <c r="V147" s="190">
        <v>411</v>
      </c>
      <c r="W147" s="197">
        <v>83</v>
      </c>
      <c r="X147" s="188">
        <v>202</v>
      </c>
      <c r="Y147" s="192">
        <v>160</v>
      </c>
      <c r="Z147" s="190">
        <v>422</v>
      </c>
      <c r="AA147" s="188">
        <v>510</v>
      </c>
      <c r="AB147" s="165">
        <f t="shared" si="1025"/>
        <v>3325</v>
      </c>
      <c r="AC147" s="166">
        <f t="shared" si="942"/>
        <v>2783</v>
      </c>
      <c r="BI147" s="140" t="s">
        <v>30</v>
      </c>
      <c r="BJ147" s="124">
        <f>B147/B157</f>
        <v>6.2341611758743032E-2</v>
      </c>
      <c r="BK147" s="125">
        <f t="shared" ref="BK147" si="1299">C147/C157</f>
        <v>0.10056832221398566</v>
      </c>
      <c r="BL147" s="126">
        <f t="shared" ref="BL147" si="1300">D147/D157</f>
        <v>6.7307692307692304E-2</v>
      </c>
      <c r="BM147" s="127">
        <f t="shared" ref="BM147" si="1301">E147/E157</f>
        <v>0.1193609022556391</v>
      </c>
      <c r="BN147" s="124">
        <f t="shared" ref="BN147" si="1302">F147/F157</f>
        <v>6.9341474051460975E-2</v>
      </c>
      <c r="BO147" s="125">
        <f t="shared" ref="BO147" si="1303">G147/G157</f>
        <v>9.2703349282296649E-2</v>
      </c>
      <c r="BP147" s="126">
        <f t="shared" ref="BP147" si="1304">H147/H157</f>
        <v>7.805456702253856E-2</v>
      </c>
      <c r="BQ147" s="127">
        <f t="shared" ref="BQ147" si="1305">I147/I157</f>
        <v>8.8659793814432994E-2</v>
      </c>
      <c r="BR147" s="124">
        <f t="shared" ref="BR147" si="1306">J147/J157</f>
        <v>0.10132575757575757</v>
      </c>
      <c r="BS147" s="125">
        <f t="shared" ref="BS147" si="1307">K147/K157</f>
        <v>4.8283261802575105E-2</v>
      </c>
      <c r="BT147" s="126">
        <f t="shared" ref="BT147" si="1308">L147/L157</f>
        <v>0.14599156118143461</v>
      </c>
      <c r="BU147" s="124">
        <f t="shared" ref="BU147" si="1309">M147/M157</f>
        <v>3.0654515327257662E-2</v>
      </c>
      <c r="BV147" s="128">
        <f t="shared" ref="BV147" si="1310">N147/N157</f>
        <v>0.11010330057949105</v>
      </c>
      <c r="BW147" s="129">
        <f t="shared" ref="BW147" si="1311">O147/O157</f>
        <v>4.7559449311639551E-2</v>
      </c>
      <c r="BX147" s="124">
        <f t="shared" ref="BX147" si="1312">P147/P157</f>
        <v>9.3079922027290443E-2</v>
      </c>
      <c r="BY147" s="125">
        <f t="shared" ref="BY147" si="1313">Q147/Q157</f>
        <v>9.8480880041906763E-2</v>
      </c>
      <c r="BZ147" s="126">
        <f t="shared" ref="BZ147" si="1314">R147/R157</f>
        <v>7.3911452616172699E-2</v>
      </c>
      <c r="CA147" s="127">
        <f t="shared" ref="CA147" si="1315">S147/S157</f>
        <v>0.11283758786533481</v>
      </c>
      <c r="CB147" s="124">
        <f t="shared" ref="CB147" si="1316">T147/T157</f>
        <v>0.17054263565891473</v>
      </c>
      <c r="CC147" s="125">
        <f t="shared" ref="CC147" si="1317">U147/U157</f>
        <v>3.2765399737876802E-2</v>
      </c>
      <c r="CD147" s="126">
        <f t="shared" ref="CD147" si="1318">V147/V157</f>
        <v>0.1435557107928746</v>
      </c>
      <c r="CE147" s="127">
        <f t="shared" ref="CE147" si="1319">W147/W157</f>
        <v>3.5214255409418756E-2</v>
      </c>
      <c r="CF147" s="124">
        <f t="shared" ref="CF147" si="1320">X147/X157</f>
        <v>0.11635944700460829</v>
      </c>
      <c r="CG147" s="125">
        <f t="shared" ref="CG147" si="1321">Y147/Y157</f>
        <v>9.8887515451174288E-2</v>
      </c>
      <c r="CH147" s="126">
        <f t="shared" ref="CH147" si="1322">Z147/Z157</f>
        <v>8.578979467371417E-2</v>
      </c>
      <c r="CI147" s="124">
        <f t="shared" ref="CI147" si="1323">AA147/AA157</f>
        <v>8.7239137872049261E-2</v>
      </c>
      <c r="CJ147" s="130">
        <f t="shared" ref="CJ147" si="1324">AB147/AB157</f>
        <v>9.5482870516612584E-2</v>
      </c>
      <c r="CK147" s="131">
        <f t="shared" ref="CK147" si="1325">AC147/AC157</f>
        <v>8.0088635644191206E-2</v>
      </c>
    </row>
    <row r="148" spans="1:89" x14ac:dyDescent="0.2">
      <c r="A148" s="132" t="s">
        <v>31</v>
      </c>
      <c r="B148" s="198">
        <v>365</v>
      </c>
      <c r="C148" s="182">
        <v>418</v>
      </c>
      <c r="D148" s="183">
        <v>80</v>
      </c>
      <c r="E148" s="184">
        <v>219</v>
      </c>
      <c r="F148" s="181">
        <v>71</v>
      </c>
      <c r="G148" s="185">
        <v>146</v>
      </c>
      <c r="H148" s="183">
        <v>268</v>
      </c>
      <c r="I148" s="184">
        <v>405</v>
      </c>
      <c r="J148" s="181">
        <v>105</v>
      </c>
      <c r="K148" s="182">
        <v>46</v>
      </c>
      <c r="L148" s="183">
        <v>188</v>
      </c>
      <c r="M148" s="181">
        <v>60</v>
      </c>
      <c r="N148" s="186">
        <v>442</v>
      </c>
      <c r="O148" s="199">
        <v>205</v>
      </c>
      <c r="P148" s="181">
        <v>152</v>
      </c>
      <c r="Q148" s="182">
        <v>207</v>
      </c>
      <c r="R148" s="183">
        <v>179</v>
      </c>
      <c r="S148" s="184">
        <v>284</v>
      </c>
      <c r="T148" s="181">
        <v>91</v>
      </c>
      <c r="U148" s="185">
        <v>24</v>
      </c>
      <c r="V148" s="183">
        <v>592</v>
      </c>
      <c r="W148" s="200">
        <v>55</v>
      </c>
      <c r="X148" s="181">
        <v>145</v>
      </c>
      <c r="Y148" s="185">
        <v>174</v>
      </c>
      <c r="Z148" s="183">
        <v>301</v>
      </c>
      <c r="AA148" s="181">
        <v>735</v>
      </c>
      <c r="AB148" s="165">
        <f t="shared" si="1025"/>
        <v>2979</v>
      </c>
      <c r="AC148" s="166">
        <f t="shared" si="942"/>
        <v>2978</v>
      </c>
      <c r="BI148" s="132" t="s">
        <v>31</v>
      </c>
      <c r="BJ148" s="124">
        <f>B148/B157</f>
        <v>9.2498732894069943E-2</v>
      </c>
      <c r="BK148" s="125">
        <f t="shared" ref="BK148" si="1326">C148/C157</f>
        <v>0.10328638497652583</v>
      </c>
      <c r="BL148" s="126">
        <f t="shared" ref="BL148" si="1327">D148/D157</f>
        <v>4.5248868778280542E-2</v>
      </c>
      <c r="BM148" s="127">
        <f t="shared" ref="BM148" si="1328">E148/E157</f>
        <v>0.10291353383458647</v>
      </c>
      <c r="BN148" s="124">
        <f t="shared" ref="BN148" si="1329">F148/F157</f>
        <v>3.0963802878325338E-2</v>
      </c>
      <c r="BO148" s="125">
        <f t="shared" ref="BO148" si="1330">G148/G157</f>
        <v>8.7320574162679424E-2</v>
      </c>
      <c r="BP148" s="126">
        <f t="shared" ref="BP148" si="1331">H148/H157</f>
        <v>6.3582443653618037E-2</v>
      </c>
      <c r="BQ148" s="127">
        <f t="shared" ref="BQ148" si="1332">I148/I157</f>
        <v>9.2783505154639179E-2</v>
      </c>
      <c r="BR148" s="124">
        <f t="shared" ref="BR148" si="1333">J148/J157</f>
        <v>9.9431818181818177E-2</v>
      </c>
      <c r="BS148" s="125">
        <f t="shared" ref="BS148" si="1334">K148/K157</f>
        <v>4.9356223175965663E-2</v>
      </c>
      <c r="BT148" s="126">
        <f t="shared" ref="BT148" si="1335">L148/L157</f>
        <v>7.932489451476793E-2</v>
      </c>
      <c r="BU148" s="124">
        <f t="shared" ref="BU148" si="1336">M148/M157</f>
        <v>2.4855012427506214E-2</v>
      </c>
      <c r="BV148" s="128">
        <f t="shared" ref="BV148" si="1337">N148/N157</f>
        <v>0.11136306374401612</v>
      </c>
      <c r="BW148" s="129">
        <f t="shared" ref="BW148" si="1338">O148/O157</f>
        <v>5.1314142678347933E-2</v>
      </c>
      <c r="BX148" s="124">
        <f t="shared" ref="BX148" si="1339">P148/P157</f>
        <v>7.407407407407407E-2</v>
      </c>
      <c r="BY148" s="125">
        <f t="shared" ref="BY148" si="1340">Q148/Q157</f>
        <v>0.10843373493975904</v>
      </c>
      <c r="BZ148" s="126">
        <f t="shared" ref="BZ148" si="1341">R148/R157</f>
        <v>6.5495792169776801E-2</v>
      </c>
      <c r="CA148" s="127">
        <f t="shared" ref="CA148" si="1342">S148/S157</f>
        <v>0.10506844247132816</v>
      </c>
      <c r="CB148" s="124">
        <f t="shared" ref="CB148" si="1343">T148/T157</f>
        <v>0.10077519379844961</v>
      </c>
      <c r="CC148" s="125">
        <f t="shared" ref="CC148" si="1344">U148/U157</f>
        <v>3.1454783748361727E-2</v>
      </c>
      <c r="CD148" s="126">
        <f t="shared" ref="CD148" si="1345">V148/V157</f>
        <v>0.20677610897659798</v>
      </c>
      <c r="CE148" s="127">
        <f t="shared" ref="CE148" si="1346">W148/W157</f>
        <v>2.3334747560458211E-2</v>
      </c>
      <c r="CF148" s="124">
        <f t="shared" ref="CF148" si="1347">X148/X157</f>
        <v>8.3525345622119815E-2</v>
      </c>
      <c r="CG148" s="125">
        <f t="shared" ref="CG148" si="1348">Y148/Y157</f>
        <v>0.10754017305315204</v>
      </c>
      <c r="CH148" s="126">
        <f t="shared" ref="CH148" si="1349">Z148/Z157</f>
        <v>6.1191299044521245E-2</v>
      </c>
      <c r="CI148" s="124">
        <f t="shared" ref="CI148" si="1350">AA148/AA157</f>
        <v>0.1257269928156004</v>
      </c>
      <c r="CJ148" s="130">
        <f t="shared" ref="CJ148" si="1351">AB148/AB157</f>
        <v>8.5546908652327489E-2</v>
      </c>
      <c r="CK148" s="131">
        <f t="shared" ref="CK148" si="1352">AC148/AC157</f>
        <v>8.5700307922530139E-2</v>
      </c>
    </row>
    <row r="149" spans="1:89" x14ac:dyDescent="0.2">
      <c r="A149" s="140" t="s">
        <v>32</v>
      </c>
      <c r="B149" s="195">
        <v>92</v>
      </c>
      <c r="C149" s="189">
        <v>530</v>
      </c>
      <c r="D149" s="190">
        <v>39</v>
      </c>
      <c r="E149" s="191">
        <v>258</v>
      </c>
      <c r="F149" s="188">
        <v>50</v>
      </c>
      <c r="G149" s="192">
        <v>175</v>
      </c>
      <c r="H149" s="190">
        <v>250</v>
      </c>
      <c r="I149" s="191">
        <v>538</v>
      </c>
      <c r="J149" s="188">
        <v>63</v>
      </c>
      <c r="K149" s="189">
        <v>61</v>
      </c>
      <c r="L149" s="190">
        <v>319</v>
      </c>
      <c r="M149" s="188">
        <v>69</v>
      </c>
      <c r="N149" s="193">
        <v>414</v>
      </c>
      <c r="O149" s="196">
        <v>265</v>
      </c>
      <c r="P149" s="188">
        <v>101</v>
      </c>
      <c r="Q149" s="189">
        <v>166</v>
      </c>
      <c r="R149" s="190">
        <v>139</v>
      </c>
      <c r="S149" s="191">
        <v>306</v>
      </c>
      <c r="T149" s="188">
        <v>59</v>
      </c>
      <c r="U149" s="192">
        <v>15</v>
      </c>
      <c r="V149" s="190">
        <v>377</v>
      </c>
      <c r="W149" s="197">
        <v>51</v>
      </c>
      <c r="X149" s="188">
        <v>74</v>
      </c>
      <c r="Y149" s="192">
        <v>145</v>
      </c>
      <c r="Z149" s="190">
        <v>177</v>
      </c>
      <c r="AA149" s="188">
        <v>618</v>
      </c>
      <c r="AB149" s="165">
        <f t="shared" si="1025"/>
        <v>2154</v>
      </c>
      <c r="AC149" s="166">
        <f t="shared" si="942"/>
        <v>3197</v>
      </c>
      <c r="BI149" s="140" t="s">
        <v>32</v>
      </c>
      <c r="BJ149" s="124">
        <f>B149/B157</f>
        <v>2.3314749113025848E-2</v>
      </c>
      <c r="BK149" s="125">
        <f t="shared" ref="BK149" si="1353">C149/C157</f>
        <v>0.1309612058314801</v>
      </c>
      <c r="BL149" s="126">
        <f t="shared" ref="BL149" si="1354">D149/D157</f>
        <v>2.2058823529411766E-2</v>
      </c>
      <c r="BM149" s="127">
        <f t="shared" ref="BM149" si="1355">E149/E157</f>
        <v>0.1212406015037594</v>
      </c>
      <c r="BN149" s="124">
        <f t="shared" ref="BN149" si="1356">F149/F157</f>
        <v>2.1805494984736152E-2</v>
      </c>
      <c r="BO149" s="125">
        <f t="shared" ref="BO149" si="1357">G149/G157</f>
        <v>0.10466507177033493</v>
      </c>
      <c r="BP149" s="126">
        <f t="shared" ref="BP149" si="1358">H149/H157</f>
        <v>5.9311981020166077E-2</v>
      </c>
      <c r="BQ149" s="127">
        <f t="shared" ref="BQ149" si="1359">I149/I157</f>
        <v>0.12325315005727377</v>
      </c>
      <c r="BR149" s="124">
        <f t="shared" ref="BR149" si="1360">J149/J157</f>
        <v>5.9659090909090912E-2</v>
      </c>
      <c r="BS149" s="125">
        <f t="shared" ref="BS149" si="1361">K149/K157</f>
        <v>6.5450643776824038E-2</v>
      </c>
      <c r="BT149" s="126">
        <f t="shared" ref="BT149" si="1362">L149/L157</f>
        <v>0.13459915611814346</v>
      </c>
      <c r="BU149" s="124">
        <f t="shared" ref="BU149" si="1363">M149/M157</f>
        <v>2.8583264291632146E-2</v>
      </c>
      <c r="BV149" s="128">
        <f t="shared" ref="BV149" si="1364">N149/N157</f>
        <v>0.10430839002267574</v>
      </c>
      <c r="BW149" s="129">
        <f t="shared" ref="BW149" si="1365">O149/O157</f>
        <v>6.6332916145181484E-2</v>
      </c>
      <c r="BX149" s="124">
        <f t="shared" ref="BX149" si="1366">P149/P157</f>
        <v>4.9220272904483428E-2</v>
      </c>
      <c r="BY149" s="125">
        <f t="shared" ref="BY149" si="1367">Q149/Q157</f>
        <v>8.6956521739130432E-2</v>
      </c>
      <c r="BZ149" s="126">
        <f t="shared" ref="BZ149" si="1368">R149/R157</f>
        <v>5.0859860958653497E-2</v>
      </c>
      <c r="CA149" s="127">
        <f t="shared" ref="CA149" si="1369">S149/S157</f>
        <v>0.11320754716981132</v>
      </c>
      <c r="CB149" s="124">
        <f t="shared" ref="CB149" si="1370">T149/T157</f>
        <v>6.533776301218161E-2</v>
      </c>
      <c r="CC149" s="125">
        <f t="shared" ref="CC149" si="1371">U149/U157</f>
        <v>1.9659239842726082E-2</v>
      </c>
      <c r="CD149" s="126">
        <f t="shared" ref="CD149" si="1372">V149/V157</f>
        <v>0.13168005588543485</v>
      </c>
      <c r="CE149" s="127">
        <f t="shared" ref="CE149" si="1373">W149/W157</f>
        <v>2.1637675010606705E-2</v>
      </c>
      <c r="CF149" s="124">
        <f t="shared" ref="CF149" si="1374">X149/X157</f>
        <v>4.2626728110599081E-2</v>
      </c>
      <c r="CG149" s="125">
        <f t="shared" ref="CG149" si="1375">Y149/Y157</f>
        <v>8.9616810877626699E-2</v>
      </c>
      <c r="CH149" s="126">
        <f t="shared" ref="CH149" si="1376">Z149/Z157</f>
        <v>3.598292335840618E-2</v>
      </c>
      <c r="CI149" s="124">
        <f t="shared" ref="CI149" si="1377">AA149/AA157</f>
        <v>0.10571330824495381</v>
      </c>
      <c r="CJ149" s="130">
        <f t="shared" ref="CJ149" si="1378">AB149/AB157</f>
        <v>6.1855670103092786E-2</v>
      </c>
      <c r="CK149" s="131">
        <f t="shared" ref="CK149" si="1379">AC149/AC157</f>
        <v>9.2002647558203116E-2</v>
      </c>
    </row>
    <row r="150" spans="1:89" x14ac:dyDescent="0.2">
      <c r="A150" s="132" t="s">
        <v>33</v>
      </c>
      <c r="B150" s="198">
        <v>23</v>
      </c>
      <c r="C150" s="182">
        <v>333</v>
      </c>
      <c r="D150" s="183">
        <v>11</v>
      </c>
      <c r="E150" s="184">
        <v>145</v>
      </c>
      <c r="F150" s="181">
        <v>10</v>
      </c>
      <c r="G150" s="185">
        <v>87</v>
      </c>
      <c r="H150" s="183">
        <v>46</v>
      </c>
      <c r="I150" s="184">
        <v>201</v>
      </c>
      <c r="J150" s="181">
        <v>12</v>
      </c>
      <c r="K150" s="182">
        <v>20</v>
      </c>
      <c r="L150" s="183">
        <v>94</v>
      </c>
      <c r="M150" s="181">
        <v>39</v>
      </c>
      <c r="N150" s="186">
        <v>94</v>
      </c>
      <c r="O150" s="199">
        <v>75</v>
      </c>
      <c r="P150" s="181">
        <v>37</v>
      </c>
      <c r="Q150" s="182">
        <v>62</v>
      </c>
      <c r="R150" s="183">
        <v>58</v>
      </c>
      <c r="S150" s="184">
        <v>94</v>
      </c>
      <c r="T150" s="181">
        <v>16</v>
      </c>
      <c r="U150" s="185">
        <v>15</v>
      </c>
      <c r="V150" s="183">
        <v>37</v>
      </c>
      <c r="W150" s="200">
        <v>37</v>
      </c>
      <c r="X150" s="181">
        <v>20</v>
      </c>
      <c r="Y150" s="185">
        <v>48</v>
      </c>
      <c r="Z150" s="183">
        <v>72</v>
      </c>
      <c r="AA150" s="181">
        <v>233</v>
      </c>
      <c r="AB150" s="165">
        <f t="shared" si="1025"/>
        <v>530</v>
      </c>
      <c r="AC150" s="166">
        <f t="shared" si="942"/>
        <v>1389</v>
      </c>
      <c r="BI150" s="132" t="s">
        <v>33</v>
      </c>
      <c r="BJ150" s="124">
        <f>B150/B157</f>
        <v>5.8286872782564621E-3</v>
      </c>
      <c r="BK150" s="125">
        <f t="shared" ref="BK150" si="1380">C150/C157</f>
        <v>8.2283172720533732E-2</v>
      </c>
      <c r="BL150" s="126">
        <f t="shared" ref="BL150" si="1381">D150/D157</f>
        <v>6.2217194570135742E-3</v>
      </c>
      <c r="BM150" s="127">
        <f t="shared" ref="BM150" si="1382">E150/E157</f>
        <v>6.8139097744360902E-2</v>
      </c>
      <c r="BN150" s="124">
        <f t="shared" ref="BN150" si="1383">F150/F157</f>
        <v>4.3610989969472304E-3</v>
      </c>
      <c r="BO150" s="125">
        <f t="shared" ref="BO150" si="1384">G150/G157</f>
        <v>5.2033492822966508E-2</v>
      </c>
      <c r="BP150" s="126">
        <f t="shared" ref="BP150" si="1385">H150/H157</f>
        <v>1.0913404507710557E-2</v>
      </c>
      <c r="BQ150" s="127">
        <f t="shared" ref="BQ150" si="1386">I150/I157</f>
        <v>4.6048109965635742E-2</v>
      </c>
      <c r="BR150" s="124">
        <f t="shared" ref="BR150" si="1387">J150/J157</f>
        <v>1.1363636363636364E-2</v>
      </c>
      <c r="BS150" s="125">
        <f t="shared" ref="BS150" si="1388">K150/K157</f>
        <v>2.1459227467811159E-2</v>
      </c>
      <c r="BT150" s="126">
        <f t="shared" ref="BT150" si="1389">L150/L157</f>
        <v>3.9662447257383965E-2</v>
      </c>
      <c r="BU150" s="124">
        <f t="shared" ref="BU150" si="1390">M150/M157</f>
        <v>1.6155758077879039E-2</v>
      </c>
      <c r="BV150" s="128">
        <f t="shared" ref="BV150" si="1391">N150/N157</f>
        <v>2.3683547493071302E-2</v>
      </c>
      <c r="BW150" s="129">
        <f t="shared" ref="BW150" si="1392">O150/O157</f>
        <v>1.8773466833541929E-2</v>
      </c>
      <c r="BX150" s="124">
        <f t="shared" ref="BX150" si="1393">P150/P157</f>
        <v>1.8031189083820662E-2</v>
      </c>
      <c r="BY150" s="125">
        <f t="shared" ref="BY150" si="1394">Q150/Q157</f>
        <v>3.2477737035096911E-2</v>
      </c>
      <c r="BZ150" s="126">
        <f t="shared" ref="BZ150" si="1395">R150/R157</f>
        <v>2.1222100256128796E-2</v>
      </c>
      <c r="CA150" s="127">
        <f t="shared" ref="CA150" si="1396">S150/S157</f>
        <v>3.477617462079171E-2</v>
      </c>
      <c r="CB150" s="124">
        <f t="shared" ref="CB150" si="1397">T150/T157</f>
        <v>1.7718715393133997E-2</v>
      </c>
      <c r="CC150" s="125">
        <f t="shared" ref="CC150" si="1398">U150/U157</f>
        <v>1.9659239842726082E-2</v>
      </c>
      <c r="CD150" s="126">
        <f t="shared" ref="CD150" si="1399">V150/V157</f>
        <v>1.2923506811037374E-2</v>
      </c>
      <c r="CE150" s="127">
        <f t="shared" ref="CE150" si="1400">W150/W157</f>
        <v>1.5697921086126432E-2</v>
      </c>
      <c r="CF150" s="124">
        <f t="shared" ref="CF150" si="1401">X150/X157</f>
        <v>1.1520737327188941E-2</v>
      </c>
      <c r="CG150" s="125">
        <f t="shared" ref="CG150" si="1402">Y150/Y157</f>
        <v>2.9666254635352288E-2</v>
      </c>
      <c r="CH150" s="126">
        <f t="shared" ref="CH150" si="1403">Z150/Z157</f>
        <v>1.4637121366131328E-2</v>
      </c>
      <c r="CI150" s="124">
        <f t="shared" ref="CI150" si="1404">AA150/AA157</f>
        <v>3.9856312008210742E-2</v>
      </c>
      <c r="CJ150" s="130">
        <f t="shared" ref="CJ150" si="1405">AB150/AB157</f>
        <v>1.5219825977084111E-2</v>
      </c>
      <c r="CK150" s="131">
        <f t="shared" ref="CK150" si="1406">AC150/AC157</f>
        <v>3.9972373305706639E-2</v>
      </c>
    </row>
    <row r="151" spans="1:89" x14ac:dyDescent="0.2">
      <c r="A151" s="140" t="s">
        <v>34</v>
      </c>
      <c r="B151" s="195">
        <v>0</v>
      </c>
      <c r="C151" s="189">
        <v>26</v>
      </c>
      <c r="D151" s="190">
        <v>2</v>
      </c>
      <c r="E151" s="191">
        <v>22</v>
      </c>
      <c r="F151" s="188">
        <v>1</v>
      </c>
      <c r="G151" s="192">
        <v>14</v>
      </c>
      <c r="H151" s="190">
        <v>6</v>
      </c>
      <c r="I151" s="191">
        <v>19</v>
      </c>
      <c r="J151" s="188">
        <v>0</v>
      </c>
      <c r="K151" s="189">
        <v>3</v>
      </c>
      <c r="L151" s="190">
        <v>4</v>
      </c>
      <c r="M151" s="188">
        <v>5</v>
      </c>
      <c r="N151" s="193">
        <v>12</v>
      </c>
      <c r="O151" s="196">
        <v>17</v>
      </c>
      <c r="P151" s="188">
        <v>6</v>
      </c>
      <c r="Q151" s="189">
        <v>17</v>
      </c>
      <c r="R151" s="190">
        <v>9</v>
      </c>
      <c r="S151" s="191">
        <v>11</v>
      </c>
      <c r="T151" s="188">
        <v>8</v>
      </c>
      <c r="U151" s="192">
        <v>1</v>
      </c>
      <c r="V151" s="190">
        <v>4</v>
      </c>
      <c r="W151" s="197">
        <v>10</v>
      </c>
      <c r="X151" s="188">
        <v>9</v>
      </c>
      <c r="Y151" s="192">
        <v>14</v>
      </c>
      <c r="Z151" s="190">
        <v>25</v>
      </c>
      <c r="AA151" s="188">
        <v>24</v>
      </c>
      <c r="AB151" s="165">
        <f t="shared" si="1025"/>
        <v>86</v>
      </c>
      <c r="AC151" s="166">
        <f t="shared" si="942"/>
        <v>183</v>
      </c>
      <c r="BI151" s="140" t="s">
        <v>34</v>
      </c>
      <c r="BJ151" s="124">
        <f>B151/B157</f>
        <v>0</v>
      </c>
      <c r="BK151" s="125">
        <f t="shared" ref="BK151" si="1407">C151/C157</f>
        <v>6.424511984185817E-3</v>
      </c>
      <c r="BL151" s="126">
        <f t="shared" ref="BL151" si="1408">D151/D157</f>
        <v>1.1312217194570137E-3</v>
      </c>
      <c r="BM151" s="127">
        <f t="shared" ref="BM151" si="1409">E151/E157</f>
        <v>1.0338345864661654E-2</v>
      </c>
      <c r="BN151" s="124">
        <f t="shared" ref="BN151" si="1410">F151/F157</f>
        <v>4.3610989969472308E-4</v>
      </c>
      <c r="BO151" s="125">
        <f t="shared" ref="BO151" si="1411">G151/G157</f>
        <v>8.3732057416267946E-3</v>
      </c>
      <c r="BP151" s="126">
        <f t="shared" ref="BP151" si="1412">H151/H157</f>
        <v>1.4234875444839859E-3</v>
      </c>
      <c r="BQ151" s="127">
        <f t="shared" ref="BQ151" si="1413">I151/I157</f>
        <v>4.3528064146620849E-3</v>
      </c>
      <c r="BR151" s="124">
        <f t="shared" ref="BR151" si="1414">J151/J157</f>
        <v>0</v>
      </c>
      <c r="BS151" s="125">
        <f t="shared" ref="BS151" si="1415">K151/K157</f>
        <v>3.2188841201716738E-3</v>
      </c>
      <c r="BT151" s="126">
        <f t="shared" ref="BT151" si="1416">L151/L157</f>
        <v>1.6877637130801688E-3</v>
      </c>
      <c r="BU151" s="124">
        <f t="shared" ref="BU151" si="1417">M151/M157</f>
        <v>2.0712510356255178E-3</v>
      </c>
      <c r="BV151" s="128">
        <f t="shared" ref="BV151" si="1418">N151/N157</f>
        <v>3.0234315948601664E-3</v>
      </c>
      <c r="BW151" s="129">
        <f t="shared" ref="BW151" si="1419">O151/O157</f>
        <v>4.2553191489361703E-3</v>
      </c>
      <c r="BX151" s="124">
        <f t="shared" ref="BX151" si="1420">P151/P157</f>
        <v>2.9239766081871343E-3</v>
      </c>
      <c r="BY151" s="125">
        <f t="shared" ref="BY151" si="1421">Q151/Q157</f>
        <v>8.9051859612362498E-3</v>
      </c>
      <c r="BZ151" s="126">
        <f t="shared" ref="BZ151" si="1422">R151/R157</f>
        <v>3.2930845225027441E-3</v>
      </c>
      <c r="CA151" s="127">
        <f t="shared" ref="CA151" si="1423">S151/S157</f>
        <v>4.0695523492415833E-3</v>
      </c>
      <c r="CB151" s="124">
        <f t="shared" ref="CB151" si="1424">T151/T157</f>
        <v>8.8593576965669985E-3</v>
      </c>
      <c r="CC151" s="125">
        <f t="shared" ref="CC151" si="1425">U151/U157</f>
        <v>1.3106159895150721E-3</v>
      </c>
      <c r="CD151" s="126">
        <f t="shared" ref="CD151" si="1426">V151/V157</f>
        <v>1.3971358714634998E-3</v>
      </c>
      <c r="CE151" s="127">
        <f t="shared" ref="CE151" si="1427">W151/W157</f>
        <v>4.2426813746287654E-3</v>
      </c>
      <c r="CF151" s="124">
        <f t="shared" ref="CF151" si="1428">X151/X157</f>
        <v>5.1843317972350231E-3</v>
      </c>
      <c r="CG151" s="125">
        <f t="shared" ref="CG151" si="1429">Y151/Y157</f>
        <v>8.65265760197775E-3</v>
      </c>
      <c r="CH151" s="126">
        <f t="shared" ref="CH151" si="1430">Z151/Z157</f>
        <v>5.0823338076844884E-3</v>
      </c>
      <c r="CI151" s="124">
        <f t="shared" ref="CI151" si="1431">AA151/AA157</f>
        <v>4.1053711939787888E-3</v>
      </c>
      <c r="CJ151" s="130">
        <f t="shared" ref="CJ151" si="1432">AB151/AB157</f>
        <v>2.4696321396777991E-3</v>
      </c>
      <c r="CK151" s="131">
        <f t="shared" ref="CK151" si="1433">AC151/AC157</f>
        <v>5.2663385996719334E-3</v>
      </c>
    </row>
    <row r="152" spans="1:89" x14ac:dyDescent="0.2">
      <c r="A152" s="132" t="s">
        <v>35</v>
      </c>
      <c r="B152" s="198">
        <v>0</v>
      </c>
      <c r="C152" s="182">
        <v>6</v>
      </c>
      <c r="D152" s="183">
        <v>0</v>
      </c>
      <c r="E152" s="184">
        <v>4</v>
      </c>
      <c r="F152" s="181">
        <v>0</v>
      </c>
      <c r="G152" s="185">
        <v>1</v>
      </c>
      <c r="H152" s="183">
        <v>0</v>
      </c>
      <c r="I152" s="184">
        <v>3</v>
      </c>
      <c r="J152" s="181">
        <v>0</v>
      </c>
      <c r="K152" s="182">
        <v>0</v>
      </c>
      <c r="L152" s="183">
        <v>4</v>
      </c>
      <c r="M152" s="181">
        <v>2</v>
      </c>
      <c r="N152" s="186">
        <v>1</v>
      </c>
      <c r="O152" s="199">
        <v>1</v>
      </c>
      <c r="P152" s="181">
        <v>1</v>
      </c>
      <c r="Q152" s="182">
        <v>1</v>
      </c>
      <c r="R152" s="183">
        <v>0</v>
      </c>
      <c r="S152" s="184">
        <v>2</v>
      </c>
      <c r="T152" s="181">
        <v>0</v>
      </c>
      <c r="U152" s="185">
        <v>1</v>
      </c>
      <c r="V152" s="183">
        <v>1</v>
      </c>
      <c r="W152" s="200">
        <v>0</v>
      </c>
      <c r="X152" s="181">
        <v>0</v>
      </c>
      <c r="Y152" s="185">
        <v>2</v>
      </c>
      <c r="Z152" s="183">
        <v>0</v>
      </c>
      <c r="AA152" s="181">
        <v>3</v>
      </c>
      <c r="AB152" s="165">
        <f t="shared" si="1025"/>
        <v>7</v>
      </c>
      <c r="AC152" s="166">
        <f t="shared" si="942"/>
        <v>26</v>
      </c>
      <c r="BI152" s="132" t="s">
        <v>35</v>
      </c>
      <c r="BJ152" s="124">
        <f>B152/B157</f>
        <v>0</v>
      </c>
      <c r="BK152" s="125">
        <f t="shared" ref="BK152" si="1434">C152/C157</f>
        <v>1.4825796886582653E-3</v>
      </c>
      <c r="BL152" s="126">
        <f t="shared" ref="BL152" si="1435">D152/D157</f>
        <v>0</v>
      </c>
      <c r="BM152" s="127">
        <f t="shared" ref="BM152" si="1436">E152/E157</f>
        <v>1.8796992481203006E-3</v>
      </c>
      <c r="BN152" s="124">
        <f t="shared" ref="BN152" si="1437">F152/F157</f>
        <v>0</v>
      </c>
      <c r="BO152" s="125">
        <f t="shared" ref="BO152" si="1438">G152/G157</f>
        <v>5.9808612440191385E-4</v>
      </c>
      <c r="BP152" s="126">
        <f t="shared" ref="BP152" si="1439">H152/H157</f>
        <v>0</v>
      </c>
      <c r="BQ152" s="127">
        <f t="shared" ref="BQ152" si="1440">I152/I157</f>
        <v>6.8728522336769765E-4</v>
      </c>
      <c r="BR152" s="124">
        <f t="shared" ref="BR152" si="1441">J152/J157</f>
        <v>0</v>
      </c>
      <c r="BS152" s="125">
        <f t="shared" ref="BS152" si="1442">K152/K157</f>
        <v>0</v>
      </c>
      <c r="BT152" s="126">
        <f t="shared" ref="BT152" si="1443">L152/L157</f>
        <v>1.6877637130801688E-3</v>
      </c>
      <c r="BU152" s="124">
        <f t="shared" ref="BU152" si="1444">M152/M157</f>
        <v>8.2850041425020708E-4</v>
      </c>
      <c r="BV152" s="128">
        <f t="shared" ref="BV152" si="1445">N152/N157</f>
        <v>2.5195263290501388E-4</v>
      </c>
      <c r="BW152" s="129">
        <f t="shared" ref="BW152" si="1446">O152/O157</f>
        <v>2.5031289111389235E-4</v>
      </c>
      <c r="BX152" s="124">
        <f t="shared" ref="BX152" si="1447">P152/P157</f>
        <v>4.8732943469785572E-4</v>
      </c>
      <c r="BY152" s="125">
        <f t="shared" ref="BY152" si="1448">Q152/Q157</f>
        <v>5.2383446830801469E-4</v>
      </c>
      <c r="BZ152" s="126">
        <f t="shared" ref="BZ152" si="1449">R152/R157</f>
        <v>0</v>
      </c>
      <c r="CA152" s="127">
        <f t="shared" ref="CA152" si="1450">S152/S157</f>
        <v>7.3991860895301518E-4</v>
      </c>
      <c r="CB152" s="124">
        <f t="shared" ref="CB152" si="1451">T152/T157</f>
        <v>0</v>
      </c>
      <c r="CC152" s="125">
        <f t="shared" ref="CC152" si="1452">U152/U157</f>
        <v>1.3106159895150721E-3</v>
      </c>
      <c r="CD152" s="126">
        <f t="shared" ref="CD152" si="1453">V152/V157</f>
        <v>3.4928396786587494E-4</v>
      </c>
      <c r="CE152" s="127">
        <f t="shared" ref="CE152" si="1454">W152/W157</f>
        <v>0</v>
      </c>
      <c r="CF152" s="124">
        <f t="shared" ref="CF152" si="1455">X152/X157</f>
        <v>0</v>
      </c>
      <c r="CG152" s="125">
        <f t="shared" ref="CG152" si="1456">Y152/Y157</f>
        <v>1.2360939431396785E-3</v>
      </c>
      <c r="CH152" s="126">
        <f t="shared" ref="CH152" si="1457">Z152/Z157</f>
        <v>0</v>
      </c>
      <c r="CI152" s="124">
        <f t="shared" ref="CI152" si="1458">AA152/AA157</f>
        <v>5.131713992473486E-4</v>
      </c>
      <c r="CJ152" s="130">
        <f t="shared" ref="CJ152" si="1459">AB152/AB157</f>
        <v>2.0101656950865808E-4</v>
      </c>
      <c r="CK152" s="131">
        <f t="shared" ref="CK152" si="1460">AC152/AC157</f>
        <v>7.4822297044519262E-4</v>
      </c>
    </row>
    <row r="153" spans="1:89" x14ac:dyDescent="0.2">
      <c r="A153" s="140" t="s">
        <v>36</v>
      </c>
      <c r="B153" s="195"/>
      <c r="C153" s="189"/>
      <c r="D153" s="190"/>
      <c r="E153" s="191"/>
      <c r="F153" s="188"/>
      <c r="G153" s="192"/>
      <c r="H153" s="190"/>
      <c r="I153" s="191"/>
      <c r="J153" s="188"/>
      <c r="K153" s="192"/>
      <c r="L153" s="190"/>
      <c r="M153" s="188"/>
      <c r="N153" s="193"/>
      <c r="O153" s="196"/>
      <c r="P153" s="188"/>
      <c r="Q153" s="192"/>
      <c r="R153" s="190"/>
      <c r="S153" s="191"/>
      <c r="T153" s="188"/>
      <c r="U153" s="192"/>
      <c r="V153" s="190"/>
      <c r="W153" s="191"/>
      <c r="X153" s="188"/>
      <c r="Y153" s="192"/>
      <c r="Z153" s="190"/>
      <c r="AA153" s="188"/>
      <c r="AB153" s="165">
        <f t="shared" si="1025"/>
        <v>0</v>
      </c>
      <c r="AC153" s="166">
        <f t="shared" si="942"/>
        <v>0</v>
      </c>
      <c r="BI153" s="140" t="s">
        <v>36</v>
      </c>
      <c r="BJ153" s="124">
        <f>B153/B157</f>
        <v>0</v>
      </c>
      <c r="BK153" s="125">
        <f t="shared" ref="BK153" si="1461">C153/C157</f>
        <v>0</v>
      </c>
      <c r="BL153" s="126">
        <f t="shared" ref="BL153" si="1462">D153/D157</f>
        <v>0</v>
      </c>
      <c r="BM153" s="127">
        <f t="shared" ref="BM153" si="1463">E153/E157</f>
        <v>0</v>
      </c>
      <c r="BN153" s="124">
        <f t="shared" ref="BN153" si="1464">F153/F157</f>
        <v>0</v>
      </c>
      <c r="BO153" s="125">
        <f t="shared" ref="BO153" si="1465">G153/G157</f>
        <v>0</v>
      </c>
      <c r="BP153" s="126">
        <f t="shared" ref="BP153" si="1466">H153/H157</f>
        <v>0</v>
      </c>
      <c r="BQ153" s="127">
        <f t="shared" ref="BQ153" si="1467">I153/I157</f>
        <v>0</v>
      </c>
      <c r="BR153" s="124">
        <f t="shared" ref="BR153" si="1468">J153/J157</f>
        <v>0</v>
      </c>
      <c r="BS153" s="125">
        <f t="shared" ref="BS153" si="1469">K153/K157</f>
        <v>0</v>
      </c>
      <c r="BT153" s="126">
        <f t="shared" ref="BT153" si="1470">L153/L157</f>
        <v>0</v>
      </c>
      <c r="BU153" s="124">
        <f t="shared" ref="BU153" si="1471">M153/M157</f>
        <v>0</v>
      </c>
      <c r="BV153" s="128">
        <f t="shared" ref="BV153" si="1472">N153/N157</f>
        <v>0</v>
      </c>
      <c r="BW153" s="129">
        <f t="shared" ref="BW153" si="1473">O153/O157</f>
        <v>0</v>
      </c>
      <c r="BX153" s="124">
        <f t="shared" ref="BX153" si="1474">P153/P157</f>
        <v>0</v>
      </c>
      <c r="BY153" s="125">
        <f t="shared" ref="BY153" si="1475">Q153/Q157</f>
        <v>0</v>
      </c>
      <c r="BZ153" s="126">
        <f t="shared" ref="BZ153" si="1476">R153/R157</f>
        <v>0</v>
      </c>
      <c r="CA153" s="127">
        <f t="shared" ref="CA153" si="1477">S153/S157</f>
        <v>0</v>
      </c>
      <c r="CB153" s="124">
        <f t="shared" ref="CB153" si="1478">T153/T157</f>
        <v>0</v>
      </c>
      <c r="CC153" s="125">
        <f t="shared" ref="CC153" si="1479">U153/U157</f>
        <v>0</v>
      </c>
      <c r="CD153" s="126">
        <f t="shared" ref="CD153" si="1480">V153/V157</f>
        <v>0</v>
      </c>
      <c r="CE153" s="127">
        <f t="shared" ref="CE153" si="1481">W153/W157</f>
        <v>0</v>
      </c>
      <c r="CF153" s="124">
        <f t="shared" ref="CF153" si="1482">X153/X157</f>
        <v>0</v>
      </c>
      <c r="CG153" s="125">
        <f t="shared" ref="CG153" si="1483">Y153/Y157</f>
        <v>0</v>
      </c>
      <c r="CH153" s="126">
        <f t="shared" ref="CH153" si="1484">Z153/Z157</f>
        <v>0</v>
      </c>
      <c r="CI153" s="124">
        <f t="shared" ref="CI153" si="1485">AA153/AA157</f>
        <v>0</v>
      </c>
      <c r="CJ153" s="130">
        <f t="shared" ref="CJ153" si="1486">AB153/AB157</f>
        <v>0</v>
      </c>
      <c r="CK153" s="131">
        <f t="shared" ref="CK153" si="1487">AC153/AC157</f>
        <v>0</v>
      </c>
    </row>
    <row r="154" spans="1:89" x14ac:dyDescent="0.2">
      <c r="A154" s="132" t="s">
        <v>37</v>
      </c>
      <c r="B154" s="57"/>
      <c r="C154" s="58"/>
      <c r="D154" s="134"/>
      <c r="E154" s="135"/>
      <c r="F154" s="133"/>
      <c r="G154" s="136"/>
      <c r="H154" s="134"/>
      <c r="I154" s="135"/>
      <c r="J154" s="133"/>
      <c r="K154" s="136"/>
      <c r="L154" s="134"/>
      <c r="M154" s="133"/>
      <c r="N154" s="137"/>
      <c r="O154" s="138"/>
      <c r="P154" s="133"/>
      <c r="Q154" s="136"/>
      <c r="R154" s="134"/>
      <c r="S154" s="135"/>
      <c r="T154" s="133"/>
      <c r="U154" s="136"/>
      <c r="V154" s="134"/>
      <c r="W154" s="135"/>
      <c r="X154" s="133"/>
      <c r="Y154" s="136"/>
      <c r="Z154" s="139"/>
      <c r="AA154" s="2"/>
      <c r="AB154" s="165"/>
      <c r="AC154" s="166">
        <f t="shared" si="942"/>
        <v>0</v>
      </c>
      <c r="BI154" s="132" t="s">
        <v>37</v>
      </c>
      <c r="BJ154" s="124">
        <f>B154/B157</f>
        <v>0</v>
      </c>
      <c r="BK154" s="125">
        <f t="shared" ref="BK154" si="1488">C154/C157</f>
        <v>0</v>
      </c>
      <c r="BL154" s="126">
        <f t="shared" ref="BL154" si="1489">D154/D157</f>
        <v>0</v>
      </c>
      <c r="BM154" s="127">
        <f t="shared" ref="BM154" si="1490">E154/E157</f>
        <v>0</v>
      </c>
      <c r="BN154" s="124">
        <f t="shared" ref="BN154" si="1491">F154/F157</f>
        <v>0</v>
      </c>
      <c r="BO154" s="125">
        <f t="shared" ref="BO154" si="1492">G154/G157</f>
        <v>0</v>
      </c>
      <c r="BP154" s="126">
        <f t="shared" ref="BP154" si="1493">H154/H157</f>
        <v>0</v>
      </c>
      <c r="BQ154" s="127">
        <f t="shared" ref="BQ154" si="1494">I154/I157</f>
        <v>0</v>
      </c>
      <c r="BR154" s="124">
        <f t="shared" ref="BR154" si="1495">J154/J157</f>
        <v>0</v>
      </c>
      <c r="BS154" s="125">
        <f t="shared" ref="BS154" si="1496">K154/K157</f>
        <v>0</v>
      </c>
      <c r="BT154" s="126">
        <f t="shared" ref="BT154" si="1497">L154/L157</f>
        <v>0</v>
      </c>
      <c r="BU154" s="124">
        <f t="shared" ref="BU154" si="1498">M154/M157</f>
        <v>0</v>
      </c>
      <c r="BV154" s="128">
        <f t="shared" ref="BV154" si="1499">N154/N157</f>
        <v>0</v>
      </c>
      <c r="BW154" s="129">
        <f t="shared" ref="BW154" si="1500">O154/O157</f>
        <v>0</v>
      </c>
      <c r="BX154" s="124">
        <f t="shared" ref="BX154" si="1501">P154/P157</f>
        <v>0</v>
      </c>
      <c r="BY154" s="125">
        <f t="shared" ref="BY154" si="1502">Q154/Q157</f>
        <v>0</v>
      </c>
      <c r="BZ154" s="126">
        <f t="shared" ref="BZ154" si="1503">R154/R157</f>
        <v>0</v>
      </c>
      <c r="CA154" s="127">
        <f t="shared" ref="CA154" si="1504">S154/S157</f>
        <v>0</v>
      </c>
      <c r="CB154" s="124">
        <f t="shared" ref="CB154" si="1505">T154/T157</f>
        <v>0</v>
      </c>
      <c r="CC154" s="125">
        <f t="shared" ref="CC154" si="1506">U154/U157</f>
        <v>0</v>
      </c>
      <c r="CD154" s="126">
        <f t="shared" ref="CD154" si="1507">V154/V157</f>
        <v>0</v>
      </c>
      <c r="CE154" s="127">
        <f t="shared" ref="CE154" si="1508">W154/W157</f>
        <v>0</v>
      </c>
      <c r="CF154" s="124">
        <f t="shared" ref="CF154" si="1509">X154/X157</f>
        <v>0</v>
      </c>
      <c r="CG154" s="125">
        <f t="shared" ref="CG154" si="1510">Y154/Y157</f>
        <v>0</v>
      </c>
      <c r="CH154" s="126">
        <f t="shared" ref="CH154" si="1511">Z154/Z157</f>
        <v>0</v>
      </c>
      <c r="CI154" s="124">
        <f t="shared" ref="CI154" si="1512">AA154/AA157</f>
        <v>0</v>
      </c>
      <c r="CJ154" s="130">
        <f t="shared" ref="CJ154" si="1513">AB154/AB157</f>
        <v>0</v>
      </c>
      <c r="CK154" s="131">
        <f t="shared" ref="CK154" si="1514">AC154/AC157</f>
        <v>0</v>
      </c>
    </row>
    <row r="155" spans="1:89" x14ac:dyDescent="0.2">
      <c r="A155" s="140" t="s">
        <v>38</v>
      </c>
      <c r="B155" s="55"/>
      <c r="C155" s="56"/>
      <c r="D155" s="145"/>
      <c r="E155" s="142"/>
      <c r="F155" s="143"/>
      <c r="G155" s="144"/>
      <c r="H155" s="145"/>
      <c r="I155" s="142"/>
      <c r="J155" s="143"/>
      <c r="K155" s="144"/>
      <c r="L155" s="145"/>
      <c r="M155" s="143"/>
      <c r="N155" s="147"/>
      <c r="O155" s="146"/>
      <c r="P155" s="143"/>
      <c r="Q155" s="144"/>
      <c r="R155" s="145"/>
      <c r="S155" s="142"/>
      <c r="T155" s="143"/>
      <c r="U155" s="144"/>
      <c r="V155" s="145"/>
      <c r="W155" s="142"/>
      <c r="X155" s="143"/>
      <c r="Y155" s="144"/>
      <c r="Z155" s="3"/>
      <c r="AA155" s="141"/>
      <c r="AB155" s="165"/>
      <c r="AC155" s="166"/>
      <c r="BI155" s="140" t="s">
        <v>38</v>
      </c>
      <c r="BJ155" s="124">
        <f>B155/B157</f>
        <v>0</v>
      </c>
      <c r="BK155" s="125">
        <f t="shared" ref="BK155" si="1515">C155/C157</f>
        <v>0</v>
      </c>
      <c r="BL155" s="126">
        <f t="shared" ref="BL155" si="1516">D155/D157</f>
        <v>0</v>
      </c>
      <c r="BM155" s="127">
        <f t="shared" ref="BM155" si="1517">E155/E157</f>
        <v>0</v>
      </c>
      <c r="BN155" s="124">
        <f t="shared" ref="BN155" si="1518">F155/F157</f>
        <v>0</v>
      </c>
      <c r="BO155" s="125">
        <f t="shared" ref="BO155" si="1519">G155/G157</f>
        <v>0</v>
      </c>
      <c r="BP155" s="126">
        <f t="shared" ref="BP155" si="1520">H155/H157</f>
        <v>0</v>
      </c>
      <c r="BQ155" s="127">
        <f t="shared" ref="BQ155" si="1521">I155/I157</f>
        <v>0</v>
      </c>
      <c r="BR155" s="124">
        <f t="shared" ref="BR155" si="1522">J155/J157</f>
        <v>0</v>
      </c>
      <c r="BS155" s="125">
        <f t="shared" ref="BS155" si="1523">K155/K157</f>
        <v>0</v>
      </c>
      <c r="BT155" s="126">
        <f t="shared" ref="BT155" si="1524">L155/L157</f>
        <v>0</v>
      </c>
      <c r="BU155" s="124">
        <f t="shared" ref="BU155" si="1525">M155/M157</f>
        <v>0</v>
      </c>
      <c r="BV155" s="128">
        <f t="shared" ref="BV155" si="1526">N155/N157</f>
        <v>0</v>
      </c>
      <c r="BW155" s="129">
        <f t="shared" ref="BW155" si="1527">O155/O157</f>
        <v>0</v>
      </c>
      <c r="BX155" s="124">
        <f t="shared" ref="BX155" si="1528">P155/P157</f>
        <v>0</v>
      </c>
      <c r="BY155" s="125">
        <f t="shared" ref="BY155" si="1529">Q155/Q157</f>
        <v>0</v>
      </c>
      <c r="BZ155" s="126">
        <f t="shared" ref="BZ155" si="1530">R155/R157</f>
        <v>0</v>
      </c>
      <c r="CA155" s="127">
        <f t="shared" ref="CA155" si="1531">S155/S157</f>
        <v>0</v>
      </c>
      <c r="CB155" s="124">
        <f t="shared" ref="CB155" si="1532">T155/T157</f>
        <v>0</v>
      </c>
      <c r="CC155" s="125">
        <f t="shared" ref="CC155" si="1533">U155/U157</f>
        <v>0</v>
      </c>
      <c r="CD155" s="126">
        <f t="shared" ref="CD155" si="1534">V155/V157</f>
        <v>0</v>
      </c>
      <c r="CE155" s="127">
        <f t="shared" ref="CE155" si="1535">W155/W157</f>
        <v>0</v>
      </c>
      <c r="CF155" s="124">
        <f t="shared" ref="CF155" si="1536">X155/X157</f>
        <v>0</v>
      </c>
      <c r="CG155" s="125">
        <f t="shared" ref="CG155" si="1537">Y155/Y157</f>
        <v>0</v>
      </c>
      <c r="CH155" s="126">
        <f t="shared" ref="CH155" si="1538">Z155/Z157</f>
        <v>0</v>
      </c>
      <c r="CI155" s="124">
        <f t="shared" ref="CI155" si="1539">AA155/AA157</f>
        <v>0</v>
      </c>
      <c r="CJ155" s="130">
        <f t="shared" ref="CJ155" si="1540">AB155/AB157</f>
        <v>0</v>
      </c>
      <c r="CK155" s="131">
        <f t="shared" ref="CK155" si="1541">AC155/AC157</f>
        <v>0</v>
      </c>
    </row>
    <row r="156" spans="1:89" ht="13.5" thickBot="1" x14ac:dyDescent="0.25">
      <c r="A156" s="132" t="s">
        <v>16</v>
      </c>
      <c r="B156" s="57"/>
      <c r="C156" s="58"/>
      <c r="D156" s="134"/>
      <c r="E156" s="135"/>
      <c r="F156" s="133"/>
      <c r="G156" s="136"/>
      <c r="H156" s="134"/>
      <c r="I156" s="135"/>
      <c r="J156" s="133"/>
      <c r="K156" s="136"/>
      <c r="L156" s="134"/>
      <c r="M156" s="133"/>
      <c r="N156" s="137"/>
      <c r="O156" s="138"/>
      <c r="P156" s="133"/>
      <c r="Q156" s="136"/>
      <c r="R156" s="134"/>
      <c r="S156" s="135"/>
      <c r="T156" s="133"/>
      <c r="U156" s="136"/>
      <c r="V156" s="134"/>
      <c r="W156" s="135"/>
      <c r="X156" s="133"/>
      <c r="Y156" s="136"/>
      <c r="Z156" s="139"/>
      <c r="AA156" s="2"/>
      <c r="AB156" s="165"/>
      <c r="AC156" s="166"/>
      <c r="BI156" s="132" t="s">
        <v>39</v>
      </c>
      <c r="BJ156" s="124">
        <f>B156/B157</f>
        <v>0</v>
      </c>
      <c r="BK156" s="125">
        <f t="shared" ref="BK156" si="1542">C156/C157</f>
        <v>0</v>
      </c>
      <c r="BL156" s="126">
        <f t="shared" ref="BL156" si="1543">D156/D157</f>
        <v>0</v>
      </c>
      <c r="BM156" s="127">
        <f t="shared" ref="BM156" si="1544">E156/E157</f>
        <v>0</v>
      </c>
      <c r="BN156" s="124">
        <f t="shared" ref="BN156" si="1545">F156/F157</f>
        <v>0</v>
      </c>
      <c r="BO156" s="125">
        <f t="shared" ref="BO156" si="1546">G156/G157</f>
        <v>0</v>
      </c>
      <c r="BP156" s="126">
        <f t="shared" ref="BP156" si="1547">H156/H157</f>
        <v>0</v>
      </c>
      <c r="BQ156" s="127">
        <f t="shared" ref="BQ156" si="1548">I156/I157</f>
        <v>0</v>
      </c>
      <c r="BR156" s="124">
        <f t="shared" ref="BR156" si="1549">J156/J157</f>
        <v>0</v>
      </c>
      <c r="BS156" s="125">
        <f t="shared" ref="BS156" si="1550">K156/K157</f>
        <v>0</v>
      </c>
      <c r="BT156" s="126">
        <f t="shared" ref="BT156" si="1551">L156/L157</f>
        <v>0</v>
      </c>
      <c r="BU156" s="124">
        <f t="shared" ref="BU156" si="1552">M156/M157</f>
        <v>0</v>
      </c>
      <c r="BV156" s="128">
        <f t="shared" ref="BV156" si="1553">N156/N157</f>
        <v>0</v>
      </c>
      <c r="BW156" s="129">
        <f t="shared" ref="BW156" si="1554">O156/O157</f>
        <v>0</v>
      </c>
      <c r="BX156" s="124">
        <f t="shared" ref="BX156" si="1555">P156/P157</f>
        <v>0</v>
      </c>
      <c r="BY156" s="125">
        <f t="shared" ref="BY156" si="1556">Q156/Q157</f>
        <v>0</v>
      </c>
      <c r="BZ156" s="126">
        <f t="shared" ref="BZ156" si="1557">R156/R157</f>
        <v>0</v>
      </c>
      <c r="CA156" s="127">
        <f t="shared" ref="CA156" si="1558">S156/S157</f>
        <v>0</v>
      </c>
      <c r="CB156" s="124">
        <f t="shared" ref="CB156" si="1559">T156/T157</f>
        <v>0</v>
      </c>
      <c r="CC156" s="125">
        <f t="shared" ref="CC156" si="1560">U156/U157</f>
        <v>0</v>
      </c>
      <c r="CD156" s="126">
        <f t="shared" ref="CD156" si="1561">V156/V157</f>
        <v>0</v>
      </c>
      <c r="CE156" s="127">
        <f t="shared" ref="CE156" si="1562">W156/W157</f>
        <v>0</v>
      </c>
      <c r="CF156" s="124">
        <f t="shared" ref="CF156" si="1563">X156/X157</f>
        <v>0</v>
      </c>
      <c r="CG156" s="125">
        <f t="shared" ref="CG156" si="1564">Y156/Y157</f>
        <v>0</v>
      </c>
      <c r="CH156" s="126">
        <f t="shared" ref="CH156" si="1565">Z156/Z157</f>
        <v>0</v>
      </c>
      <c r="CI156" s="124">
        <f t="shared" ref="CI156" si="1566">AA156/AA157</f>
        <v>0</v>
      </c>
      <c r="CJ156" s="130">
        <f t="shared" ref="CJ156" si="1567">AB156/AB157</f>
        <v>0</v>
      </c>
      <c r="CK156" s="131">
        <f t="shared" ref="CK156" si="1568">AC156/AC157</f>
        <v>0</v>
      </c>
    </row>
    <row r="157" spans="1:89" ht="14.25" thickTop="1" thickBot="1" x14ac:dyDescent="0.25">
      <c r="A157" s="254" t="s">
        <v>13</v>
      </c>
      <c r="B157" s="14">
        <f t="shared" ref="B157" si="1569">SUM(B134:B156)</f>
        <v>3946</v>
      </c>
      <c r="C157" s="1">
        <f t="shared" ref="C157" si="1570">SUM(C134:C156)</f>
        <v>4047</v>
      </c>
      <c r="D157" s="14">
        <f t="shared" ref="D157" si="1571">SUM(D134:D156)</f>
        <v>1768</v>
      </c>
      <c r="E157" s="1">
        <f t="shared" ref="E157" si="1572">SUM(E134:E156)</f>
        <v>2128</v>
      </c>
      <c r="F157" s="14">
        <f t="shared" ref="F157" si="1573">SUM(F134:F156)</f>
        <v>2293</v>
      </c>
      <c r="G157" s="1">
        <f t="shared" ref="G157" si="1574">SUM(G134:G156)</f>
        <v>1672</v>
      </c>
      <c r="H157" s="14">
        <f t="shared" ref="H157" si="1575">SUM(H134:H156)</f>
        <v>4215</v>
      </c>
      <c r="I157" s="1">
        <f t="shared" ref="I157" si="1576">SUM(I134:I156)</f>
        <v>4365</v>
      </c>
      <c r="J157" s="14">
        <f t="shared" ref="J157" si="1577">SUM(J134:J156)</f>
        <v>1056</v>
      </c>
      <c r="K157" s="1">
        <f t="shared" ref="K157" si="1578">SUM(K134:K156)</f>
        <v>932</v>
      </c>
      <c r="L157" s="14">
        <f t="shared" ref="L157" si="1579">SUM(L134:L156)</f>
        <v>2370</v>
      </c>
      <c r="M157" s="1">
        <f t="shared" ref="M157" si="1580">SUM(M134:M156)</f>
        <v>2414</v>
      </c>
      <c r="N157" s="14">
        <f t="shared" ref="N157" si="1581">SUM(N134:N156)</f>
        <v>3969</v>
      </c>
      <c r="O157" s="1">
        <f t="shared" ref="O157" si="1582">SUM(O134:O156)</f>
        <v>3995</v>
      </c>
      <c r="P157" s="14">
        <f t="shared" ref="P157" si="1583">SUM(P134:P156)</f>
        <v>2052</v>
      </c>
      <c r="Q157" s="1">
        <f t="shared" ref="Q157" si="1584">SUM(Q134:Q156)</f>
        <v>1909</v>
      </c>
      <c r="R157" s="14">
        <f t="shared" ref="R157" si="1585">SUM(R134:R156)</f>
        <v>2733</v>
      </c>
      <c r="S157" s="1">
        <f t="shared" ref="S157" si="1586">SUM(S134:S156)</f>
        <v>2703</v>
      </c>
      <c r="T157" s="14">
        <f t="shared" ref="T157" si="1587">SUM(T134:T156)</f>
        <v>903</v>
      </c>
      <c r="U157" s="1">
        <f t="shared" ref="U157" si="1588">SUM(U134:U156)</f>
        <v>763</v>
      </c>
      <c r="V157" s="14">
        <f t="shared" ref="V157" si="1589">SUM(V134:V156)</f>
        <v>2863</v>
      </c>
      <c r="W157" s="1">
        <f t="shared" ref="W157" si="1590">SUM(W134:W156)</f>
        <v>2357</v>
      </c>
      <c r="X157" s="14">
        <f t="shared" ref="X157" si="1591">SUM(X134:X156)</f>
        <v>1736</v>
      </c>
      <c r="Y157" s="1">
        <f t="shared" ref="Y157" si="1592">SUM(Y134:Y156)</f>
        <v>1618</v>
      </c>
      <c r="Z157" s="14">
        <f t="shared" ref="Z157" si="1593">SUM(Z134:Z156)</f>
        <v>4919</v>
      </c>
      <c r="AA157" s="1">
        <f t="shared" ref="AA157" si="1594">SUM(AA134:AA156)</f>
        <v>5846</v>
      </c>
      <c r="AB157" s="167">
        <f t="shared" ref="AB157:AC157" si="1595">SUM(AB133:AB156)</f>
        <v>34823</v>
      </c>
      <c r="AC157" s="168">
        <f t="shared" si="1595"/>
        <v>34749</v>
      </c>
      <c r="BI157" s="254" t="s">
        <v>13</v>
      </c>
      <c r="BJ157" s="148">
        <f>SUM(BJ133:BJ156)</f>
        <v>0.99999999999999989</v>
      </c>
      <c r="BK157" s="149">
        <f t="shared" ref="BK157:CK157" si="1596">SUM(BK133:BK156)</f>
        <v>1</v>
      </c>
      <c r="BL157" s="148">
        <f t="shared" si="1596"/>
        <v>0.99999999999999989</v>
      </c>
      <c r="BM157" s="149">
        <f t="shared" si="1596"/>
        <v>0.99999999999999989</v>
      </c>
      <c r="BN157" s="148">
        <f t="shared" si="1596"/>
        <v>1</v>
      </c>
      <c r="BO157" s="149">
        <f t="shared" si="1596"/>
        <v>1</v>
      </c>
      <c r="BP157" s="148">
        <f t="shared" si="1596"/>
        <v>1.0000000000000002</v>
      </c>
      <c r="BQ157" s="149">
        <f t="shared" si="1596"/>
        <v>1</v>
      </c>
      <c r="BR157" s="148">
        <f t="shared" si="1596"/>
        <v>1</v>
      </c>
      <c r="BS157" s="149">
        <f t="shared" si="1596"/>
        <v>1</v>
      </c>
      <c r="BT157" s="148">
        <f t="shared" si="1596"/>
        <v>1</v>
      </c>
      <c r="BU157" s="149">
        <f t="shared" si="1596"/>
        <v>1</v>
      </c>
      <c r="BV157" s="148">
        <f t="shared" si="1596"/>
        <v>1.0000000000000002</v>
      </c>
      <c r="BW157" s="149">
        <f t="shared" si="1596"/>
        <v>1.0000000000000002</v>
      </c>
      <c r="BX157" s="148">
        <f t="shared" si="1596"/>
        <v>0.99999999999999978</v>
      </c>
      <c r="BY157" s="149">
        <f t="shared" si="1596"/>
        <v>1.0000000000000002</v>
      </c>
      <c r="BZ157" s="148">
        <f t="shared" si="1596"/>
        <v>1</v>
      </c>
      <c r="CA157" s="149">
        <f t="shared" si="1596"/>
        <v>1</v>
      </c>
      <c r="CB157" s="148">
        <f t="shared" si="1596"/>
        <v>0.99999999999999989</v>
      </c>
      <c r="CC157" s="149">
        <f t="shared" si="1596"/>
        <v>1.0000000000000002</v>
      </c>
      <c r="CD157" s="148">
        <f t="shared" si="1596"/>
        <v>0.99999999999999989</v>
      </c>
      <c r="CE157" s="149">
        <f t="shared" si="1596"/>
        <v>1</v>
      </c>
      <c r="CF157" s="148">
        <f t="shared" si="1596"/>
        <v>1</v>
      </c>
      <c r="CG157" s="149">
        <f t="shared" si="1596"/>
        <v>1</v>
      </c>
      <c r="CH157" s="148">
        <f t="shared" si="1596"/>
        <v>1</v>
      </c>
      <c r="CI157" s="149">
        <f t="shared" si="1596"/>
        <v>1</v>
      </c>
      <c r="CJ157" s="148">
        <f t="shared" si="1596"/>
        <v>0.99999999999999989</v>
      </c>
      <c r="CK157" s="149">
        <f t="shared" si="1596"/>
        <v>1.0000000000000002</v>
      </c>
    </row>
    <row r="158" spans="1:89" ht="13.5" thickTop="1" x14ac:dyDescent="0.2">
      <c r="A158" s="179"/>
    </row>
    <row r="160" spans="1:89" x14ac:dyDescent="0.2">
      <c r="A160" s="271">
        <f>+A129+1</f>
        <v>43988</v>
      </c>
      <c r="B160" s="271"/>
      <c r="C160" s="271"/>
      <c r="D160" s="271"/>
      <c r="BI160" s="270">
        <f>+BI129+1</f>
        <v>43988</v>
      </c>
      <c r="BJ160" s="270"/>
      <c r="BK160" s="270"/>
      <c r="BL160" s="270"/>
    </row>
    <row r="161" spans="1:89" ht="13.5" thickBot="1" x14ac:dyDescent="0.25">
      <c r="AE161" t="s">
        <v>84</v>
      </c>
    </row>
    <row r="162" spans="1:89" ht="14.25" thickTop="1" thickBot="1" x14ac:dyDescent="0.25">
      <c r="A162" s="268" t="s">
        <v>0</v>
      </c>
      <c r="B162" s="262" t="s">
        <v>1</v>
      </c>
      <c r="C162" s="263"/>
      <c r="D162" s="262" t="s">
        <v>2</v>
      </c>
      <c r="E162" s="263"/>
      <c r="F162" s="262" t="s">
        <v>3</v>
      </c>
      <c r="G162" s="263"/>
      <c r="H162" s="262" t="s">
        <v>4</v>
      </c>
      <c r="I162" s="263"/>
      <c r="J162" s="262" t="s">
        <v>5</v>
      </c>
      <c r="K162" s="263"/>
      <c r="L162" s="262" t="s">
        <v>6</v>
      </c>
      <c r="M162" s="263"/>
      <c r="N162" s="262" t="s">
        <v>7</v>
      </c>
      <c r="O162" s="263"/>
      <c r="P162" s="262" t="s">
        <v>8</v>
      </c>
      <c r="Q162" s="263"/>
      <c r="R162" s="262" t="s">
        <v>9</v>
      </c>
      <c r="S162" s="263"/>
      <c r="T162" s="262" t="s">
        <v>10</v>
      </c>
      <c r="U162" s="263"/>
      <c r="V162" s="262" t="s">
        <v>11</v>
      </c>
      <c r="W162" s="263"/>
      <c r="X162" s="262" t="s">
        <v>12</v>
      </c>
      <c r="Y162" s="263"/>
      <c r="Z162" s="264" t="s">
        <v>40</v>
      </c>
      <c r="AA162" s="265"/>
      <c r="AB162" s="266" t="s">
        <v>41</v>
      </c>
      <c r="AC162" s="267"/>
      <c r="AE162" s="268" t="s">
        <v>0</v>
      </c>
      <c r="AF162" s="262" t="s">
        <v>1</v>
      </c>
      <c r="AG162" s="263"/>
      <c r="AH162" s="262" t="s">
        <v>2</v>
      </c>
      <c r="AI162" s="263"/>
      <c r="AJ162" s="262" t="s">
        <v>3</v>
      </c>
      <c r="AK162" s="263"/>
      <c r="AL162" s="262" t="s">
        <v>4</v>
      </c>
      <c r="AM162" s="263"/>
      <c r="AN162" s="262" t="s">
        <v>5</v>
      </c>
      <c r="AO162" s="263"/>
      <c r="AP162" s="262" t="s">
        <v>6</v>
      </c>
      <c r="AQ162" s="263"/>
      <c r="AR162" s="262" t="s">
        <v>7</v>
      </c>
      <c r="AS162" s="263"/>
      <c r="AT162" s="262" t="s">
        <v>8</v>
      </c>
      <c r="AU162" s="263"/>
      <c r="AV162" s="262" t="s">
        <v>9</v>
      </c>
      <c r="AW162" s="263"/>
      <c r="AX162" s="262" t="s">
        <v>10</v>
      </c>
      <c r="AY162" s="263"/>
      <c r="AZ162" s="262" t="s">
        <v>11</v>
      </c>
      <c r="BA162" s="263"/>
      <c r="BB162" s="262" t="s">
        <v>12</v>
      </c>
      <c r="BC162" s="263"/>
      <c r="BD162" s="264" t="s">
        <v>40</v>
      </c>
      <c r="BE162" s="265"/>
      <c r="BF162" s="266" t="s">
        <v>41</v>
      </c>
      <c r="BG162" s="267"/>
      <c r="BI162" s="268" t="s">
        <v>0</v>
      </c>
      <c r="BJ162" s="262" t="s">
        <v>1</v>
      </c>
      <c r="BK162" s="263"/>
      <c r="BL162" s="262" t="s">
        <v>2</v>
      </c>
      <c r="BM162" s="263"/>
      <c r="BN162" s="262" t="s">
        <v>3</v>
      </c>
      <c r="BO162" s="263"/>
      <c r="BP162" s="262" t="s">
        <v>4</v>
      </c>
      <c r="BQ162" s="263"/>
      <c r="BR162" s="262" t="s">
        <v>5</v>
      </c>
      <c r="BS162" s="263"/>
      <c r="BT162" s="262" t="s">
        <v>6</v>
      </c>
      <c r="BU162" s="263"/>
      <c r="BV162" s="262" t="s">
        <v>7</v>
      </c>
      <c r="BW162" s="263"/>
      <c r="BX162" s="262" t="s">
        <v>8</v>
      </c>
      <c r="BY162" s="263"/>
      <c r="BZ162" s="262" t="s">
        <v>9</v>
      </c>
      <c r="CA162" s="263"/>
      <c r="CB162" s="262" t="s">
        <v>10</v>
      </c>
      <c r="CC162" s="263"/>
      <c r="CD162" s="262" t="s">
        <v>11</v>
      </c>
      <c r="CE162" s="263"/>
      <c r="CF162" s="262" t="s">
        <v>12</v>
      </c>
      <c r="CG162" s="263"/>
      <c r="CH162" s="264" t="s">
        <v>40</v>
      </c>
      <c r="CI162" s="265"/>
      <c r="CJ162" s="262" t="s">
        <v>41</v>
      </c>
      <c r="CK162" s="263"/>
    </row>
    <row r="163" spans="1:89" ht="15" thickTop="1" thickBot="1" x14ac:dyDescent="0.3">
      <c r="A163" s="269"/>
      <c r="B163" s="112" t="s">
        <v>14</v>
      </c>
      <c r="C163" s="113" t="s">
        <v>15</v>
      </c>
      <c r="D163" s="114" t="s">
        <v>14</v>
      </c>
      <c r="E163" s="115" t="s">
        <v>15</v>
      </c>
      <c r="F163" s="112" t="s">
        <v>14</v>
      </c>
      <c r="G163" s="113" t="s">
        <v>15</v>
      </c>
      <c r="H163" s="114" t="s">
        <v>14</v>
      </c>
      <c r="I163" s="115" t="s">
        <v>15</v>
      </c>
      <c r="J163" s="112" t="s">
        <v>14</v>
      </c>
      <c r="K163" s="113" t="s">
        <v>15</v>
      </c>
      <c r="L163" s="114" t="s">
        <v>14</v>
      </c>
      <c r="M163" s="112" t="s">
        <v>15</v>
      </c>
      <c r="N163" s="116" t="s">
        <v>14</v>
      </c>
      <c r="O163" s="117" t="s">
        <v>15</v>
      </c>
      <c r="P163" s="112" t="s">
        <v>14</v>
      </c>
      <c r="Q163" s="113" t="s">
        <v>15</v>
      </c>
      <c r="R163" s="114" t="s">
        <v>14</v>
      </c>
      <c r="S163" s="115" t="s">
        <v>15</v>
      </c>
      <c r="T163" s="112" t="s">
        <v>14</v>
      </c>
      <c r="U163" s="113" t="s">
        <v>15</v>
      </c>
      <c r="V163" s="114" t="s">
        <v>14</v>
      </c>
      <c r="W163" s="115" t="s">
        <v>15</v>
      </c>
      <c r="X163" s="112" t="s">
        <v>14</v>
      </c>
      <c r="Y163" s="113" t="s">
        <v>15</v>
      </c>
      <c r="Z163" s="26" t="s">
        <v>14</v>
      </c>
      <c r="AA163" s="118" t="s">
        <v>15</v>
      </c>
      <c r="AB163" s="169" t="s">
        <v>14</v>
      </c>
      <c r="AC163" s="170" t="s">
        <v>15</v>
      </c>
      <c r="AE163" s="269"/>
      <c r="AF163" s="112" t="s">
        <v>14</v>
      </c>
      <c r="AG163" s="113" t="s">
        <v>15</v>
      </c>
      <c r="AH163" s="114" t="s">
        <v>14</v>
      </c>
      <c r="AI163" s="115" t="s">
        <v>15</v>
      </c>
      <c r="AJ163" s="112" t="s">
        <v>14</v>
      </c>
      <c r="AK163" s="113" t="s">
        <v>15</v>
      </c>
      <c r="AL163" s="114" t="s">
        <v>14</v>
      </c>
      <c r="AM163" s="115" t="s">
        <v>15</v>
      </c>
      <c r="AN163" s="112" t="s">
        <v>14</v>
      </c>
      <c r="AO163" s="113" t="s">
        <v>15</v>
      </c>
      <c r="AP163" s="114" t="s">
        <v>14</v>
      </c>
      <c r="AQ163" s="112" t="s">
        <v>15</v>
      </c>
      <c r="AR163" s="116" t="s">
        <v>14</v>
      </c>
      <c r="AS163" s="117" t="s">
        <v>15</v>
      </c>
      <c r="AT163" s="112" t="s">
        <v>14</v>
      </c>
      <c r="AU163" s="113" t="s">
        <v>15</v>
      </c>
      <c r="AV163" s="114" t="s">
        <v>14</v>
      </c>
      <c r="AW163" s="115" t="s">
        <v>15</v>
      </c>
      <c r="AX163" s="112" t="s">
        <v>14</v>
      </c>
      <c r="AY163" s="113" t="s">
        <v>15</v>
      </c>
      <c r="AZ163" s="114" t="s">
        <v>14</v>
      </c>
      <c r="BA163" s="115" t="s">
        <v>15</v>
      </c>
      <c r="BB163" s="112" t="s">
        <v>14</v>
      </c>
      <c r="BC163" s="113" t="s">
        <v>15</v>
      </c>
      <c r="BD163" s="26" t="s">
        <v>14</v>
      </c>
      <c r="BE163" s="118" t="s">
        <v>15</v>
      </c>
      <c r="BF163" s="169" t="s">
        <v>14</v>
      </c>
      <c r="BG163" s="170" t="s">
        <v>15</v>
      </c>
      <c r="BI163" s="269"/>
      <c r="BJ163" s="112" t="s">
        <v>14</v>
      </c>
      <c r="BK163" s="113" t="s">
        <v>15</v>
      </c>
      <c r="BL163" s="114" t="s">
        <v>14</v>
      </c>
      <c r="BM163" s="115" t="s">
        <v>15</v>
      </c>
      <c r="BN163" s="112" t="s">
        <v>14</v>
      </c>
      <c r="BO163" s="113" t="s">
        <v>15</v>
      </c>
      <c r="BP163" s="114" t="s">
        <v>14</v>
      </c>
      <c r="BQ163" s="115" t="s">
        <v>15</v>
      </c>
      <c r="BR163" s="112" t="s">
        <v>14</v>
      </c>
      <c r="BS163" s="113" t="s">
        <v>15</v>
      </c>
      <c r="BT163" s="114" t="s">
        <v>14</v>
      </c>
      <c r="BU163" s="112" t="s">
        <v>15</v>
      </c>
      <c r="BV163" s="116" t="s">
        <v>14</v>
      </c>
      <c r="BW163" s="117" t="s">
        <v>15</v>
      </c>
      <c r="BX163" s="112" t="s">
        <v>14</v>
      </c>
      <c r="BY163" s="113" t="s">
        <v>15</v>
      </c>
      <c r="BZ163" s="114" t="s">
        <v>14</v>
      </c>
      <c r="CA163" s="115" t="s">
        <v>15</v>
      </c>
      <c r="CB163" s="112" t="s">
        <v>14</v>
      </c>
      <c r="CC163" s="113" t="s">
        <v>15</v>
      </c>
      <c r="CD163" s="114" t="s">
        <v>14</v>
      </c>
      <c r="CE163" s="115" t="s">
        <v>15</v>
      </c>
      <c r="CF163" s="112" t="s">
        <v>14</v>
      </c>
      <c r="CG163" s="113" t="s">
        <v>15</v>
      </c>
      <c r="CH163" s="26" t="s">
        <v>14</v>
      </c>
      <c r="CI163" s="118" t="s">
        <v>15</v>
      </c>
      <c r="CJ163" s="116" t="s">
        <v>14</v>
      </c>
      <c r="CK163" s="117" t="s">
        <v>15</v>
      </c>
    </row>
    <row r="164" spans="1:89" ht="13.5" thickTop="1" x14ac:dyDescent="0.2">
      <c r="A164" s="120" t="s">
        <v>16</v>
      </c>
      <c r="B164" s="121"/>
      <c r="C164" s="178"/>
      <c r="D164" s="122"/>
      <c r="E164" s="173"/>
      <c r="F164" s="121"/>
      <c r="G164" s="123"/>
      <c r="H164" s="122"/>
      <c r="I164" s="173"/>
      <c r="J164" s="121"/>
      <c r="K164" s="123"/>
      <c r="L164" s="122"/>
      <c r="M164" s="121"/>
      <c r="N164" s="172"/>
      <c r="O164" s="174"/>
      <c r="P164" s="121"/>
      <c r="Q164" s="123"/>
      <c r="R164" s="122"/>
      <c r="S164" s="173"/>
      <c r="T164" s="121"/>
      <c r="U164" s="123"/>
      <c r="V164" s="122"/>
      <c r="W164" s="173"/>
      <c r="X164" s="121"/>
      <c r="Y164" s="123"/>
      <c r="Z164" s="21"/>
      <c r="AA164" s="177"/>
      <c r="AB164" s="163">
        <f>B164+D164+F164+H164+J164+L164+N164+P164+R164+T164+V164+X164+Z164</f>
        <v>0</v>
      </c>
      <c r="AC164" s="164">
        <f>C164+E164+G164+I164+K164+M164+O164+Q164+S164+U164+W164+Y164+AA164</f>
        <v>0</v>
      </c>
      <c r="AE164" s="257" t="str">
        <f>$AE$9</f>
        <v>07:00 - 07:59</v>
      </c>
      <c r="AF164" s="121">
        <f>SUMIF($A$9:$A$32,$AE164,B$164:B$187)</f>
        <v>343</v>
      </c>
      <c r="AG164" s="178">
        <f t="shared" ref="AG164:AV165" si="1597">SUMIF($A$9:$A$32,$AE164,C$164:C$187)</f>
        <v>179</v>
      </c>
      <c r="AH164" s="122">
        <f t="shared" si="1597"/>
        <v>143</v>
      </c>
      <c r="AI164" s="173">
        <f t="shared" si="1597"/>
        <v>79</v>
      </c>
      <c r="AJ164" s="121">
        <f t="shared" si="1597"/>
        <v>237</v>
      </c>
      <c r="AK164" s="123">
        <f t="shared" si="1597"/>
        <v>63</v>
      </c>
      <c r="AL164" s="122">
        <f t="shared" si="1597"/>
        <v>384</v>
      </c>
      <c r="AM164" s="173">
        <f t="shared" si="1597"/>
        <v>258</v>
      </c>
      <c r="AN164" s="121">
        <f t="shared" si="1597"/>
        <v>50</v>
      </c>
      <c r="AO164" s="123">
        <f t="shared" si="1597"/>
        <v>64</v>
      </c>
      <c r="AP164" s="122">
        <f t="shared" si="1597"/>
        <v>64</v>
      </c>
      <c r="AQ164" s="121">
        <f t="shared" si="1597"/>
        <v>240</v>
      </c>
      <c r="AR164" s="172">
        <f t="shared" si="1597"/>
        <v>183</v>
      </c>
      <c r="AS164" s="174">
        <f t="shared" si="1597"/>
        <v>338</v>
      </c>
      <c r="AT164" s="121">
        <f t="shared" si="1597"/>
        <v>157</v>
      </c>
      <c r="AU164" s="123">
        <f t="shared" si="1597"/>
        <v>110</v>
      </c>
      <c r="AV164" s="122">
        <f t="shared" si="1597"/>
        <v>246</v>
      </c>
      <c r="AW164" s="173">
        <f t="shared" ref="AW164:BE165" si="1598">SUMIF($A$9:$A$32,$AE164,S$164:S$187)</f>
        <v>113</v>
      </c>
      <c r="AX164" s="121">
        <f t="shared" si="1598"/>
        <v>28</v>
      </c>
      <c r="AY164" s="123">
        <f t="shared" si="1598"/>
        <v>44</v>
      </c>
      <c r="AZ164" s="122">
        <f t="shared" si="1598"/>
        <v>79</v>
      </c>
      <c r="BA164" s="173">
        <f t="shared" si="1598"/>
        <v>214</v>
      </c>
      <c r="BB164" s="121">
        <f t="shared" si="1598"/>
        <v>113</v>
      </c>
      <c r="BC164" s="123">
        <f t="shared" si="1598"/>
        <v>100</v>
      </c>
      <c r="BD164" s="21">
        <f t="shared" si="1598"/>
        <v>334</v>
      </c>
      <c r="BE164" s="177">
        <f t="shared" si="1598"/>
        <v>299</v>
      </c>
      <c r="BF164" s="163">
        <f>AF164+AH164+AJ164+AL164+AN164+AP164+AR164+AT164+AV164+AX164+AZ164+BB164+BD164</f>
        <v>2361</v>
      </c>
      <c r="BG164" s="164">
        <f>AG164+AI164+AK164+AM164+AO164+AQ164+AS164+AU164+AW164+AY164+BA164+BC164+BE164</f>
        <v>2101</v>
      </c>
      <c r="BI164" s="120" t="s">
        <v>16</v>
      </c>
      <c r="BJ164" s="124">
        <f>B164/B188</f>
        <v>0</v>
      </c>
      <c r="BK164" s="125">
        <f t="shared" ref="BK164" si="1599">C164/C188</f>
        <v>0</v>
      </c>
      <c r="BL164" s="126">
        <f t="shared" ref="BL164" si="1600">D164/D188</f>
        <v>0</v>
      </c>
      <c r="BM164" s="127">
        <f t="shared" ref="BM164" si="1601">E164/E188</f>
        <v>0</v>
      </c>
      <c r="BN164" s="124">
        <f t="shared" ref="BN164" si="1602">F164/F188</f>
        <v>0</v>
      </c>
      <c r="BO164" s="125">
        <f t="shared" ref="BO164" si="1603">G164/G188</f>
        <v>0</v>
      </c>
      <c r="BP164" s="126">
        <f t="shared" ref="BP164" si="1604">H164/H188</f>
        <v>0</v>
      </c>
      <c r="BQ164" s="127">
        <f t="shared" ref="BQ164" si="1605">I164/I188</f>
        <v>0</v>
      </c>
      <c r="BR164" s="124">
        <f t="shared" ref="BR164" si="1606">J164/J188</f>
        <v>0</v>
      </c>
      <c r="BS164" s="125">
        <f t="shared" ref="BS164" si="1607">K164/K188</f>
        <v>0</v>
      </c>
      <c r="BT164" s="126">
        <f t="shared" ref="BT164" si="1608">L164/L188</f>
        <v>0</v>
      </c>
      <c r="BU164" s="124">
        <f t="shared" ref="BU164" si="1609">M164/M188</f>
        <v>0</v>
      </c>
      <c r="BV164" s="128">
        <f t="shared" ref="BV164" si="1610">N164/N188</f>
        <v>0</v>
      </c>
      <c r="BW164" s="129">
        <f t="shared" ref="BW164" si="1611">O164/O188</f>
        <v>0</v>
      </c>
      <c r="BX164" s="124">
        <f t="shared" ref="BX164" si="1612">P164/P188</f>
        <v>0</v>
      </c>
      <c r="BY164" s="125">
        <f t="shared" ref="BY164" si="1613">Q164/Q188</f>
        <v>0</v>
      </c>
      <c r="BZ164" s="126">
        <f t="shared" ref="BZ164" si="1614">R164/R188</f>
        <v>0</v>
      </c>
      <c r="CA164" s="127">
        <f t="shared" ref="CA164" si="1615">S164/S188</f>
        <v>0</v>
      </c>
      <c r="CB164" s="124">
        <f t="shared" ref="CB164" si="1616">T164/T188</f>
        <v>0</v>
      </c>
      <c r="CC164" s="125">
        <f t="shared" ref="CC164" si="1617">U164/U188</f>
        <v>0</v>
      </c>
      <c r="CD164" s="126">
        <f t="shared" ref="CD164" si="1618">V164/V188</f>
        <v>0</v>
      </c>
      <c r="CE164" s="127">
        <f t="shared" ref="CE164" si="1619">W164/W188</f>
        <v>0</v>
      </c>
      <c r="CF164" s="124">
        <f t="shared" ref="CF164" si="1620">X164/X188</f>
        <v>0</v>
      </c>
      <c r="CG164" s="125">
        <f t="shared" ref="CG164" si="1621">Y164/Y188</f>
        <v>0</v>
      </c>
      <c r="CH164" s="126">
        <f t="shared" ref="CH164" si="1622">Z164/Z188</f>
        <v>0</v>
      </c>
      <c r="CI164" s="124">
        <f t="shared" ref="CI164" si="1623">AA164/AA188</f>
        <v>0</v>
      </c>
      <c r="CJ164" s="130">
        <f t="shared" ref="CJ164" si="1624">AB164/AB188</f>
        <v>0</v>
      </c>
      <c r="CK164" s="131">
        <f t="shared" ref="CK164" si="1625">AC164/AC188</f>
        <v>0</v>
      </c>
    </row>
    <row r="165" spans="1:89" x14ac:dyDescent="0.2">
      <c r="A165" s="132" t="s">
        <v>17</v>
      </c>
      <c r="B165" s="181">
        <v>38</v>
      </c>
      <c r="C165" s="182">
        <v>0</v>
      </c>
      <c r="D165" s="183">
        <v>22</v>
      </c>
      <c r="E165" s="184">
        <v>0</v>
      </c>
      <c r="F165" s="181">
        <v>24</v>
      </c>
      <c r="G165" s="185">
        <v>0</v>
      </c>
      <c r="H165" s="183">
        <v>30</v>
      </c>
      <c r="I165" s="184">
        <v>3</v>
      </c>
      <c r="J165" s="181">
        <v>6</v>
      </c>
      <c r="K165" s="185">
        <v>1</v>
      </c>
      <c r="L165" s="183">
        <v>4</v>
      </c>
      <c r="M165" s="181">
        <v>0</v>
      </c>
      <c r="N165" s="186">
        <v>0</v>
      </c>
      <c r="O165" s="187">
        <v>0</v>
      </c>
      <c r="P165" s="181">
        <v>0</v>
      </c>
      <c r="Q165" s="185">
        <v>0</v>
      </c>
      <c r="R165" s="183">
        <v>0</v>
      </c>
      <c r="S165" s="184">
        <v>0</v>
      </c>
      <c r="T165" s="181">
        <v>0</v>
      </c>
      <c r="U165" s="185">
        <v>0</v>
      </c>
      <c r="V165" s="183">
        <v>0</v>
      </c>
      <c r="W165" s="184">
        <v>0</v>
      </c>
      <c r="X165" s="181">
        <v>0</v>
      </c>
      <c r="Y165" s="185">
        <v>0</v>
      </c>
      <c r="Z165" s="183">
        <v>0</v>
      </c>
      <c r="AA165" s="181">
        <v>0</v>
      </c>
      <c r="AB165" s="165">
        <f t="shared" ref="AB165:AB166" si="1626">B165+D165+F165+H165+J165+L165+N165+P165+R165+T165+V165+X165+Z165</f>
        <v>124</v>
      </c>
      <c r="AC165" s="166">
        <f t="shared" ref="AC165:AC184" si="1627">C165+E165+G165+I165+K165+M165+O165+Q165+S165+U165+W165+Y165+AA165</f>
        <v>4</v>
      </c>
      <c r="AE165" s="259" t="str">
        <f>$AE$10</f>
        <v>08:00 - 08:59</v>
      </c>
      <c r="AF165" s="121">
        <f>SUMIF($A$9:$A$32,$AE165,B$164:B$187)</f>
        <v>353</v>
      </c>
      <c r="AG165" s="182">
        <f t="shared" si="1597"/>
        <v>335</v>
      </c>
      <c r="AH165" s="183">
        <f t="shared" si="1597"/>
        <v>161</v>
      </c>
      <c r="AI165" s="184">
        <f t="shared" si="1597"/>
        <v>106</v>
      </c>
      <c r="AJ165" s="181">
        <f t="shared" si="1597"/>
        <v>220</v>
      </c>
      <c r="AK165" s="185">
        <f t="shared" si="1597"/>
        <v>65</v>
      </c>
      <c r="AL165" s="183">
        <f t="shared" si="1597"/>
        <v>436</v>
      </c>
      <c r="AM165" s="184">
        <f t="shared" si="1597"/>
        <v>257</v>
      </c>
      <c r="AN165" s="181">
        <f t="shared" si="1597"/>
        <v>51</v>
      </c>
      <c r="AO165" s="185">
        <f t="shared" si="1597"/>
        <v>78</v>
      </c>
      <c r="AP165" s="183">
        <f t="shared" si="1597"/>
        <v>47</v>
      </c>
      <c r="AQ165" s="181">
        <f t="shared" si="1597"/>
        <v>305</v>
      </c>
      <c r="AR165" s="186">
        <f t="shared" si="1597"/>
        <v>212</v>
      </c>
      <c r="AS165" s="187">
        <f t="shared" si="1597"/>
        <v>354</v>
      </c>
      <c r="AT165" s="181">
        <f t="shared" si="1597"/>
        <v>136</v>
      </c>
      <c r="AU165" s="185">
        <f t="shared" si="1597"/>
        <v>80</v>
      </c>
      <c r="AV165" s="183">
        <f t="shared" si="1597"/>
        <v>260</v>
      </c>
      <c r="AW165" s="184">
        <f t="shared" si="1598"/>
        <v>128</v>
      </c>
      <c r="AX165" s="181">
        <f t="shared" si="1598"/>
        <v>37</v>
      </c>
      <c r="AY165" s="185">
        <f t="shared" si="1598"/>
        <v>35</v>
      </c>
      <c r="AZ165" s="183">
        <f t="shared" si="1598"/>
        <v>53</v>
      </c>
      <c r="BA165" s="184">
        <f t="shared" si="1598"/>
        <v>373</v>
      </c>
      <c r="BB165" s="181">
        <f t="shared" si="1598"/>
        <v>93</v>
      </c>
      <c r="BC165" s="185">
        <f t="shared" si="1598"/>
        <v>60</v>
      </c>
      <c r="BD165" s="183">
        <f t="shared" si="1598"/>
        <v>386</v>
      </c>
      <c r="BE165" s="181">
        <f t="shared" si="1598"/>
        <v>296</v>
      </c>
      <c r="BF165" s="165">
        <f>SUM(AF165,AH165,AJ165,AL165,AN165,AP165,AR165,AT165,AV165,AX165,AZ165,BB165,BD165)</f>
        <v>2445</v>
      </c>
      <c r="BG165" s="166">
        <f>SUM(AG165,AI165,AK165,AM165,AO165,AQ165,AS165,AU165,AW165,AY165,BA165,BC165,BE165)</f>
        <v>2472</v>
      </c>
      <c r="BI165" s="132" t="s">
        <v>17</v>
      </c>
      <c r="BJ165" s="124">
        <f>B165/B188</f>
        <v>1.278600269179004E-2</v>
      </c>
      <c r="BK165" s="125">
        <f t="shared" ref="BK165" si="1628">C165/C188</f>
        <v>0</v>
      </c>
      <c r="BL165" s="126">
        <f t="shared" ref="BL165" si="1629">D165/D188</f>
        <v>1.6467065868263474E-2</v>
      </c>
      <c r="BM165" s="127">
        <f t="shared" ref="BM165" si="1630">E165/E188</f>
        <v>0</v>
      </c>
      <c r="BN165" s="124">
        <f t="shared" ref="BN165" si="1631">F165/F188</f>
        <v>1.3281682346430549E-2</v>
      </c>
      <c r="BO165" s="125">
        <f t="shared" ref="BO165" si="1632">G165/G188</f>
        <v>0</v>
      </c>
      <c r="BP165" s="126">
        <f t="shared" ref="BP165" si="1633">H165/H188</f>
        <v>8.1610446137105556E-3</v>
      </c>
      <c r="BQ165" s="127">
        <f t="shared" ref="BQ165" si="1634">I165/I188</f>
        <v>7.7559462254395031E-4</v>
      </c>
      <c r="BR165" s="124">
        <f t="shared" ref="BR165" si="1635">J165/J188</f>
        <v>8.5714285714285719E-3</v>
      </c>
      <c r="BS165" s="125">
        <f t="shared" ref="BS165" si="1636">K165/K188</f>
        <v>1.6474464579901153E-3</v>
      </c>
      <c r="BT165" s="126">
        <f t="shared" ref="BT165" si="1637">L165/L188</f>
        <v>2.2948938611589212E-3</v>
      </c>
      <c r="BU165" s="124">
        <f t="shared" ref="BU165" si="1638">M165/M188</f>
        <v>0</v>
      </c>
      <c r="BV165" s="128">
        <f t="shared" ref="BV165" si="1639">N165/N188</f>
        <v>0</v>
      </c>
      <c r="BW165" s="129">
        <f t="shared" ref="BW165" si="1640">O165/O188</f>
        <v>0</v>
      </c>
      <c r="BX165" s="124">
        <f t="shared" ref="BX165" si="1641">P165/P188</f>
        <v>0</v>
      </c>
      <c r="BY165" s="125">
        <f t="shared" ref="BY165" si="1642">Q165/Q188</f>
        <v>0</v>
      </c>
      <c r="BZ165" s="126">
        <f t="shared" ref="BZ165" si="1643">R165/R188</f>
        <v>0</v>
      </c>
      <c r="CA165" s="127">
        <f t="shared" ref="CA165" si="1644">S165/S188</f>
        <v>0</v>
      </c>
      <c r="CB165" s="124">
        <f t="shared" ref="CB165" si="1645">T165/T188</f>
        <v>0</v>
      </c>
      <c r="CC165" s="125">
        <f t="shared" ref="CC165" si="1646">U165/U188</f>
        <v>0</v>
      </c>
      <c r="CD165" s="126">
        <f t="shared" ref="CD165" si="1647">V165/V188</f>
        <v>0</v>
      </c>
      <c r="CE165" s="127">
        <f t="shared" ref="CE165" si="1648">W165/W188</f>
        <v>0</v>
      </c>
      <c r="CF165" s="124">
        <f t="shared" ref="CF165" si="1649">X165/X188</f>
        <v>0</v>
      </c>
      <c r="CG165" s="125">
        <f t="shared" ref="CG165" si="1650">Y165/Y188</f>
        <v>0</v>
      </c>
      <c r="CH165" s="126">
        <f t="shared" ref="CH165" si="1651">Z165/Z188</f>
        <v>0</v>
      </c>
      <c r="CI165" s="124">
        <f t="shared" ref="CI165" si="1652">AA165/AA188</f>
        <v>0</v>
      </c>
      <c r="CJ165" s="130">
        <f t="shared" ref="CJ165" si="1653">AB165/AB188</f>
        <v>4.4224116409287062E-3</v>
      </c>
      <c r="CK165" s="131">
        <f t="shared" ref="CK165" si="1654">AC165/AC188</f>
        <v>1.429388221841052E-4</v>
      </c>
    </row>
    <row r="166" spans="1:89" ht="13.5" thickBot="1" x14ac:dyDescent="0.25">
      <c r="A166" s="140" t="s">
        <v>18</v>
      </c>
      <c r="B166" s="188">
        <v>186</v>
      </c>
      <c r="C166" s="189">
        <v>0</v>
      </c>
      <c r="D166" s="190">
        <v>120</v>
      </c>
      <c r="E166" s="191">
        <v>1</v>
      </c>
      <c r="F166" s="188">
        <v>153</v>
      </c>
      <c r="G166" s="192">
        <v>8</v>
      </c>
      <c r="H166" s="190">
        <v>169</v>
      </c>
      <c r="I166" s="191">
        <v>45</v>
      </c>
      <c r="J166" s="188">
        <v>27</v>
      </c>
      <c r="K166" s="192">
        <v>12</v>
      </c>
      <c r="L166" s="190">
        <v>45</v>
      </c>
      <c r="M166" s="188">
        <v>77</v>
      </c>
      <c r="N166" s="193">
        <v>100</v>
      </c>
      <c r="O166" s="194">
        <v>70</v>
      </c>
      <c r="P166" s="188">
        <v>70</v>
      </c>
      <c r="Q166" s="192">
        <v>57</v>
      </c>
      <c r="R166" s="190">
        <v>100</v>
      </c>
      <c r="S166" s="191">
        <v>45</v>
      </c>
      <c r="T166" s="188">
        <v>14</v>
      </c>
      <c r="U166" s="192">
        <v>29</v>
      </c>
      <c r="V166" s="190">
        <v>50</v>
      </c>
      <c r="W166" s="191">
        <v>46</v>
      </c>
      <c r="X166" s="188">
        <v>102</v>
      </c>
      <c r="Y166" s="192">
        <v>54</v>
      </c>
      <c r="Z166" s="190">
        <v>267</v>
      </c>
      <c r="AA166" s="188">
        <v>132</v>
      </c>
      <c r="AB166" s="165">
        <f t="shared" si="1626"/>
        <v>1403</v>
      </c>
      <c r="AC166" s="166">
        <f t="shared" si="1627"/>
        <v>576</v>
      </c>
      <c r="AE166" s="257"/>
      <c r="AF166" s="121"/>
      <c r="AG166" s="189"/>
      <c r="AH166" s="190"/>
      <c r="AI166" s="191"/>
      <c r="AJ166" s="188"/>
      <c r="AK166" s="192"/>
      <c r="AL166" s="190"/>
      <c r="AM166" s="191"/>
      <c r="AN166" s="188"/>
      <c r="AO166" s="192"/>
      <c r="AP166" s="190"/>
      <c r="AQ166" s="188"/>
      <c r="AR166" s="193"/>
      <c r="AS166" s="194"/>
      <c r="AT166" s="188"/>
      <c r="AU166" s="192"/>
      <c r="AV166" s="190"/>
      <c r="AW166" s="191"/>
      <c r="AX166" s="188"/>
      <c r="AY166" s="192"/>
      <c r="AZ166" s="190"/>
      <c r="BA166" s="191"/>
      <c r="BB166" s="188"/>
      <c r="BC166" s="192"/>
      <c r="BD166" s="190"/>
      <c r="BE166" s="188"/>
      <c r="BF166" s="165"/>
      <c r="BG166" s="166"/>
      <c r="BI166" s="140" t="s">
        <v>18</v>
      </c>
      <c r="BJ166" s="124">
        <f>B166/B188</f>
        <v>6.2584118438761771E-2</v>
      </c>
      <c r="BK166" s="125">
        <f t="shared" ref="BK166" si="1655">C166/C188</f>
        <v>0</v>
      </c>
      <c r="BL166" s="126">
        <f t="shared" ref="BL166" si="1656">D166/D188</f>
        <v>8.9820359281437126E-2</v>
      </c>
      <c r="BM166" s="127">
        <f t="shared" ref="BM166" si="1657">E166/E188</f>
        <v>5.2687038988408848E-4</v>
      </c>
      <c r="BN166" s="124">
        <f t="shared" ref="BN166" si="1658">F166/F188</f>
        <v>8.4670724958494745E-2</v>
      </c>
      <c r="BO166" s="125">
        <f t="shared" ref="BO166" si="1659">G166/G188</f>
        <v>6.0286360211002261E-3</v>
      </c>
      <c r="BP166" s="126">
        <f t="shared" ref="BP166" si="1660">H166/H188</f>
        <v>4.5973884657236126E-2</v>
      </c>
      <c r="BQ166" s="127">
        <f t="shared" ref="BQ166" si="1661">I166/I188</f>
        <v>1.1633919338159255E-2</v>
      </c>
      <c r="BR166" s="124">
        <f t="shared" ref="BR166" si="1662">J166/J188</f>
        <v>3.8571428571428569E-2</v>
      </c>
      <c r="BS166" s="125">
        <f t="shared" ref="BS166" si="1663">K166/K188</f>
        <v>1.9769357495881382E-2</v>
      </c>
      <c r="BT166" s="126">
        <f t="shared" ref="BT166" si="1664">L166/L188</f>
        <v>2.5817555938037865E-2</v>
      </c>
      <c r="BU166" s="124">
        <f t="shared" ref="BU166" si="1665">M166/M188</f>
        <v>4.4227455485353243E-2</v>
      </c>
      <c r="BV166" s="128">
        <f t="shared" ref="BV166" si="1666">N166/N188</f>
        <v>3.0450669914738125E-2</v>
      </c>
      <c r="BW166" s="129">
        <f t="shared" ref="BW166" si="1667">O166/O188</f>
        <v>2.2928267278087128E-2</v>
      </c>
      <c r="BX166" s="124">
        <f t="shared" ref="BX166" si="1668">P166/P188</f>
        <v>3.9977155910908051E-2</v>
      </c>
      <c r="BY166" s="125">
        <f t="shared" ref="BY166" si="1669">Q166/Q188</f>
        <v>3.9473684210526314E-2</v>
      </c>
      <c r="BZ166" s="126">
        <f t="shared" ref="BZ166" si="1670">R166/R188</f>
        <v>4.3440486533449174E-2</v>
      </c>
      <c r="CA166" s="127">
        <f t="shared" ref="CA166" si="1671">S166/S188</f>
        <v>2.025202520252025E-2</v>
      </c>
      <c r="CB166" s="124">
        <f t="shared" ref="CB166" si="1672">T166/T188</f>
        <v>2.7888446215139442E-2</v>
      </c>
      <c r="CC166" s="125">
        <f t="shared" ref="CC166" si="1673">U166/U188</f>
        <v>7.7540106951871662E-2</v>
      </c>
      <c r="CD166" s="126">
        <f t="shared" ref="CD166" si="1674">V166/V188</f>
        <v>2.1240441801189464E-2</v>
      </c>
      <c r="CE166" s="127">
        <f t="shared" ref="CE166" si="1675">W166/W188</f>
        <v>2.3945861530452889E-2</v>
      </c>
      <c r="CF166" s="124">
        <f t="shared" ref="CF166" si="1676">X166/X188</f>
        <v>7.019958706125258E-2</v>
      </c>
      <c r="CG166" s="125">
        <f t="shared" ref="CG166" si="1677">Y166/Y188</f>
        <v>4.0540540540540543E-2</v>
      </c>
      <c r="CH166" s="126">
        <f t="shared" ref="CH166" si="1678">Z166/Z188</f>
        <v>6.4198124549170468E-2</v>
      </c>
      <c r="CI166" s="124">
        <f t="shared" ref="CI166" si="1679">AA166/AA188</f>
        <v>2.7357512953367875E-2</v>
      </c>
      <c r="CJ166" s="130">
        <f t="shared" ref="CJ166" si="1680">AB166/AB188</f>
        <v>5.0037447840507863E-2</v>
      </c>
      <c r="CK166" s="131">
        <f t="shared" ref="CK166" si="1681">AC166/AC188</f>
        <v>2.0583190394511151E-2</v>
      </c>
    </row>
    <row r="167" spans="1:89" ht="14.25" thickTop="1" thickBot="1" x14ac:dyDescent="0.25">
      <c r="A167" s="132" t="s">
        <v>19</v>
      </c>
      <c r="B167" s="181">
        <v>266</v>
      </c>
      <c r="C167" s="182">
        <v>192</v>
      </c>
      <c r="D167" s="183">
        <v>139</v>
      </c>
      <c r="E167" s="184">
        <v>104</v>
      </c>
      <c r="F167" s="181">
        <v>179</v>
      </c>
      <c r="G167" s="185">
        <v>66</v>
      </c>
      <c r="H167" s="183">
        <v>275</v>
      </c>
      <c r="I167" s="184">
        <v>212</v>
      </c>
      <c r="J167" s="181">
        <v>54</v>
      </c>
      <c r="K167" s="185">
        <v>55</v>
      </c>
      <c r="L167" s="183">
        <v>78</v>
      </c>
      <c r="M167" s="181">
        <v>187</v>
      </c>
      <c r="N167" s="186">
        <v>210</v>
      </c>
      <c r="O167" s="187">
        <v>216</v>
      </c>
      <c r="P167" s="181">
        <v>117</v>
      </c>
      <c r="Q167" s="185">
        <v>118</v>
      </c>
      <c r="R167" s="183">
        <v>169</v>
      </c>
      <c r="S167" s="184">
        <v>145</v>
      </c>
      <c r="T167" s="181">
        <v>31</v>
      </c>
      <c r="U167" s="185">
        <v>59</v>
      </c>
      <c r="V167" s="183">
        <v>51</v>
      </c>
      <c r="W167" s="184">
        <v>156</v>
      </c>
      <c r="X167" s="181">
        <v>127</v>
      </c>
      <c r="Y167" s="185">
        <v>135</v>
      </c>
      <c r="Z167" s="183">
        <v>384</v>
      </c>
      <c r="AA167" s="181">
        <v>300</v>
      </c>
      <c r="AB167" s="165">
        <f>B167+D167+F167+H167+J167+L167+N167+P167+R167+T167+V167+X167+Z167</f>
        <v>2080</v>
      </c>
      <c r="AC167" s="166">
        <f t="shared" si="1627"/>
        <v>1945</v>
      </c>
      <c r="AE167" s="254" t="s">
        <v>13</v>
      </c>
      <c r="AF167" s="14">
        <f t="shared" ref="AF167:BG167" si="1682">SUM(AF164:AF166)</f>
        <v>696</v>
      </c>
      <c r="AG167" s="1">
        <f t="shared" si="1682"/>
        <v>514</v>
      </c>
      <c r="AH167" s="14">
        <f t="shared" si="1682"/>
        <v>304</v>
      </c>
      <c r="AI167" s="1">
        <f t="shared" si="1682"/>
        <v>185</v>
      </c>
      <c r="AJ167" s="14">
        <f t="shared" si="1682"/>
        <v>457</v>
      </c>
      <c r="AK167" s="1">
        <f t="shared" si="1682"/>
        <v>128</v>
      </c>
      <c r="AL167" s="14">
        <f t="shared" si="1682"/>
        <v>820</v>
      </c>
      <c r="AM167" s="1">
        <f t="shared" si="1682"/>
        <v>515</v>
      </c>
      <c r="AN167" s="14">
        <f t="shared" si="1682"/>
        <v>101</v>
      </c>
      <c r="AO167" s="1">
        <f t="shared" si="1682"/>
        <v>142</v>
      </c>
      <c r="AP167" s="14">
        <f t="shared" si="1682"/>
        <v>111</v>
      </c>
      <c r="AQ167" s="1">
        <f t="shared" si="1682"/>
        <v>545</v>
      </c>
      <c r="AR167" s="14">
        <f t="shared" si="1682"/>
        <v>395</v>
      </c>
      <c r="AS167" s="1">
        <f t="shared" si="1682"/>
        <v>692</v>
      </c>
      <c r="AT167" s="14">
        <f t="shared" si="1682"/>
        <v>293</v>
      </c>
      <c r="AU167" s="1">
        <f t="shared" si="1682"/>
        <v>190</v>
      </c>
      <c r="AV167" s="14">
        <f t="shared" si="1682"/>
        <v>506</v>
      </c>
      <c r="AW167" s="1">
        <f t="shared" si="1682"/>
        <v>241</v>
      </c>
      <c r="AX167" s="14">
        <f t="shared" si="1682"/>
        <v>65</v>
      </c>
      <c r="AY167" s="1">
        <f t="shared" si="1682"/>
        <v>79</v>
      </c>
      <c r="AZ167" s="14">
        <f t="shared" si="1682"/>
        <v>132</v>
      </c>
      <c r="BA167" s="1">
        <f t="shared" si="1682"/>
        <v>587</v>
      </c>
      <c r="BB167" s="14">
        <f t="shared" si="1682"/>
        <v>206</v>
      </c>
      <c r="BC167" s="1">
        <f t="shared" si="1682"/>
        <v>160</v>
      </c>
      <c r="BD167" s="14">
        <f t="shared" si="1682"/>
        <v>720</v>
      </c>
      <c r="BE167" s="1">
        <f t="shared" si="1682"/>
        <v>595</v>
      </c>
      <c r="BF167" s="167">
        <f t="shared" si="1682"/>
        <v>4806</v>
      </c>
      <c r="BG167" s="168">
        <f t="shared" si="1682"/>
        <v>4573</v>
      </c>
      <c r="BI167" s="132" t="s">
        <v>19</v>
      </c>
      <c r="BJ167" s="124">
        <f>B167/B188</f>
        <v>8.9502018842530284E-2</v>
      </c>
      <c r="BK167" s="125">
        <f t="shared" ref="BK167" si="1683">C167/C188</f>
        <v>5.6939501779359428E-2</v>
      </c>
      <c r="BL167" s="126">
        <f t="shared" ref="BL167" si="1684">D167/D188</f>
        <v>0.10404191616766467</v>
      </c>
      <c r="BM167" s="127">
        <f t="shared" ref="BM167" si="1685">E167/E188</f>
        <v>5.4794520547945202E-2</v>
      </c>
      <c r="BN167" s="124">
        <f t="shared" ref="BN167" si="1686">F167/F188</f>
        <v>9.9059214167127832E-2</v>
      </c>
      <c r="BO167" s="125">
        <f t="shared" ref="BO167" si="1687">G167/G188</f>
        <v>4.9736247174076868E-2</v>
      </c>
      <c r="BP167" s="126">
        <f t="shared" ref="BP167" si="1688">H167/H188</f>
        <v>7.480957562568008E-2</v>
      </c>
      <c r="BQ167" s="127">
        <f t="shared" ref="BQ167" si="1689">I167/I188</f>
        <v>5.4808686659772489E-2</v>
      </c>
      <c r="BR167" s="124">
        <f t="shared" ref="BR167" si="1690">J167/J188</f>
        <v>7.7142857142857138E-2</v>
      </c>
      <c r="BS167" s="125">
        <f t="shared" ref="BS167" si="1691">K167/K188</f>
        <v>9.0609555189456348E-2</v>
      </c>
      <c r="BT167" s="126">
        <f t="shared" ref="BT167" si="1692">L167/L188</f>
        <v>4.4750430292598967E-2</v>
      </c>
      <c r="BU167" s="124">
        <f t="shared" ref="BU167" si="1693">M167/M188</f>
        <v>0.1074095347501436</v>
      </c>
      <c r="BV167" s="128">
        <f t="shared" ref="BV167" si="1694">N167/N188</f>
        <v>6.3946406820950055E-2</v>
      </c>
      <c r="BW167" s="129">
        <f t="shared" ref="BW167" si="1695">O167/O188</f>
        <v>7.0750081886668856E-2</v>
      </c>
      <c r="BX167" s="124">
        <f t="shared" ref="BX167" si="1696">P167/P188</f>
        <v>6.6818960593946319E-2</v>
      </c>
      <c r="BY167" s="125">
        <f t="shared" ref="BY167" si="1697">Q167/Q188</f>
        <v>8.1717451523545703E-2</v>
      </c>
      <c r="BZ167" s="126">
        <f t="shared" ref="BZ167" si="1698">R167/R188</f>
        <v>7.3414422241529109E-2</v>
      </c>
      <c r="CA167" s="127">
        <f t="shared" ref="CA167" si="1699">S167/S188</f>
        <v>6.5256525652565261E-2</v>
      </c>
      <c r="CB167" s="124">
        <f t="shared" ref="CB167" si="1700">T167/T188</f>
        <v>6.1752988047808766E-2</v>
      </c>
      <c r="CC167" s="125">
        <f t="shared" ref="CC167" si="1701">U167/U188</f>
        <v>0.15775401069518716</v>
      </c>
      <c r="CD167" s="126">
        <f t="shared" ref="CD167" si="1702">V167/V188</f>
        <v>2.1665250637213255E-2</v>
      </c>
      <c r="CE167" s="127">
        <f t="shared" ref="CE167" si="1703">W167/W188</f>
        <v>8.1207704320666318E-2</v>
      </c>
      <c r="CF167" s="124">
        <f t="shared" ref="CF167" si="1704">X167/X188</f>
        <v>8.7405368203716444E-2</v>
      </c>
      <c r="CG167" s="125">
        <f t="shared" ref="CG167" si="1705">Y167/Y188</f>
        <v>0.10135135135135136</v>
      </c>
      <c r="CH167" s="126">
        <f t="shared" ref="CH167" si="1706">Z167/Z188</f>
        <v>9.2329886992065402E-2</v>
      </c>
      <c r="CI167" s="124">
        <f t="shared" ref="CI167" si="1707">AA167/AA188</f>
        <v>6.2176165803108807E-2</v>
      </c>
      <c r="CJ167" s="130">
        <f t="shared" ref="CJ167" si="1708">AB167/AB188</f>
        <v>7.4182388815578301E-2</v>
      </c>
      <c r="CK167" s="131">
        <f t="shared" ref="CK167" si="1709">AC167/AC188</f>
        <v>6.9504002287021152E-2</v>
      </c>
    </row>
    <row r="168" spans="1:89" ht="13.5" thickTop="1" x14ac:dyDescent="0.2">
      <c r="A168" s="140" t="s">
        <v>20</v>
      </c>
      <c r="B168" s="188">
        <v>343</v>
      </c>
      <c r="C168" s="189">
        <v>179</v>
      </c>
      <c r="D168" s="190">
        <v>143</v>
      </c>
      <c r="E168" s="191">
        <v>79</v>
      </c>
      <c r="F168" s="188">
        <v>237</v>
      </c>
      <c r="G168" s="192">
        <v>63</v>
      </c>
      <c r="H168" s="190">
        <v>384</v>
      </c>
      <c r="I168" s="191">
        <v>258</v>
      </c>
      <c r="J168" s="188">
        <v>50</v>
      </c>
      <c r="K168" s="192">
        <v>64</v>
      </c>
      <c r="L168" s="190">
        <v>64</v>
      </c>
      <c r="M168" s="188">
        <v>240</v>
      </c>
      <c r="N168" s="193">
        <v>183</v>
      </c>
      <c r="O168" s="194">
        <v>338</v>
      </c>
      <c r="P168" s="188">
        <v>157</v>
      </c>
      <c r="Q168" s="192">
        <v>110</v>
      </c>
      <c r="R168" s="190">
        <v>246</v>
      </c>
      <c r="S168" s="191">
        <v>113</v>
      </c>
      <c r="T168" s="188">
        <v>28</v>
      </c>
      <c r="U168" s="192">
        <v>44</v>
      </c>
      <c r="V168" s="190">
        <v>79</v>
      </c>
      <c r="W168" s="191">
        <v>214</v>
      </c>
      <c r="X168" s="188">
        <v>113</v>
      </c>
      <c r="Y168" s="192">
        <v>100</v>
      </c>
      <c r="Z168" s="190">
        <v>334</v>
      </c>
      <c r="AA168" s="188">
        <v>299</v>
      </c>
      <c r="AB168" s="165">
        <f t="shared" ref="AB168:AB184" si="1710">B168+D168+F168+H168+J168+L168+N168+P168+R168+T168+V168+X168+Z168</f>
        <v>2361</v>
      </c>
      <c r="AC168" s="166">
        <f t="shared" si="1627"/>
        <v>2101</v>
      </c>
      <c r="BI168" s="140" t="s">
        <v>20</v>
      </c>
      <c r="BJ168" s="124">
        <f>B168/B188</f>
        <v>0.11541049798115748</v>
      </c>
      <c r="BK168" s="125">
        <f t="shared" ref="BK168" si="1711">C168/C188</f>
        <v>5.3084223013048638E-2</v>
      </c>
      <c r="BL168" s="126">
        <f t="shared" ref="BL168" si="1712">D168/D188</f>
        <v>0.10703592814371257</v>
      </c>
      <c r="BM168" s="127">
        <f t="shared" ref="BM168" si="1713">E168/E188</f>
        <v>4.1622760800842991E-2</v>
      </c>
      <c r="BN168" s="124">
        <f t="shared" ref="BN168" si="1714">F168/F188</f>
        <v>0.13115661317100166</v>
      </c>
      <c r="BO168" s="125">
        <f t="shared" ref="BO168" si="1715">G168/G188</f>
        <v>4.7475508666164283E-2</v>
      </c>
      <c r="BP168" s="126">
        <f t="shared" ref="BP168" si="1716">H168/H188</f>
        <v>0.10446137105549511</v>
      </c>
      <c r="BQ168" s="127">
        <f t="shared" ref="BQ168" si="1717">I168/I188</f>
        <v>6.6701137538779737E-2</v>
      </c>
      <c r="BR168" s="124">
        <f t="shared" ref="BR168" si="1718">J168/J188</f>
        <v>7.1428571428571425E-2</v>
      </c>
      <c r="BS168" s="125">
        <f t="shared" ref="BS168" si="1719">K168/K188</f>
        <v>0.10543657331136738</v>
      </c>
      <c r="BT168" s="126">
        <f t="shared" ref="BT168" si="1720">L168/L188</f>
        <v>3.6718301778542739E-2</v>
      </c>
      <c r="BU168" s="124">
        <f t="shared" ref="BU168" si="1721">M168/M188</f>
        <v>0.13785180930499713</v>
      </c>
      <c r="BV168" s="128">
        <f t="shared" ref="BV168" si="1722">N168/N188</f>
        <v>5.5724725943970765E-2</v>
      </c>
      <c r="BW168" s="129">
        <f t="shared" ref="BW168" si="1723">O168/O188</f>
        <v>0.1107107762856207</v>
      </c>
      <c r="BX168" s="124">
        <f t="shared" ref="BX168" si="1724">P168/P188</f>
        <v>8.9663049685893781E-2</v>
      </c>
      <c r="BY168" s="125">
        <f t="shared" ref="BY168" si="1725">Q168/Q188</f>
        <v>7.6177285318559551E-2</v>
      </c>
      <c r="BZ168" s="126">
        <f t="shared" ref="BZ168" si="1726">R168/R188</f>
        <v>0.10686359687228497</v>
      </c>
      <c r="CA168" s="127">
        <f t="shared" ref="CA168" si="1727">S168/S188</f>
        <v>5.0855085508550855E-2</v>
      </c>
      <c r="CB168" s="124">
        <f t="shared" ref="CB168" si="1728">T168/T188</f>
        <v>5.5776892430278883E-2</v>
      </c>
      <c r="CC168" s="125">
        <f t="shared" ref="CC168" si="1729">U168/U188</f>
        <v>0.11764705882352941</v>
      </c>
      <c r="CD168" s="126">
        <f t="shared" ref="CD168" si="1730">V168/V188</f>
        <v>3.3559898045879354E-2</v>
      </c>
      <c r="CE168" s="127">
        <f t="shared" ref="CE168" si="1731">W168/W188</f>
        <v>0.11140031233732431</v>
      </c>
      <c r="CF168" s="124">
        <f t="shared" ref="CF168" si="1732">X168/X188</f>
        <v>7.7770130763936685E-2</v>
      </c>
      <c r="CG168" s="125">
        <f t="shared" ref="CG168" si="1733">Y168/Y188</f>
        <v>7.5075075075075076E-2</v>
      </c>
      <c r="CH168" s="126">
        <f t="shared" ref="CH168" si="1734">Z168/Z188</f>
        <v>8.0307766289973548E-2</v>
      </c>
      <c r="CI168" s="124">
        <f t="shared" ref="CI168" si="1735">AA168/AA188</f>
        <v>6.1968911917098447E-2</v>
      </c>
      <c r="CJ168" s="130">
        <f t="shared" ref="CJ168" si="1736">AB168/AB188</f>
        <v>8.4204144227682867E-2</v>
      </c>
      <c r="CK168" s="131">
        <f t="shared" ref="CK168" si="1737">AC168/AC188</f>
        <v>7.5078616352201255E-2</v>
      </c>
    </row>
    <row r="169" spans="1:89" ht="13.5" thickBot="1" x14ac:dyDescent="0.25">
      <c r="A169" s="132" t="s">
        <v>21</v>
      </c>
      <c r="B169" s="181">
        <v>353</v>
      </c>
      <c r="C169" s="182">
        <v>335</v>
      </c>
      <c r="D169" s="183">
        <v>161</v>
      </c>
      <c r="E169" s="184">
        <v>106</v>
      </c>
      <c r="F169" s="181">
        <v>220</v>
      </c>
      <c r="G169" s="185">
        <v>65</v>
      </c>
      <c r="H169" s="183">
        <v>436</v>
      </c>
      <c r="I169" s="184">
        <v>257</v>
      </c>
      <c r="J169" s="181">
        <v>51</v>
      </c>
      <c r="K169" s="185">
        <v>78</v>
      </c>
      <c r="L169" s="183">
        <v>47</v>
      </c>
      <c r="M169" s="181">
        <v>305</v>
      </c>
      <c r="N169" s="186">
        <v>212</v>
      </c>
      <c r="O169" s="187">
        <v>354</v>
      </c>
      <c r="P169" s="181">
        <v>136</v>
      </c>
      <c r="Q169" s="185">
        <v>80</v>
      </c>
      <c r="R169" s="183">
        <v>260</v>
      </c>
      <c r="S169" s="184">
        <v>128</v>
      </c>
      <c r="T169" s="181">
        <v>37</v>
      </c>
      <c r="U169" s="185">
        <v>35</v>
      </c>
      <c r="V169" s="183">
        <v>53</v>
      </c>
      <c r="W169" s="184">
        <v>373</v>
      </c>
      <c r="X169" s="181">
        <v>93</v>
      </c>
      <c r="Y169" s="185">
        <v>60</v>
      </c>
      <c r="Z169" s="183">
        <v>386</v>
      </c>
      <c r="AA169" s="181">
        <v>296</v>
      </c>
      <c r="AB169" s="165">
        <f t="shared" si="1710"/>
        <v>2445</v>
      </c>
      <c r="AC169" s="166">
        <f t="shared" si="1627"/>
        <v>2472</v>
      </c>
      <c r="AE169" t="s">
        <v>85</v>
      </c>
      <c r="BI169" s="132" t="s">
        <v>21</v>
      </c>
      <c r="BJ169" s="124">
        <f>B169/B188</f>
        <v>0.11877523553162854</v>
      </c>
      <c r="BK169" s="125">
        <f t="shared" ref="BK169" si="1738">C169/C188</f>
        <v>9.9347568208778173E-2</v>
      </c>
      <c r="BL169" s="126">
        <f t="shared" ref="BL169" si="1739">D169/D188</f>
        <v>0.12050898203592815</v>
      </c>
      <c r="BM169" s="127">
        <f t="shared" ref="BM169" si="1740">E169/E188</f>
        <v>5.584826132771338E-2</v>
      </c>
      <c r="BN169" s="124">
        <f t="shared" ref="BN169" si="1741">F169/F188</f>
        <v>0.12174875484228002</v>
      </c>
      <c r="BO169" s="125">
        <f t="shared" ref="BO169" si="1742">G169/G188</f>
        <v>4.8982667671439335E-2</v>
      </c>
      <c r="BP169" s="126">
        <f t="shared" ref="BP169" si="1743">H169/H188</f>
        <v>0.11860718171926006</v>
      </c>
      <c r="BQ169" s="127">
        <f t="shared" ref="BQ169" si="1744">I169/I188</f>
        <v>6.6442605997931753E-2</v>
      </c>
      <c r="BR169" s="124">
        <f t="shared" ref="BR169" si="1745">J169/J188</f>
        <v>7.2857142857142856E-2</v>
      </c>
      <c r="BS169" s="125">
        <f t="shared" ref="BS169" si="1746">K169/K188</f>
        <v>0.12850082372322899</v>
      </c>
      <c r="BT169" s="126">
        <f t="shared" ref="BT169" si="1747">L169/L188</f>
        <v>2.6965002868617326E-2</v>
      </c>
      <c r="BU169" s="124">
        <f t="shared" ref="BU169" si="1748">M169/M188</f>
        <v>0.17518667432510052</v>
      </c>
      <c r="BV169" s="128">
        <f t="shared" ref="BV169" si="1749">N169/N188</f>
        <v>6.4555420219244819E-2</v>
      </c>
      <c r="BW169" s="129">
        <f t="shared" ref="BW169" si="1750">O169/O188</f>
        <v>0.11595152309204061</v>
      </c>
      <c r="BX169" s="124">
        <f t="shared" ref="BX169" si="1751">P169/P188</f>
        <v>7.7669902912621352E-2</v>
      </c>
      <c r="BY169" s="125">
        <f t="shared" ref="BY169" si="1752">Q169/Q188</f>
        <v>5.5401662049861494E-2</v>
      </c>
      <c r="BZ169" s="126">
        <f t="shared" ref="BZ169" si="1753">R169/R188</f>
        <v>0.11294526498696786</v>
      </c>
      <c r="CA169" s="127">
        <f t="shared" ref="CA169" si="1754">S169/S188</f>
        <v>5.7605760576057603E-2</v>
      </c>
      <c r="CB169" s="124">
        <f t="shared" ref="CB169" si="1755">T169/T188</f>
        <v>7.370517928286853E-2</v>
      </c>
      <c r="CC169" s="125">
        <f t="shared" ref="CC169" si="1756">U169/U188</f>
        <v>9.3582887700534759E-2</v>
      </c>
      <c r="CD169" s="126">
        <f t="shared" ref="CD169" si="1757">V169/V188</f>
        <v>2.2514868309260833E-2</v>
      </c>
      <c r="CE169" s="127">
        <f t="shared" ref="CE169" si="1758">W169/W188</f>
        <v>0.19416970327954192</v>
      </c>
      <c r="CF169" s="124">
        <f t="shared" ref="CF169" si="1759">X169/X188</f>
        <v>6.4005505849965588E-2</v>
      </c>
      <c r="CG169" s="125">
        <f t="shared" ref="CG169" si="1760">Y169/Y188</f>
        <v>4.5045045045045043E-2</v>
      </c>
      <c r="CH169" s="126">
        <f t="shared" ref="CH169" si="1761">Z169/Z188</f>
        <v>9.2810771820149074E-2</v>
      </c>
      <c r="CI169" s="124">
        <f t="shared" ref="CI169" si="1762">AA169/AA188</f>
        <v>6.1347150259067361E-2</v>
      </c>
      <c r="CJ169" s="130">
        <f t="shared" ref="CJ169" si="1763">AB169/AB188</f>
        <v>8.7199971468311988E-2</v>
      </c>
      <c r="CK169" s="131">
        <f t="shared" ref="CK169" si="1764">AC169/AC188</f>
        <v>8.8336192109777015E-2</v>
      </c>
    </row>
    <row r="170" spans="1:89" ht="14.25" thickTop="1" thickBot="1" x14ac:dyDescent="0.25">
      <c r="A170" s="140" t="s">
        <v>22</v>
      </c>
      <c r="B170" s="188">
        <v>235</v>
      </c>
      <c r="C170" s="189">
        <v>234</v>
      </c>
      <c r="D170" s="190">
        <v>94</v>
      </c>
      <c r="E170" s="191">
        <v>105</v>
      </c>
      <c r="F170" s="188">
        <v>170</v>
      </c>
      <c r="G170" s="192">
        <v>41</v>
      </c>
      <c r="H170" s="190">
        <v>286</v>
      </c>
      <c r="I170" s="191">
        <v>272</v>
      </c>
      <c r="J170" s="188">
        <v>44</v>
      </c>
      <c r="K170" s="192">
        <v>71</v>
      </c>
      <c r="L170" s="190">
        <v>59</v>
      </c>
      <c r="M170" s="188">
        <v>230</v>
      </c>
      <c r="N170" s="193">
        <v>154</v>
      </c>
      <c r="O170" s="194">
        <v>451</v>
      </c>
      <c r="P170" s="188">
        <v>124</v>
      </c>
      <c r="Q170" s="192">
        <v>103</v>
      </c>
      <c r="R170" s="190">
        <v>224</v>
      </c>
      <c r="S170" s="191">
        <v>134</v>
      </c>
      <c r="T170" s="188">
        <v>24</v>
      </c>
      <c r="U170" s="192">
        <v>26</v>
      </c>
      <c r="V170" s="190">
        <v>46</v>
      </c>
      <c r="W170" s="191">
        <v>380</v>
      </c>
      <c r="X170" s="188">
        <v>98</v>
      </c>
      <c r="Y170" s="192">
        <v>93</v>
      </c>
      <c r="Z170" s="190">
        <v>340</v>
      </c>
      <c r="AA170" s="188">
        <v>274</v>
      </c>
      <c r="AB170" s="165">
        <f t="shared" si="1710"/>
        <v>1898</v>
      </c>
      <c r="AC170" s="166">
        <f t="shared" si="1627"/>
        <v>2414</v>
      </c>
      <c r="AE170" s="268" t="s">
        <v>0</v>
      </c>
      <c r="AF170" s="262" t="s">
        <v>1</v>
      </c>
      <c r="AG170" s="263"/>
      <c r="AH170" s="262" t="s">
        <v>2</v>
      </c>
      <c r="AI170" s="263"/>
      <c r="AJ170" s="262" t="s">
        <v>3</v>
      </c>
      <c r="AK170" s="263"/>
      <c r="AL170" s="262" t="s">
        <v>4</v>
      </c>
      <c r="AM170" s="263"/>
      <c r="AN170" s="262" t="s">
        <v>5</v>
      </c>
      <c r="AO170" s="263"/>
      <c r="AP170" s="262" t="s">
        <v>6</v>
      </c>
      <c r="AQ170" s="263"/>
      <c r="AR170" s="262" t="s">
        <v>7</v>
      </c>
      <c r="AS170" s="263"/>
      <c r="AT170" s="262" t="s">
        <v>8</v>
      </c>
      <c r="AU170" s="263"/>
      <c r="AV170" s="262" t="s">
        <v>9</v>
      </c>
      <c r="AW170" s="263"/>
      <c r="AX170" s="262" t="s">
        <v>10</v>
      </c>
      <c r="AY170" s="263"/>
      <c r="AZ170" s="262" t="s">
        <v>11</v>
      </c>
      <c r="BA170" s="263"/>
      <c r="BB170" s="262" t="s">
        <v>12</v>
      </c>
      <c r="BC170" s="263"/>
      <c r="BD170" s="264" t="s">
        <v>40</v>
      </c>
      <c r="BE170" s="265"/>
      <c r="BF170" s="266" t="s">
        <v>41</v>
      </c>
      <c r="BG170" s="267"/>
      <c r="BI170" s="140" t="s">
        <v>22</v>
      </c>
      <c r="BJ170" s="124">
        <f>B170/B188</f>
        <v>7.907133243606998E-2</v>
      </c>
      <c r="BK170" s="125">
        <f t="shared" ref="BK170" si="1765">C170/C188</f>
        <v>6.9395017793594305E-2</v>
      </c>
      <c r="BL170" s="126">
        <f t="shared" ref="BL170" si="1766">D170/D188</f>
        <v>7.0359281437125748E-2</v>
      </c>
      <c r="BM170" s="127">
        <f t="shared" ref="BM170" si="1767">E170/E188</f>
        <v>5.5321390937829291E-2</v>
      </c>
      <c r="BN170" s="124">
        <f t="shared" ref="BN170" si="1768">F170/F188</f>
        <v>9.4078583287216383E-2</v>
      </c>
      <c r="BO170" s="125">
        <f t="shared" ref="BO170" si="1769">G170/G188</f>
        <v>3.089675960813866E-2</v>
      </c>
      <c r="BP170" s="126">
        <f t="shared" ref="BP170" si="1770">H170/H188</f>
        <v>7.7801958650707284E-2</v>
      </c>
      <c r="BQ170" s="127">
        <f t="shared" ref="BQ170" si="1771">I170/I188</f>
        <v>7.0320579110651496E-2</v>
      </c>
      <c r="BR170" s="124">
        <f t="shared" ref="BR170" si="1772">J170/J188</f>
        <v>6.2857142857142861E-2</v>
      </c>
      <c r="BS170" s="125">
        <f t="shared" ref="BS170" si="1773">K170/K188</f>
        <v>0.11696869851729819</v>
      </c>
      <c r="BT170" s="126">
        <f t="shared" ref="BT170" si="1774">L170/L188</f>
        <v>3.3849684452094089E-2</v>
      </c>
      <c r="BU170" s="124">
        <f t="shared" ref="BU170" si="1775">M170/M188</f>
        <v>0.13210798391728892</v>
      </c>
      <c r="BV170" s="128">
        <f t="shared" ref="BV170" si="1776">N170/N188</f>
        <v>4.6894031668696712E-2</v>
      </c>
      <c r="BW170" s="129">
        <f t="shared" ref="BW170" si="1777">O170/O188</f>
        <v>0.14772355060596135</v>
      </c>
      <c r="BX170" s="124">
        <f t="shared" ref="BX170" si="1778">P170/P188</f>
        <v>7.081667618503712E-2</v>
      </c>
      <c r="BY170" s="125">
        <f t="shared" ref="BY170" si="1779">Q170/Q188</f>
        <v>7.1329639889196675E-2</v>
      </c>
      <c r="BZ170" s="126">
        <f t="shared" ref="BZ170" si="1780">R170/R188</f>
        <v>9.7306689834926158E-2</v>
      </c>
      <c r="CA170" s="127">
        <f t="shared" ref="CA170" si="1781">S170/S188</f>
        <v>6.0306030603060307E-2</v>
      </c>
      <c r="CB170" s="124">
        <f t="shared" ref="CB170" si="1782">T170/T188</f>
        <v>4.7808764940239043E-2</v>
      </c>
      <c r="CC170" s="125">
        <f t="shared" ref="CC170" si="1783">U170/U188</f>
        <v>6.9518716577540107E-2</v>
      </c>
      <c r="CD170" s="126">
        <f t="shared" ref="CD170" si="1784">V170/V188</f>
        <v>1.9541206457094309E-2</v>
      </c>
      <c r="CE170" s="127">
        <f t="shared" ref="CE170" si="1785">W170/W188</f>
        <v>0.19781363872982821</v>
      </c>
      <c r="CF170" s="124">
        <f t="shared" ref="CF170" si="1786">X170/X188</f>
        <v>6.7446662078458355E-2</v>
      </c>
      <c r="CG170" s="125">
        <f t="shared" ref="CG170" si="1787">Y170/Y188</f>
        <v>6.9819819819819814E-2</v>
      </c>
      <c r="CH170" s="126">
        <f t="shared" ref="CH170" si="1788">Z170/Z188</f>
        <v>8.1750420774224578E-2</v>
      </c>
      <c r="CI170" s="124">
        <f t="shared" ref="CI170" si="1789">AA170/AA188</f>
        <v>5.6787564766839375E-2</v>
      </c>
      <c r="CJ170" s="130">
        <f t="shared" ref="CJ170" si="1790">AB170/AB188</f>
        <v>6.7691429794215205E-2</v>
      </c>
      <c r="CK170" s="131">
        <f t="shared" ref="CK170" si="1791">AC170/AC188</f>
        <v>8.6263579188107495E-2</v>
      </c>
    </row>
    <row r="171" spans="1:89" ht="15" thickTop="1" thickBot="1" x14ac:dyDescent="0.3">
      <c r="A171" s="132" t="s">
        <v>23</v>
      </c>
      <c r="B171" s="181">
        <v>138</v>
      </c>
      <c r="C171" s="182">
        <v>180</v>
      </c>
      <c r="D171" s="183">
        <v>99</v>
      </c>
      <c r="E171" s="184">
        <v>62</v>
      </c>
      <c r="F171" s="181">
        <v>127</v>
      </c>
      <c r="G171" s="185">
        <v>38</v>
      </c>
      <c r="H171" s="183">
        <v>197</v>
      </c>
      <c r="I171" s="184">
        <v>222</v>
      </c>
      <c r="J171" s="181">
        <v>26</v>
      </c>
      <c r="K171" s="185">
        <v>38</v>
      </c>
      <c r="L171" s="183">
        <v>50</v>
      </c>
      <c r="M171" s="181">
        <v>100</v>
      </c>
      <c r="N171" s="186">
        <v>122</v>
      </c>
      <c r="O171" s="187">
        <v>204</v>
      </c>
      <c r="P171" s="181">
        <v>87</v>
      </c>
      <c r="Q171" s="185">
        <v>68</v>
      </c>
      <c r="R171" s="183">
        <v>125</v>
      </c>
      <c r="S171" s="184">
        <v>80</v>
      </c>
      <c r="T171" s="181">
        <v>17</v>
      </c>
      <c r="U171" s="185">
        <v>15</v>
      </c>
      <c r="V171" s="183">
        <v>74</v>
      </c>
      <c r="W171" s="184">
        <v>128</v>
      </c>
      <c r="X171" s="181">
        <v>79</v>
      </c>
      <c r="Y171" s="185">
        <v>58</v>
      </c>
      <c r="Z171" s="183">
        <v>217</v>
      </c>
      <c r="AA171" s="181">
        <v>209</v>
      </c>
      <c r="AB171" s="165">
        <f t="shared" si="1710"/>
        <v>1358</v>
      </c>
      <c r="AC171" s="166">
        <f t="shared" si="1627"/>
        <v>1402</v>
      </c>
      <c r="AE171" s="269"/>
      <c r="AF171" s="112" t="s">
        <v>14</v>
      </c>
      <c r="AG171" s="113" t="s">
        <v>15</v>
      </c>
      <c r="AH171" s="114" t="s">
        <v>14</v>
      </c>
      <c r="AI171" s="115" t="s">
        <v>15</v>
      </c>
      <c r="AJ171" s="112" t="s">
        <v>14</v>
      </c>
      <c r="AK171" s="113" t="s">
        <v>15</v>
      </c>
      <c r="AL171" s="114" t="s">
        <v>14</v>
      </c>
      <c r="AM171" s="115" t="s">
        <v>15</v>
      </c>
      <c r="AN171" s="112" t="s">
        <v>14</v>
      </c>
      <c r="AO171" s="113" t="s">
        <v>15</v>
      </c>
      <c r="AP171" s="114" t="s">
        <v>14</v>
      </c>
      <c r="AQ171" s="112" t="s">
        <v>15</v>
      </c>
      <c r="AR171" s="116" t="s">
        <v>14</v>
      </c>
      <c r="AS171" s="117" t="s">
        <v>15</v>
      </c>
      <c r="AT171" s="112" t="s">
        <v>14</v>
      </c>
      <c r="AU171" s="113" t="s">
        <v>15</v>
      </c>
      <c r="AV171" s="114" t="s">
        <v>14</v>
      </c>
      <c r="AW171" s="115" t="s">
        <v>15</v>
      </c>
      <c r="AX171" s="112" t="s">
        <v>14</v>
      </c>
      <c r="AY171" s="113" t="s">
        <v>15</v>
      </c>
      <c r="AZ171" s="114" t="s">
        <v>14</v>
      </c>
      <c r="BA171" s="115" t="s">
        <v>15</v>
      </c>
      <c r="BB171" s="112" t="s">
        <v>14</v>
      </c>
      <c r="BC171" s="113" t="s">
        <v>15</v>
      </c>
      <c r="BD171" s="26" t="s">
        <v>14</v>
      </c>
      <c r="BE171" s="118" t="s">
        <v>15</v>
      </c>
      <c r="BF171" s="169" t="s">
        <v>14</v>
      </c>
      <c r="BG171" s="170" t="s">
        <v>15</v>
      </c>
      <c r="BI171" s="132" t="s">
        <v>23</v>
      </c>
      <c r="BJ171" s="124">
        <f>B171/B188</f>
        <v>4.6433378196500674E-2</v>
      </c>
      <c r="BK171" s="125">
        <f t="shared" ref="BK171" si="1792">C171/C188</f>
        <v>5.3380782918149468E-2</v>
      </c>
      <c r="BL171" s="126">
        <f t="shared" ref="BL171" si="1793">D171/D188</f>
        <v>7.410179640718563E-2</v>
      </c>
      <c r="BM171" s="127">
        <f t="shared" ref="BM171" si="1794">E171/E188</f>
        <v>3.2665964172813484E-2</v>
      </c>
      <c r="BN171" s="124">
        <f t="shared" ref="BN171" si="1795">F171/F188</f>
        <v>7.0282235749861643E-2</v>
      </c>
      <c r="BO171" s="125">
        <f t="shared" ref="BO171" si="1796">G171/G188</f>
        <v>2.8636021100226075E-2</v>
      </c>
      <c r="BP171" s="126">
        <f t="shared" ref="BP171" si="1797">H171/H188</f>
        <v>5.3590859630032642E-2</v>
      </c>
      <c r="BQ171" s="127">
        <f t="shared" ref="BQ171" si="1798">I171/I188</f>
        <v>5.7394002068252327E-2</v>
      </c>
      <c r="BR171" s="124">
        <f t="shared" ref="BR171" si="1799">J171/J188</f>
        <v>3.7142857142857144E-2</v>
      </c>
      <c r="BS171" s="125">
        <f t="shared" ref="BS171" si="1800">K171/K188</f>
        <v>6.260296540362438E-2</v>
      </c>
      <c r="BT171" s="126">
        <f t="shared" ref="BT171" si="1801">L171/L188</f>
        <v>2.8686173264486518E-2</v>
      </c>
      <c r="BU171" s="124">
        <f t="shared" ref="BU171" si="1802">M171/M188</f>
        <v>5.7438253877082138E-2</v>
      </c>
      <c r="BV171" s="128">
        <f t="shared" ref="BV171" si="1803">N171/N188</f>
        <v>3.7149817295980513E-2</v>
      </c>
      <c r="BW171" s="129">
        <f t="shared" ref="BW171" si="1804">O171/O188</f>
        <v>6.6819521781853908E-2</v>
      </c>
      <c r="BX171" s="124">
        <f t="shared" ref="BX171" si="1805">P171/P188</f>
        <v>4.9685893774985723E-2</v>
      </c>
      <c r="BY171" s="125">
        <f t="shared" ref="BY171" si="1806">Q171/Q188</f>
        <v>4.7091412742382273E-2</v>
      </c>
      <c r="BZ171" s="126">
        <f t="shared" ref="BZ171" si="1807">R171/R188</f>
        <v>5.4300608166811468E-2</v>
      </c>
      <c r="CA171" s="127">
        <f t="shared" ref="CA171" si="1808">S171/S188</f>
        <v>3.6003600360036005E-2</v>
      </c>
      <c r="CB171" s="124">
        <f t="shared" ref="CB171" si="1809">T171/T188</f>
        <v>3.386454183266932E-2</v>
      </c>
      <c r="CC171" s="125">
        <f t="shared" ref="CC171" si="1810">U171/U188</f>
        <v>4.0106951871657755E-2</v>
      </c>
      <c r="CD171" s="126">
        <f t="shared" ref="CD171" si="1811">V171/V188</f>
        <v>3.1435853865760408E-2</v>
      </c>
      <c r="CE171" s="127">
        <f t="shared" ref="CE171" si="1812">W171/W188</f>
        <v>6.6631962519521082E-2</v>
      </c>
      <c r="CF171" s="124">
        <f t="shared" ref="CF171" si="1813">X171/X188</f>
        <v>5.4370268410185822E-2</v>
      </c>
      <c r="CG171" s="125">
        <f t="shared" ref="CG171" si="1814">Y171/Y188</f>
        <v>4.3543543543543541E-2</v>
      </c>
      <c r="CH171" s="126">
        <f t="shared" ref="CH171" si="1815">Z171/Z188</f>
        <v>5.2176003847078628E-2</v>
      </c>
      <c r="CI171" s="124">
        <f t="shared" ref="CI171" si="1816">AA171/AA188</f>
        <v>4.3316062176165807E-2</v>
      </c>
      <c r="CJ171" s="130">
        <f t="shared" ref="CJ171" si="1817">AB171/AB188</f>
        <v>4.8432540390170836E-2</v>
      </c>
      <c r="CK171" s="131">
        <f t="shared" ref="CK171" si="1818">AC171/AC188</f>
        <v>5.0100057175528873E-2</v>
      </c>
    </row>
    <row r="172" spans="1:89" ht="13.5" thickTop="1" x14ac:dyDescent="0.2">
      <c r="A172" s="140" t="s">
        <v>24</v>
      </c>
      <c r="B172" s="195">
        <v>108</v>
      </c>
      <c r="C172" s="189">
        <v>162</v>
      </c>
      <c r="D172" s="190">
        <v>56</v>
      </c>
      <c r="E172" s="191">
        <v>75</v>
      </c>
      <c r="F172" s="188">
        <v>91</v>
      </c>
      <c r="G172" s="192">
        <v>64</v>
      </c>
      <c r="H172" s="190">
        <v>157</v>
      </c>
      <c r="I172" s="191">
        <v>180</v>
      </c>
      <c r="J172" s="188">
        <v>15</v>
      </c>
      <c r="K172" s="192">
        <v>20</v>
      </c>
      <c r="L172" s="190">
        <v>46</v>
      </c>
      <c r="M172" s="188">
        <v>68</v>
      </c>
      <c r="N172" s="193">
        <v>128</v>
      </c>
      <c r="O172" s="196">
        <v>136</v>
      </c>
      <c r="P172" s="188">
        <v>95</v>
      </c>
      <c r="Q172" s="192">
        <v>55</v>
      </c>
      <c r="R172" s="190">
        <v>119</v>
      </c>
      <c r="S172" s="191">
        <v>100</v>
      </c>
      <c r="T172" s="188">
        <v>17</v>
      </c>
      <c r="U172" s="192">
        <v>15</v>
      </c>
      <c r="V172" s="190">
        <v>84</v>
      </c>
      <c r="W172" s="197">
        <v>85</v>
      </c>
      <c r="X172" s="188">
        <v>70</v>
      </c>
      <c r="Y172" s="192">
        <v>59</v>
      </c>
      <c r="Z172" s="190">
        <v>228</v>
      </c>
      <c r="AA172" s="188">
        <v>214</v>
      </c>
      <c r="AB172" s="165">
        <f t="shared" si="1710"/>
        <v>1214</v>
      </c>
      <c r="AC172" s="166">
        <f t="shared" si="1627"/>
        <v>1233</v>
      </c>
      <c r="AE172" s="257" t="str">
        <f>$AE$17</f>
        <v>17:00 - 17:59</v>
      </c>
      <c r="AF172" s="121">
        <f t="shared" ref="AF172:AU173" si="1819">SUMIF($A$9:$A$32,$AE172,B$164:B$187)</f>
        <v>190</v>
      </c>
      <c r="AG172" s="178">
        <f t="shared" si="1819"/>
        <v>283</v>
      </c>
      <c r="AH172" s="122">
        <f t="shared" si="1819"/>
        <v>84</v>
      </c>
      <c r="AI172" s="173">
        <f t="shared" si="1819"/>
        <v>179</v>
      </c>
      <c r="AJ172" s="121">
        <f t="shared" si="1819"/>
        <v>86</v>
      </c>
      <c r="AK172" s="123">
        <f t="shared" si="1819"/>
        <v>162</v>
      </c>
      <c r="AL172" s="122">
        <f t="shared" si="1819"/>
        <v>242</v>
      </c>
      <c r="AM172" s="173">
        <f t="shared" si="1819"/>
        <v>320</v>
      </c>
      <c r="AN172" s="121">
        <f t="shared" si="1819"/>
        <v>69</v>
      </c>
      <c r="AO172" s="123">
        <f t="shared" si="1819"/>
        <v>30</v>
      </c>
      <c r="AP172" s="122">
        <f t="shared" si="1819"/>
        <v>238</v>
      </c>
      <c r="AQ172" s="121">
        <f t="shared" si="1819"/>
        <v>62</v>
      </c>
      <c r="AR172" s="172">
        <f t="shared" si="1819"/>
        <v>351</v>
      </c>
      <c r="AS172" s="174">
        <f t="shared" si="1819"/>
        <v>136</v>
      </c>
      <c r="AT172" s="121">
        <f t="shared" si="1819"/>
        <v>158</v>
      </c>
      <c r="AU172" s="123">
        <f t="shared" si="1819"/>
        <v>126</v>
      </c>
      <c r="AV172" s="122">
        <f t="shared" ref="AP172:BE173" si="1820">SUMIF($A$9:$A$32,$AE172,R$164:R$187)</f>
        <v>154</v>
      </c>
      <c r="AW172" s="173">
        <f t="shared" si="1820"/>
        <v>229</v>
      </c>
      <c r="AX172" s="121">
        <f t="shared" si="1820"/>
        <v>73</v>
      </c>
      <c r="AY172" s="123">
        <f t="shared" si="1820"/>
        <v>26</v>
      </c>
      <c r="AZ172" s="122">
        <f t="shared" si="1820"/>
        <v>293</v>
      </c>
      <c r="BA172" s="173">
        <f t="shared" si="1820"/>
        <v>65</v>
      </c>
      <c r="BB172" s="121">
        <f t="shared" si="1820"/>
        <v>140</v>
      </c>
      <c r="BC172" s="123">
        <f t="shared" si="1820"/>
        <v>110</v>
      </c>
      <c r="BD172" s="21">
        <f t="shared" si="1820"/>
        <v>315</v>
      </c>
      <c r="BE172" s="177">
        <f t="shared" si="1820"/>
        <v>386</v>
      </c>
      <c r="BF172" s="163">
        <f>AF172+AH172+AJ172+AL172+AN172+AP172+AR172+AT172+AV172+AX172+AZ172+BB172+BD172</f>
        <v>2393</v>
      </c>
      <c r="BG172" s="164">
        <f>AG172+AI172+AK172+AM172+AO172+AQ172+AS172+AU172+AW172+AY172+BA172+BC172+BE172</f>
        <v>2114</v>
      </c>
      <c r="BI172" s="140" t="s">
        <v>24</v>
      </c>
      <c r="BJ172" s="124">
        <f>B172/B188</f>
        <v>3.6339165545087482E-2</v>
      </c>
      <c r="BK172" s="125">
        <f t="shared" ref="BK172" si="1821">C172/C188</f>
        <v>4.8042704626334518E-2</v>
      </c>
      <c r="BL172" s="126">
        <f t="shared" ref="BL172" si="1822">D172/D188</f>
        <v>4.1916167664670656E-2</v>
      </c>
      <c r="BM172" s="127">
        <f t="shared" ref="BM172" si="1823">E172/E188</f>
        <v>3.9515279241306642E-2</v>
      </c>
      <c r="BN172" s="124">
        <f t="shared" ref="BN172" si="1824">F172/F188</f>
        <v>5.0359712230215826E-2</v>
      </c>
      <c r="BO172" s="125">
        <f t="shared" ref="BO172" si="1825">G172/G188</f>
        <v>4.8229088168801809E-2</v>
      </c>
      <c r="BP172" s="126">
        <f t="shared" ref="BP172" si="1826">H172/H188</f>
        <v>4.2709466811751903E-2</v>
      </c>
      <c r="BQ172" s="127">
        <f t="shared" ref="BQ172" si="1827">I172/I188</f>
        <v>4.6535677352637021E-2</v>
      </c>
      <c r="BR172" s="124">
        <f t="shared" ref="BR172" si="1828">J172/J188</f>
        <v>2.1428571428571429E-2</v>
      </c>
      <c r="BS172" s="125">
        <f t="shared" ref="BS172" si="1829">K172/K188</f>
        <v>3.2948929159802305E-2</v>
      </c>
      <c r="BT172" s="126">
        <f t="shared" ref="BT172" si="1830">L172/L188</f>
        <v>2.6391279403327597E-2</v>
      </c>
      <c r="BU172" s="124">
        <f t="shared" ref="BU172" si="1831">M172/M188</f>
        <v>3.9058012636415854E-2</v>
      </c>
      <c r="BV172" s="128">
        <f t="shared" ref="BV172" si="1832">N172/N188</f>
        <v>3.8976857490864797E-2</v>
      </c>
      <c r="BW172" s="129">
        <f t="shared" ref="BW172" si="1833">O172/O188</f>
        <v>4.4546347854569276E-2</v>
      </c>
      <c r="BX172" s="124">
        <f t="shared" ref="BX172" si="1834">P172/P188</f>
        <v>5.4254711593375214E-2</v>
      </c>
      <c r="BY172" s="125">
        <f t="shared" ref="BY172" si="1835">Q172/Q188</f>
        <v>3.8088642659279776E-2</v>
      </c>
      <c r="BZ172" s="126">
        <f t="shared" ref="BZ172" si="1836">R172/R188</f>
        <v>5.1694178974804515E-2</v>
      </c>
      <c r="CA172" s="127">
        <f t="shared" ref="CA172" si="1837">S172/S188</f>
        <v>4.5004500450045004E-2</v>
      </c>
      <c r="CB172" s="124">
        <f t="shared" ref="CB172" si="1838">T172/T188</f>
        <v>3.386454183266932E-2</v>
      </c>
      <c r="CC172" s="125">
        <f t="shared" ref="CC172" si="1839">U172/U188</f>
        <v>4.0106951871657755E-2</v>
      </c>
      <c r="CD172" s="126">
        <f t="shared" ref="CD172" si="1840">V172/V188</f>
        <v>3.56839422259983E-2</v>
      </c>
      <c r="CE172" s="127">
        <f t="shared" ref="CE172" si="1841">W172/W188</f>
        <v>4.4247787610619468E-2</v>
      </c>
      <c r="CF172" s="124">
        <f t="shared" ref="CF172" si="1842">X172/X188</f>
        <v>4.817618719889883E-2</v>
      </c>
      <c r="CG172" s="125">
        <f t="shared" ref="CG172" si="1843">Y172/Y188</f>
        <v>4.4294294294294295E-2</v>
      </c>
      <c r="CH172" s="126">
        <f t="shared" ref="CH172" si="1844">Z172/Z188</f>
        <v>5.4820870401538831E-2</v>
      </c>
      <c r="CI172" s="124">
        <f t="shared" ref="CI172" si="1845">AA172/AA188</f>
        <v>4.435233160621762E-2</v>
      </c>
      <c r="CJ172" s="130">
        <f t="shared" ref="CJ172" si="1846">AB172/AB188</f>
        <v>4.3296836549092332E-2</v>
      </c>
      <c r="CK172" s="131">
        <f t="shared" ref="CK172" si="1847">AC172/AC188</f>
        <v>4.4060891938250427E-2</v>
      </c>
    </row>
    <row r="173" spans="1:89" x14ac:dyDescent="0.2">
      <c r="A173" s="132" t="s">
        <v>25</v>
      </c>
      <c r="B173" s="198">
        <v>103</v>
      </c>
      <c r="C173" s="182">
        <v>123</v>
      </c>
      <c r="D173" s="183">
        <v>68</v>
      </c>
      <c r="E173" s="184">
        <v>86</v>
      </c>
      <c r="F173" s="181">
        <v>75</v>
      </c>
      <c r="G173" s="185">
        <v>66</v>
      </c>
      <c r="H173" s="183">
        <v>169</v>
      </c>
      <c r="I173" s="184">
        <v>182</v>
      </c>
      <c r="J173" s="181">
        <v>28</v>
      </c>
      <c r="K173" s="182">
        <v>24</v>
      </c>
      <c r="L173" s="183">
        <v>57</v>
      </c>
      <c r="M173" s="181">
        <v>71</v>
      </c>
      <c r="N173" s="186">
        <v>148</v>
      </c>
      <c r="O173" s="199">
        <v>160</v>
      </c>
      <c r="P173" s="181">
        <v>85</v>
      </c>
      <c r="Q173" s="182">
        <v>77</v>
      </c>
      <c r="R173" s="183">
        <v>124</v>
      </c>
      <c r="S173" s="184">
        <v>96</v>
      </c>
      <c r="T173" s="190">
        <v>24</v>
      </c>
      <c r="U173" s="181">
        <v>24</v>
      </c>
      <c r="V173" s="183">
        <v>80</v>
      </c>
      <c r="W173" s="200">
        <v>83</v>
      </c>
      <c r="X173" s="181">
        <v>98</v>
      </c>
      <c r="Y173" s="185">
        <v>55</v>
      </c>
      <c r="Z173" s="183">
        <v>213</v>
      </c>
      <c r="AA173" s="181">
        <v>295</v>
      </c>
      <c r="AB173" s="165">
        <f t="shared" si="1710"/>
        <v>1272</v>
      </c>
      <c r="AC173" s="166">
        <f t="shared" si="1627"/>
        <v>1342</v>
      </c>
      <c r="AE173" s="259" t="str">
        <f>$AE$18</f>
        <v>18:00 - 18:59</v>
      </c>
      <c r="AF173" s="121">
        <f t="shared" si="1819"/>
        <v>357</v>
      </c>
      <c r="AG173" s="182">
        <f t="shared" si="1819"/>
        <v>372</v>
      </c>
      <c r="AH173" s="183">
        <f t="shared" si="1819"/>
        <v>53</v>
      </c>
      <c r="AI173" s="184">
        <f t="shared" si="1819"/>
        <v>243</v>
      </c>
      <c r="AJ173" s="181">
        <f t="shared" si="1819"/>
        <v>42</v>
      </c>
      <c r="AK173" s="185">
        <f t="shared" si="1819"/>
        <v>167</v>
      </c>
      <c r="AL173" s="183">
        <f t="shared" si="1819"/>
        <v>227</v>
      </c>
      <c r="AM173" s="184">
        <f t="shared" si="1819"/>
        <v>510</v>
      </c>
      <c r="AN173" s="181">
        <f t="shared" si="1819"/>
        <v>113</v>
      </c>
      <c r="AO173" s="185">
        <f t="shared" si="1819"/>
        <v>50</v>
      </c>
      <c r="AP173" s="183">
        <f t="shared" si="1820"/>
        <v>343</v>
      </c>
      <c r="AQ173" s="181">
        <f t="shared" si="1820"/>
        <v>56</v>
      </c>
      <c r="AR173" s="186">
        <f t="shared" si="1820"/>
        <v>455</v>
      </c>
      <c r="AS173" s="187">
        <f t="shared" si="1820"/>
        <v>203</v>
      </c>
      <c r="AT173" s="181">
        <f t="shared" si="1820"/>
        <v>120</v>
      </c>
      <c r="AU173" s="185">
        <f t="shared" si="1820"/>
        <v>164</v>
      </c>
      <c r="AV173" s="183">
        <f t="shared" si="1820"/>
        <v>129</v>
      </c>
      <c r="AW173" s="184">
        <f t="shared" si="1820"/>
        <v>290</v>
      </c>
      <c r="AX173" s="181">
        <f t="shared" si="1820"/>
        <v>37</v>
      </c>
      <c r="AY173" s="185">
        <f t="shared" si="1820"/>
        <v>27</v>
      </c>
      <c r="AZ173" s="183">
        <f t="shared" si="1820"/>
        <v>765</v>
      </c>
      <c r="BA173" s="184">
        <f t="shared" si="1820"/>
        <v>42</v>
      </c>
      <c r="BB173" s="181">
        <f t="shared" si="1820"/>
        <v>127</v>
      </c>
      <c r="BC173" s="185">
        <f t="shared" si="1820"/>
        <v>144</v>
      </c>
      <c r="BD173" s="183">
        <f t="shared" si="1820"/>
        <v>243</v>
      </c>
      <c r="BE173" s="181">
        <f t="shared" si="1820"/>
        <v>578</v>
      </c>
      <c r="BF173" s="165">
        <f>SUM(AF173,AH173,AJ173,AL173,AN173,AP173,AR173,AT173,AV173,AX173,AZ173,BB173,BD173)</f>
        <v>3011</v>
      </c>
      <c r="BG173" s="166">
        <f>SUM(AG173,AI173,AK173,AM173,AO173,AQ173,AS173,AU173,AW173,AY173,BA173,BC173,BE173)</f>
        <v>2846</v>
      </c>
      <c r="BI173" s="132" t="s">
        <v>25</v>
      </c>
      <c r="BJ173" s="124">
        <f>B173/B188</f>
        <v>3.465679676985195E-2</v>
      </c>
      <c r="BK173" s="125">
        <f t="shared" ref="BK173" si="1848">C173/C188</f>
        <v>3.6476868327402136E-2</v>
      </c>
      <c r="BL173" s="126">
        <f t="shared" ref="BL173" si="1849">D173/D188</f>
        <v>5.089820359281437E-2</v>
      </c>
      <c r="BM173" s="127">
        <f t="shared" ref="BM173" si="1850">E173/E188</f>
        <v>4.5310853530031614E-2</v>
      </c>
      <c r="BN173" s="124">
        <f t="shared" ref="BN173" si="1851">F173/F188</f>
        <v>4.1505257332595462E-2</v>
      </c>
      <c r="BO173" s="125">
        <f t="shared" ref="BO173" si="1852">G173/G188</f>
        <v>4.9736247174076868E-2</v>
      </c>
      <c r="BP173" s="126">
        <f t="shared" ref="BP173" si="1853">H173/H188</f>
        <v>4.5973884657236126E-2</v>
      </c>
      <c r="BQ173" s="127">
        <f t="shared" ref="BQ173" si="1854">I173/I188</f>
        <v>4.7052740434332989E-2</v>
      </c>
      <c r="BR173" s="124">
        <f t="shared" ref="BR173" si="1855">J173/J188</f>
        <v>0.04</v>
      </c>
      <c r="BS173" s="125">
        <f t="shared" ref="BS173" si="1856">K173/K188</f>
        <v>3.9538714991762765E-2</v>
      </c>
      <c r="BT173" s="126">
        <f t="shared" ref="BT173" si="1857">L173/L188</f>
        <v>3.2702237521514632E-2</v>
      </c>
      <c r="BU173" s="124">
        <f t="shared" ref="BU173" si="1858">M173/M188</f>
        <v>4.0781160252728314E-2</v>
      </c>
      <c r="BV173" s="128">
        <f t="shared" ref="BV173" si="1859">N173/N188</f>
        <v>4.5066991473812421E-2</v>
      </c>
      <c r="BW173" s="129">
        <f t="shared" ref="BW173" si="1860">O173/O188</f>
        <v>5.2407468064199152E-2</v>
      </c>
      <c r="BX173" s="124">
        <f t="shared" ref="BX173" si="1861">P173/P188</f>
        <v>4.8543689320388349E-2</v>
      </c>
      <c r="BY173" s="125">
        <f t="shared" ref="BY173" si="1862">Q173/Q188</f>
        <v>5.3324099722991687E-2</v>
      </c>
      <c r="BZ173" s="126">
        <f t="shared" ref="BZ173" si="1863">R173/R188</f>
        <v>5.3866203301476977E-2</v>
      </c>
      <c r="CA173" s="127">
        <f t="shared" ref="CA173" si="1864">S173/S188</f>
        <v>4.3204320432043204E-2</v>
      </c>
      <c r="CB173" s="124">
        <f t="shared" ref="CB173" si="1865">T173/T188</f>
        <v>4.7808764940239043E-2</v>
      </c>
      <c r="CC173" s="125">
        <f t="shared" ref="CC173" si="1866">U173/U188</f>
        <v>6.4171122994652413E-2</v>
      </c>
      <c r="CD173" s="126">
        <f t="shared" ref="CD173" si="1867">V173/V188</f>
        <v>3.3984706881903144E-2</v>
      </c>
      <c r="CE173" s="127">
        <f t="shared" ref="CE173" si="1868">W173/W188</f>
        <v>4.3206663196251952E-2</v>
      </c>
      <c r="CF173" s="124">
        <f t="shared" ref="CF173" si="1869">X173/X188</f>
        <v>6.7446662078458355E-2</v>
      </c>
      <c r="CG173" s="125">
        <f t="shared" ref="CG173" si="1870">Y173/Y188</f>
        <v>4.129129129129129E-2</v>
      </c>
      <c r="CH173" s="126">
        <f t="shared" ref="CH173" si="1871">Z173/Z188</f>
        <v>5.1214234190911277E-2</v>
      </c>
      <c r="CI173" s="124">
        <f t="shared" ref="CI173" si="1872">AA173/AA188</f>
        <v>6.1139896373056994E-2</v>
      </c>
      <c r="CJ173" s="130">
        <f t="shared" ref="CJ173" si="1873">AB173/AB188</f>
        <v>4.5365383929526729E-2</v>
      </c>
      <c r="CK173" s="131">
        <f t="shared" ref="CK173" si="1874">AC173/AC188</f>
        <v>4.7955974842767299E-2</v>
      </c>
    </row>
    <row r="174" spans="1:89" ht="13.5" thickBot="1" x14ac:dyDescent="0.25">
      <c r="A174" s="140" t="s">
        <v>26</v>
      </c>
      <c r="B174" s="195">
        <v>122</v>
      </c>
      <c r="C174" s="189">
        <v>170</v>
      </c>
      <c r="D174" s="190">
        <v>60</v>
      </c>
      <c r="E174" s="191">
        <v>86</v>
      </c>
      <c r="F174" s="188">
        <v>108</v>
      </c>
      <c r="G174" s="192">
        <v>55</v>
      </c>
      <c r="H174" s="190">
        <v>159</v>
      </c>
      <c r="I174" s="191">
        <v>178</v>
      </c>
      <c r="J174" s="188">
        <v>26</v>
      </c>
      <c r="K174" s="189">
        <v>26</v>
      </c>
      <c r="L174" s="190">
        <v>48</v>
      </c>
      <c r="M174" s="188">
        <v>62</v>
      </c>
      <c r="N174" s="193">
        <v>126</v>
      </c>
      <c r="O174" s="196">
        <v>114</v>
      </c>
      <c r="P174" s="188">
        <v>84</v>
      </c>
      <c r="Q174" s="189">
        <v>68</v>
      </c>
      <c r="R174" s="190">
        <v>96</v>
      </c>
      <c r="S174" s="191">
        <v>76</v>
      </c>
      <c r="T174" s="188">
        <v>13</v>
      </c>
      <c r="U174" s="192">
        <v>12</v>
      </c>
      <c r="V174" s="190">
        <v>97</v>
      </c>
      <c r="W174" s="197">
        <v>62</v>
      </c>
      <c r="X174" s="188">
        <v>74</v>
      </c>
      <c r="Y174" s="192">
        <v>72</v>
      </c>
      <c r="Z174" s="190">
        <v>229</v>
      </c>
      <c r="AA174" s="188">
        <v>213</v>
      </c>
      <c r="AB174" s="165">
        <f t="shared" si="1710"/>
        <v>1242</v>
      </c>
      <c r="AC174" s="166">
        <f t="shared" si="1627"/>
        <v>1194</v>
      </c>
      <c r="AE174" s="257"/>
      <c r="AF174" s="121"/>
      <c r="AG174" s="189"/>
      <c r="AH174" s="190"/>
      <c r="AI174" s="191"/>
      <c r="AJ174" s="188"/>
      <c r="AK174" s="192"/>
      <c r="AL174" s="190"/>
      <c r="AM174" s="191"/>
      <c r="AN174" s="188"/>
      <c r="AO174" s="192"/>
      <c r="AP174" s="190"/>
      <c r="AQ174" s="188"/>
      <c r="AR174" s="193"/>
      <c r="AS174" s="194"/>
      <c r="AT174" s="188"/>
      <c r="AU174" s="192"/>
      <c r="AV174" s="190"/>
      <c r="AW174" s="191"/>
      <c r="AX174" s="188"/>
      <c r="AY174" s="192"/>
      <c r="AZ174" s="190"/>
      <c r="BA174" s="191"/>
      <c r="BB174" s="188"/>
      <c r="BC174" s="192"/>
      <c r="BD174" s="190"/>
      <c r="BE174" s="188"/>
      <c r="BF174" s="165"/>
      <c r="BG174" s="166"/>
      <c r="BI174" s="140" t="s">
        <v>26</v>
      </c>
      <c r="BJ174" s="124">
        <f>B174/B188</f>
        <v>4.1049798115746973E-2</v>
      </c>
      <c r="BK174" s="125">
        <f t="shared" ref="BK174" si="1875">C174/C188</f>
        <v>5.041518386714116E-2</v>
      </c>
      <c r="BL174" s="126">
        <f t="shared" ref="BL174" si="1876">D174/D188</f>
        <v>4.4910179640718563E-2</v>
      </c>
      <c r="BM174" s="127">
        <f t="shared" ref="BM174" si="1877">E174/E188</f>
        <v>4.5310853530031614E-2</v>
      </c>
      <c r="BN174" s="124">
        <f t="shared" ref="BN174" si="1878">F174/F188</f>
        <v>5.9767570558937465E-2</v>
      </c>
      <c r="BO174" s="125">
        <f t="shared" ref="BO174" si="1879">G174/G188</f>
        <v>4.1446872645064053E-2</v>
      </c>
      <c r="BP174" s="126">
        <f t="shared" ref="BP174" si="1880">H174/H188</f>
        <v>4.3253536452665942E-2</v>
      </c>
      <c r="BQ174" s="127">
        <f t="shared" ref="BQ174" si="1881">I174/I188</f>
        <v>4.6018614270941054E-2</v>
      </c>
      <c r="BR174" s="124">
        <f t="shared" ref="BR174" si="1882">J174/J188</f>
        <v>3.7142857142857144E-2</v>
      </c>
      <c r="BS174" s="125">
        <f t="shared" ref="BS174" si="1883">K174/K188</f>
        <v>4.2833607907743002E-2</v>
      </c>
      <c r="BT174" s="126">
        <f t="shared" ref="BT174" si="1884">L174/L188</f>
        <v>2.7538726333907058E-2</v>
      </c>
      <c r="BU174" s="124">
        <f t="shared" ref="BU174" si="1885">M174/M188</f>
        <v>3.5611717403790925E-2</v>
      </c>
      <c r="BV174" s="128">
        <f t="shared" ref="BV174" si="1886">N174/N188</f>
        <v>3.8367844092570033E-2</v>
      </c>
      <c r="BW174" s="129">
        <f t="shared" ref="BW174" si="1887">O174/O188</f>
        <v>3.7340320995741895E-2</v>
      </c>
      <c r="BX174" s="124">
        <f t="shared" ref="BX174" si="1888">P174/P188</f>
        <v>4.7972587093089665E-2</v>
      </c>
      <c r="BY174" s="125">
        <f t="shared" ref="BY174" si="1889">Q174/Q188</f>
        <v>4.7091412742382273E-2</v>
      </c>
      <c r="BZ174" s="126">
        <f t="shared" ref="BZ174" si="1890">R174/R188</f>
        <v>4.170286707211121E-2</v>
      </c>
      <c r="CA174" s="127">
        <f t="shared" ref="CA174" si="1891">S174/S188</f>
        <v>3.4203420342034205E-2</v>
      </c>
      <c r="CB174" s="124">
        <f t="shared" ref="CB174" si="1892">T174/T188</f>
        <v>2.5896414342629483E-2</v>
      </c>
      <c r="CC174" s="125">
        <f t="shared" ref="CC174" si="1893">U174/U188</f>
        <v>3.2085561497326207E-2</v>
      </c>
      <c r="CD174" s="126">
        <f t="shared" ref="CD174" si="1894">V174/V188</f>
        <v>4.1206457094307564E-2</v>
      </c>
      <c r="CE174" s="127">
        <f t="shared" ref="CE174" si="1895">W174/W188</f>
        <v>3.2274856845393024E-2</v>
      </c>
      <c r="CF174" s="124">
        <f t="shared" ref="CF174" si="1896">X174/X188</f>
        <v>5.0929112181693048E-2</v>
      </c>
      <c r="CG174" s="125">
        <f t="shared" ref="CG174" si="1897">Y174/Y188</f>
        <v>5.4054054054054057E-2</v>
      </c>
      <c r="CH174" s="126">
        <f t="shared" ref="CH174" si="1898">Z174/Z188</f>
        <v>5.5061312815580667E-2</v>
      </c>
      <c r="CI174" s="124">
        <f t="shared" ref="CI174" si="1899">AA174/AA188</f>
        <v>4.4145077720207253E-2</v>
      </c>
      <c r="CJ174" s="130">
        <f t="shared" ref="CJ174" si="1900">AB174/AB188</f>
        <v>4.4295445629302044E-2</v>
      </c>
      <c r="CK174" s="131">
        <f t="shared" ref="CK174" si="1901">AC174/AC188</f>
        <v>4.2667238421955404E-2</v>
      </c>
    </row>
    <row r="175" spans="1:89" ht="14.25" thickTop="1" thickBot="1" x14ac:dyDescent="0.25">
      <c r="A175" s="132" t="s">
        <v>27</v>
      </c>
      <c r="B175" s="198">
        <v>113</v>
      </c>
      <c r="C175" s="182">
        <v>159</v>
      </c>
      <c r="D175" s="183">
        <v>62</v>
      </c>
      <c r="E175" s="184">
        <v>86</v>
      </c>
      <c r="F175" s="181">
        <v>75</v>
      </c>
      <c r="G175" s="185">
        <v>70</v>
      </c>
      <c r="H175" s="183">
        <v>164</v>
      </c>
      <c r="I175" s="184">
        <v>179</v>
      </c>
      <c r="J175" s="181">
        <v>35</v>
      </c>
      <c r="K175" s="182">
        <v>22</v>
      </c>
      <c r="L175" s="183">
        <v>96</v>
      </c>
      <c r="M175" s="181">
        <v>64</v>
      </c>
      <c r="N175" s="186">
        <v>156</v>
      </c>
      <c r="O175" s="199">
        <v>119</v>
      </c>
      <c r="P175" s="181">
        <v>91</v>
      </c>
      <c r="Q175" s="182">
        <v>67</v>
      </c>
      <c r="R175" s="183">
        <v>123</v>
      </c>
      <c r="S175" s="184">
        <v>122</v>
      </c>
      <c r="T175" s="181">
        <v>22</v>
      </c>
      <c r="U175" s="185">
        <v>14</v>
      </c>
      <c r="V175" s="183">
        <v>97</v>
      </c>
      <c r="W175" s="200">
        <v>87</v>
      </c>
      <c r="X175" s="181">
        <v>55</v>
      </c>
      <c r="Y175" s="185">
        <v>58</v>
      </c>
      <c r="Z175" s="183">
        <v>213</v>
      </c>
      <c r="AA175" s="181">
        <v>223</v>
      </c>
      <c r="AB175" s="165">
        <f t="shared" si="1710"/>
        <v>1302</v>
      </c>
      <c r="AC175" s="166">
        <f t="shared" si="1627"/>
        <v>1270</v>
      </c>
      <c r="AE175" s="254" t="s">
        <v>13</v>
      </c>
      <c r="AF175" s="14">
        <f t="shared" ref="AF175:BG175" si="1902">SUM(AF172:AF174)</f>
        <v>547</v>
      </c>
      <c r="AG175" s="1">
        <f t="shared" si="1902"/>
        <v>655</v>
      </c>
      <c r="AH175" s="14">
        <f t="shared" si="1902"/>
        <v>137</v>
      </c>
      <c r="AI175" s="1">
        <f t="shared" si="1902"/>
        <v>422</v>
      </c>
      <c r="AJ175" s="14">
        <f t="shared" si="1902"/>
        <v>128</v>
      </c>
      <c r="AK175" s="1">
        <f t="shared" si="1902"/>
        <v>329</v>
      </c>
      <c r="AL175" s="14">
        <f t="shared" si="1902"/>
        <v>469</v>
      </c>
      <c r="AM175" s="1">
        <f t="shared" si="1902"/>
        <v>830</v>
      </c>
      <c r="AN175" s="14">
        <f t="shared" si="1902"/>
        <v>182</v>
      </c>
      <c r="AO175" s="1">
        <f t="shared" si="1902"/>
        <v>80</v>
      </c>
      <c r="AP175" s="14">
        <f t="shared" si="1902"/>
        <v>581</v>
      </c>
      <c r="AQ175" s="1">
        <f t="shared" si="1902"/>
        <v>118</v>
      </c>
      <c r="AR175" s="14">
        <f t="shared" si="1902"/>
        <v>806</v>
      </c>
      <c r="AS175" s="1">
        <f t="shared" si="1902"/>
        <v>339</v>
      </c>
      <c r="AT175" s="14">
        <f t="shared" si="1902"/>
        <v>278</v>
      </c>
      <c r="AU175" s="1">
        <f t="shared" si="1902"/>
        <v>290</v>
      </c>
      <c r="AV175" s="14">
        <f t="shared" si="1902"/>
        <v>283</v>
      </c>
      <c r="AW175" s="1">
        <f t="shared" si="1902"/>
        <v>519</v>
      </c>
      <c r="AX175" s="14">
        <f t="shared" si="1902"/>
        <v>110</v>
      </c>
      <c r="AY175" s="1">
        <f t="shared" si="1902"/>
        <v>53</v>
      </c>
      <c r="AZ175" s="14">
        <f t="shared" si="1902"/>
        <v>1058</v>
      </c>
      <c r="BA175" s="1">
        <f t="shared" si="1902"/>
        <v>107</v>
      </c>
      <c r="BB175" s="14">
        <f t="shared" si="1902"/>
        <v>267</v>
      </c>
      <c r="BC175" s="1">
        <f t="shared" si="1902"/>
        <v>254</v>
      </c>
      <c r="BD175" s="14">
        <f t="shared" si="1902"/>
        <v>558</v>
      </c>
      <c r="BE175" s="1">
        <f t="shared" si="1902"/>
        <v>964</v>
      </c>
      <c r="BF175" s="167">
        <f t="shared" si="1902"/>
        <v>5404</v>
      </c>
      <c r="BG175" s="168">
        <f t="shared" si="1902"/>
        <v>4960</v>
      </c>
      <c r="BI175" s="132" t="s">
        <v>27</v>
      </c>
      <c r="BJ175" s="124">
        <f>B175/B188</f>
        <v>3.8021534320323014E-2</v>
      </c>
      <c r="BK175" s="125">
        <f t="shared" ref="BK175" si="1903">C175/C188</f>
        <v>4.7153024911032029E-2</v>
      </c>
      <c r="BL175" s="126">
        <f t="shared" ref="BL175" si="1904">D175/D188</f>
        <v>4.6407185628742513E-2</v>
      </c>
      <c r="BM175" s="127">
        <f t="shared" ref="BM175" si="1905">E175/E188</f>
        <v>4.5310853530031614E-2</v>
      </c>
      <c r="BN175" s="124">
        <f t="shared" ref="BN175" si="1906">F175/F188</f>
        <v>4.1505257332595462E-2</v>
      </c>
      <c r="BO175" s="125">
        <f t="shared" ref="BO175" si="1907">G175/G188</f>
        <v>5.275056518462698E-2</v>
      </c>
      <c r="BP175" s="126">
        <f t="shared" ref="BP175" si="1908">H175/H188</f>
        <v>4.461371055495103E-2</v>
      </c>
      <c r="BQ175" s="127">
        <f t="shared" ref="BQ175" si="1909">I175/I188</f>
        <v>4.6277145811789037E-2</v>
      </c>
      <c r="BR175" s="124">
        <f t="shared" ref="BR175" si="1910">J175/J188</f>
        <v>0.05</v>
      </c>
      <c r="BS175" s="125">
        <f t="shared" ref="BS175" si="1911">K175/K188</f>
        <v>3.6243822075782535E-2</v>
      </c>
      <c r="BT175" s="126">
        <f t="shared" ref="BT175" si="1912">L175/L188</f>
        <v>5.5077452667814115E-2</v>
      </c>
      <c r="BU175" s="124">
        <f t="shared" ref="BU175" si="1913">M175/M188</f>
        <v>3.6760482481332568E-2</v>
      </c>
      <c r="BV175" s="128">
        <f t="shared" ref="BV175" si="1914">N175/N188</f>
        <v>4.7503045066991476E-2</v>
      </c>
      <c r="BW175" s="129">
        <f t="shared" ref="BW175" si="1915">O175/O188</f>
        <v>3.8978054372748115E-2</v>
      </c>
      <c r="BX175" s="124">
        <f t="shared" ref="BX175" si="1916">P175/P188</f>
        <v>5.1970302684180465E-2</v>
      </c>
      <c r="BY175" s="125">
        <f t="shared" ref="BY175" si="1917">Q175/Q188</f>
        <v>4.6398891966759004E-2</v>
      </c>
      <c r="BZ175" s="126">
        <f t="shared" ref="BZ175" si="1918">R175/R188</f>
        <v>5.3431798436142486E-2</v>
      </c>
      <c r="CA175" s="127">
        <f t="shared" ref="CA175" si="1919">S175/S188</f>
        <v>5.4905490549054907E-2</v>
      </c>
      <c r="CB175" s="124">
        <f t="shared" ref="CB175" si="1920">T175/T188</f>
        <v>4.3824701195219126E-2</v>
      </c>
      <c r="CC175" s="125">
        <f t="shared" ref="CC175" si="1921">U175/U188</f>
        <v>3.7433155080213901E-2</v>
      </c>
      <c r="CD175" s="126">
        <f t="shared" ref="CD175" si="1922">V175/V188</f>
        <v>4.1206457094307564E-2</v>
      </c>
      <c r="CE175" s="127">
        <f t="shared" ref="CE175" si="1923">W175/W188</f>
        <v>4.5288912024986985E-2</v>
      </c>
      <c r="CF175" s="124">
        <f t="shared" ref="CF175" si="1924">X175/X188</f>
        <v>3.7852718513420508E-2</v>
      </c>
      <c r="CG175" s="125">
        <f t="shared" ref="CG175" si="1925">Y175/Y188</f>
        <v>4.3543543543543541E-2</v>
      </c>
      <c r="CH175" s="126">
        <f t="shared" ref="CH175" si="1926">Z175/Z188</f>
        <v>5.1214234190911277E-2</v>
      </c>
      <c r="CI175" s="124">
        <f t="shared" ref="CI175" si="1927">AA175/AA188</f>
        <v>4.6217616580310879E-2</v>
      </c>
      <c r="CJ175" s="130">
        <f t="shared" ref="CJ175" si="1928">AB175/AB188</f>
        <v>4.643532222975142E-2</v>
      </c>
      <c r="CK175" s="131">
        <f t="shared" ref="CK175" si="1929">AC175/AC188</f>
        <v>4.5383076043453402E-2</v>
      </c>
    </row>
    <row r="176" spans="1:89" ht="13.5" thickTop="1" x14ac:dyDescent="0.2">
      <c r="A176" s="140" t="s">
        <v>28</v>
      </c>
      <c r="B176" s="195">
        <v>140</v>
      </c>
      <c r="C176" s="189">
        <v>226</v>
      </c>
      <c r="D176" s="190">
        <v>69</v>
      </c>
      <c r="E176" s="191">
        <v>166</v>
      </c>
      <c r="F176" s="188">
        <v>78</v>
      </c>
      <c r="G176" s="192">
        <v>95</v>
      </c>
      <c r="H176" s="190">
        <v>232</v>
      </c>
      <c r="I176" s="191">
        <v>212</v>
      </c>
      <c r="J176" s="188">
        <v>38</v>
      </c>
      <c r="K176" s="189">
        <v>21</v>
      </c>
      <c r="L176" s="190">
        <v>111</v>
      </c>
      <c r="M176" s="188">
        <v>74</v>
      </c>
      <c r="N176" s="193">
        <v>211</v>
      </c>
      <c r="O176" s="196">
        <v>135</v>
      </c>
      <c r="P176" s="188">
        <v>123</v>
      </c>
      <c r="Q176" s="189">
        <v>89</v>
      </c>
      <c r="R176" s="190">
        <v>119</v>
      </c>
      <c r="S176" s="191">
        <v>129</v>
      </c>
      <c r="T176" s="188">
        <v>48</v>
      </c>
      <c r="U176" s="192">
        <v>12</v>
      </c>
      <c r="V176" s="190">
        <v>140</v>
      </c>
      <c r="W176" s="197">
        <v>63</v>
      </c>
      <c r="X176" s="188">
        <v>91</v>
      </c>
      <c r="Y176" s="192">
        <v>66</v>
      </c>
      <c r="Z176" s="190">
        <v>248</v>
      </c>
      <c r="AA176" s="188">
        <v>239</v>
      </c>
      <c r="AB176" s="165">
        <f t="shared" si="1710"/>
        <v>1648</v>
      </c>
      <c r="AC176" s="166">
        <f t="shared" si="1627"/>
        <v>1527</v>
      </c>
      <c r="BI176" s="140" t="s">
        <v>28</v>
      </c>
      <c r="BJ176" s="124">
        <f>B176/B188</f>
        <v>4.7106325706594884E-2</v>
      </c>
      <c r="BK176" s="125">
        <f t="shared" ref="BK176" si="1930">C176/C188</f>
        <v>6.7022538552787669E-2</v>
      </c>
      <c r="BL176" s="126">
        <f t="shared" ref="BL176" si="1931">D176/D188</f>
        <v>5.1646706586826345E-2</v>
      </c>
      <c r="BM176" s="127">
        <f t="shared" ref="BM176" si="1932">E176/E188</f>
        <v>8.7460484720758694E-2</v>
      </c>
      <c r="BN176" s="124">
        <f t="shared" ref="BN176" si="1933">F176/F188</f>
        <v>4.3165467625899283E-2</v>
      </c>
      <c r="BO176" s="125">
        <f t="shared" ref="BO176" si="1934">G176/G188</f>
        <v>7.1590052750565181E-2</v>
      </c>
      <c r="BP176" s="126">
        <f t="shared" ref="BP176" si="1935">H176/H188</f>
        <v>6.3112078346028291E-2</v>
      </c>
      <c r="BQ176" s="127">
        <f t="shared" ref="BQ176" si="1936">I176/I188</f>
        <v>5.4808686659772489E-2</v>
      </c>
      <c r="BR176" s="124">
        <f t="shared" ref="BR176" si="1937">J176/J188</f>
        <v>5.4285714285714284E-2</v>
      </c>
      <c r="BS176" s="125">
        <f t="shared" ref="BS176" si="1938">K176/K188</f>
        <v>3.459637561779242E-2</v>
      </c>
      <c r="BT176" s="126">
        <f t="shared" ref="BT176" si="1939">L176/L188</f>
        <v>6.3683304647160072E-2</v>
      </c>
      <c r="BU176" s="124">
        <f t="shared" ref="BU176" si="1940">M176/M188</f>
        <v>4.2504307869040782E-2</v>
      </c>
      <c r="BV176" s="128">
        <f t="shared" ref="BV176" si="1941">N176/N188</f>
        <v>6.4250913520097444E-2</v>
      </c>
      <c r="BW176" s="129">
        <f t="shared" ref="BW176" si="1942">O176/O188</f>
        <v>4.421880117916803E-2</v>
      </c>
      <c r="BX176" s="124">
        <f t="shared" ref="BX176" si="1943">P176/P188</f>
        <v>7.0245573957738436E-2</v>
      </c>
      <c r="BY176" s="125">
        <f t="shared" ref="BY176" si="1944">Q176/Q188</f>
        <v>6.1634349030470915E-2</v>
      </c>
      <c r="BZ176" s="126">
        <f t="shared" ref="BZ176" si="1945">R176/R188</f>
        <v>5.1694178974804515E-2</v>
      </c>
      <c r="CA176" s="127">
        <f t="shared" ref="CA176" si="1946">S176/S188</f>
        <v>5.8055805580558055E-2</v>
      </c>
      <c r="CB176" s="124">
        <f t="shared" ref="CB176" si="1947">T176/T188</f>
        <v>9.5617529880478086E-2</v>
      </c>
      <c r="CC176" s="125">
        <f t="shared" ref="CC176" si="1948">U176/U188</f>
        <v>3.2085561497326207E-2</v>
      </c>
      <c r="CD176" s="126">
        <f t="shared" ref="CD176" si="1949">V176/V188</f>
        <v>5.9473237043330504E-2</v>
      </c>
      <c r="CE176" s="127">
        <f t="shared" ref="CE176" si="1950">W176/W188</f>
        <v>3.2795419052576782E-2</v>
      </c>
      <c r="CF176" s="124">
        <f t="shared" ref="CF176" si="1951">X176/X188</f>
        <v>6.2629043358568476E-2</v>
      </c>
      <c r="CG176" s="125">
        <f t="shared" ref="CG176" si="1952">Y176/Y188</f>
        <v>4.954954954954955E-2</v>
      </c>
      <c r="CH176" s="126">
        <f t="shared" ref="CH176" si="1953">Z176/Z188</f>
        <v>5.9629718682375571E-2</v>
      </c>
      <c r="CI176" s="124">
        <f t="shared" ref="CI176" si="1954">AA176/AA188</f>
        <v>4.9533678756476685E-2</v>
      </c>
      <c r="CJ176" s="130">
        <f t="shared" ref="CJ176" si="1955">AB176/AB188</f>
        <v>5.877527729234281E-2</v>
      </c>
      <c r="CK176" s="131">
        <f t="shared" ref="CK176" si="1956">AC176/AC188</f>
        <v>5.4566895368782162E-2</v>
      </c>
    </row>
    <row r="177" spans="1:89" x14ac:dyDescent="0.2">
      <c r="A177" s="132" t="s">
        <v>29</v>
      </c>
      <c r="B177" s="198">
        <v>168</v>
      </c>
      <c r="C177" s="182">
        <v>185</v>
      </c>
      <c r="D177" s="183">
        <v>61</v>
      </c>
      <c r="E177" s="184">
        <v>172</v>
      </c>
      <c r="F177" s="181">
        <v>103</v>
      </c>
      <c r="G177" s="185">
        <v>114</v>
      </c>
      <c r="H177" s="183">
        <v>246</v>
      </c>
      <c r="I177" s="184">
        <v>273</v>
      </c>
      <c r="J177" s="181">
        <v>80</v>
      </c>
      <c r="K177" s="182">
        <v>27</v>
      </c>
      <c r="L177" s="183">
        <v>185</v>
      </c>
      <c r="M177" s="181">
        <v>75</v>
      </c>
      <c r="N177" s="186">
        <v>213</v>
      </c>
      <c r="O177" s="199">
        <v>164</v>
      </c>
      <c r="P177" s="181">
        <v>182</v>
      </c>
      <c r="Q177" s="182">
        <v>99</v>
      </c>
      <c r="R177" s="183">
        <v>149</v>
      </c>
      <c r="S177" s="184">
        <v>177</v>
      </c>
      <c r="T177" s="181">
        <v>74</v>
      </c>
      <c r="U177" s="185">
        <v>13</v>
      </c>
      <c r="V177" s="183">
        <v>200</v>
      </c>
      <c r="W177" s="200">
        <v>74</v>
      </c>
      <c r="X177" s="181">
        <v>115</v>
      </c>
      <c r="Y177" s="185">
        <v>102</v>
      </c>
      <c r="Z177" s="183">
        <v>296</v>
      </c>
      <c r="AA177" s="181">
        <v>347</v>
      </c>
      <c r="AB177" s="165">
        <f t="shared" si="1710"/>
        <v>2072</v>
      </c>
      <c r="AC177" s="166">
        <f t="shared" si="1627"/>
        <v>1822</v>
      </c>
      <c r="BI177" s="132" t="s">
        <v>29</v>
      </c>
      <c r="BJ177" s="124">
        <f>B177/B188</f>
        <v>5.652759084791386E-2</v>
      </c>
      <c r="BK177" s="125">
        <f t="shared" ref="BK177" si="1957">C177/C188</f>
        <v>5.4863582443653615E-2</v>
      </c>
      <c r="BL177" s="126">
        <f t="shared" ref="BL177" si="1958">D177/D188</f>
        <v>4.5658682634730538E-2</v>
      </c>
      <c r="BM177" s="127">
        <f t="shared" ref="BM177" si="1959">E177/E188</f>
        <v>9.0621707060063228E-2</v>
      </c>
      <c r="BN177" s="124">
        <f t="shared" ref="BN177" si="1960">F177/F188</f>
        <v>5.7000553403431103E-2</v>
      </c>
      <c r="BO177" s="125">
        <f t="shared" ref="BO177" si="1961">G177/G188</f>
        <v>8.5908063300678225E-2</v>
      </c>
      <c r="BP177" s="126">
        <f t="shared" ref="BP177" si="1962">H177/H188</f>
        <v>6.6920565832426546E-2</v>
      </c>
      <c r="BQ177" s="127">
        <f t="shared" ref="BQ177" si="1963">I177/I188</f>
        <v>7.057911065149948E-2</v>
      </c>
      <c r="BR177" s="124">
        <f t="shared" ref="BR177" si="1964">J177/J188</f>
        <v>0.11428571428571428</v>
      </c>
      <c r="BS177" s="125">
        <f t="shared" ref="BS177" si="1965">K177/K188</f>
        <v>4.4481054365733116E-2</v>
      </c>
      <c r="BT177" s="126">
        <f t="shared" ref="BT177" si="1966">L177/L188</f>
        <v>0.10613884107860011</v>
      </c>
      <c r="BU177" s="124">
        <f t="shared" ref="BU177" si="1967">M177/M188</f>
        <v>4.30786904078116E-2</v>
      </c>
      <c r="BV177" s="128">
        <f t="shared" ref="BV177" si="1968">N177/N188</f>
        <v>6.4859926918392208E-2</v>
      </c>
      <c r="BW177" s="129">
        <f t="shared" ref="BW177" si="1969">O177/O188</f>
        <v>5.3717654765804125E-2</v>
      </c>
      <c r="BX177" s="124">
        <f t="shared" ref="BX177" si="1970">P177/P188</f>
        <v>0.10394060536836093</v>
      </c>
      <c r="BY177" s="125">
        <f t="shared" ref="BY177" si="1971">Q177/Q188</f>
        <v>6.8559556786703599E-2</v>
      </c>
      <c r="BZ177" s="126">
        <f t="shared" ref="BZ177" si="1972">R177/R188</f>
        <v>6.4726324934839263E-2</v>
      </c>
      <c r="CA177" s="127">
        <f t="shared" ref="CA177" si="1973">S177/S188</f>
        <v>7.9657965796579661E-2</v>
      </c>
      <c r="CB177" s="124">
        <f t="shared" ref="CB177" si="1974">T177/T188</f>
        <v>0.14741035856573706</v>
      </c>
      <c r="CC177" s="125">
        <f t="shared" ref="CC177" si="1975">U177/U188</f>
        <v>3.4759358288770054E-2</v>
      </c>
      <c r="CD177" s="126">
        <f t="shared" ref="CD177" si="1976">V177/V188</f>
        <v>8.4961767204757857E-2</v>
      </c>
      <c r="CE177" s="127">
        <f t="shared" ref="CE177" si="1977">W177/W188</f>
        <v>3.8521603331598125E-2</v>
      </c>
      <c r="CF177" s="124">
        <f t="shared" ref="CF177" si="1978">X177/X188</f>
        <v>7.9146593255333797E-2</v>
      </c>
      <c r="CG177" s="125">
        <f t="shared" ref="CG177" si="1979">Y177/Y188</f>
        <v>7.6576576576576572E-2</v>
      </c>
      <c r="CH177" s="126">
        <f t="shared" ref="CH177" si="1980">Z177/Z188</f>
        <v>7.1170954556383739E-2</v>
      </c>
      <c r="CI177" s="124">
        <f t="shared" ref="CI177" si="1981">AA177/AA188</f>
        <v>7.1917098445595851E-2</v>
      </c>
      <c r="CJ177" s="130">
        <f t="shared" ref="CJ177" si="1982">AB177/AB188</f>
        <v>7.389707193551838E-2</v>
      </c>
      <c r="CK177" s="131">
        <f t="shared" ref="CK177" si="1983">AC177/AC188</f>
        <v>6.5108633504859917E-2</v>
      </c>
    </row>
    <row r="178" spans="1:89" x14ac:dyDescent="0.2">
      <c r="A178" s="140" t="s">
        <v>30</v>
      </c>
      <c r="B178" s="195">
        <v>190</v>
      </c>
      <c r="C178" s="189">
        <v>283</v>
      </c>
      <c r="D178" s="190">
        <v>84</v>
      </c>
      <c r="E178" s="191">
        <v>179</v>
      </c>
      <c r="F178" s="188">
        <v>86</v>
      </c>
      <c r="G178" s="192">
        <v>162</v>
      </c>
      <c r="H178" s="190">
        <v>242</v>
      </c>
      <c r="I178" s="191">
        <v>320</v>
      </c>
      <c r="J178" s="188">
        <v>69</v>
      </c>
      <c r="K178" s="189">
        <v>30</v>
      </c>
      <c r="L178" s="190">
        <v>238</v>
      </c>
      <c r="M178" s="188">
        <v>62</v>
      </c>
      <c r="N178" s="193">
        <v>351</v>
      </c>
      <c r="O178" s="196">
        <v>136</v>
      </c>
      <c r="P178" s="188">
        <v>158</v>
      </c>
      <c r="Q178" s="189">
        <v>126</v>
      </c>
      <c r="R178" s="190">
        <v>154</v>
      </c>
      <c r="S178" s="191">
        <v>229</v>
      </c>
      <c r="T178" s="188">
        <v>73</v>
      </c>
      <c r="U178" s="192">
        <v>26</v>
      </c>
      <c r="V178" s="190">
        <v>293</v>
      </c>
      <c r="W178" s="197">
        <v>65</v>
      </c>
      <c r="X178" s="188">
        <v>140</v>
      </c>
      <c r="Y178" s="192">
        <v>110</v>
      </c>
      <c r="Z178" s="190">
        <v>315</v>
      </c>
      <c r="AA178" s="188">
        <v>386</v>
      </c>
      <c r="AB178" s="165">
        <f t="shared" si="1710"/>
        <v>2393</v>
      </c>
      <c r="AC178" s="166">
        <f t="shared" si="1627"/>
        <v>2114</v>
      </c>
      <c r="BI178" s="140" t="s">
        <v>30</v>
      </c>
      <c r="BJ178" s="124">
        <f>B178/B188</f>
        <v>6.3930013458950205E-2</v>
      </c>
      <c r="BK178" s="125">
        <f t="shared" ref="BK178" si="1984">C178/C188</f>
        <v>8.3926453143534988E-2</v>
      </c>
      <c r="BL178" s="126">
        <f t="shared" ref="BL178" si="1985">D178/D188</f>
        <v>6.2874251497005984E-2</v>
      </c>
      <c r="BM178" s="127">
        <f t="shared" ref="BM178" si="1986">E178/E188</f>
        <v>9.4309799789251844E-2</v>
      </c>
      <c r="BN178" s="124">
        <f t="shared" ref="BN178" si="1987">F178/F188</f>
        <v>4.7592695074709465E-2</v>
      </c>
      <c r="BO178" s="125">
        <f t="shared" ref="BO178" si="1988">G178/G188</f>
        <v>0.12207987942727958</v>
      </c>
      <c r="BP178" s="126">
        <f t="shared" ref="BP178" si="1989">H178/H188</f>
        <v>6.5832426550598483E-2</v>
      </c>
      <c r="BQ178" s="127">
        <f t="shared" ref="BQ178" si="1990">I178/I188</f>
        <v>8.2730093071354704E-2</v>
      </c>
      <c r="BR178" s="124">
        <f t="shared" ref="BR178" si="1991">J178/J188</f>
        <v>9.8571428571428574E-2</v>
      </c>
      <c r="BS178" s="125">
        <f t="shared" ref="BS178" si="1992">K178/K188</f>
        <v>4.9423393739703461E-2</v>
      </c>
      <c r="BT178" s="126">
        <f t="shared" ref="BT178" si="1993">L178/L188</f>
        <v>0.13654618473895583</v>
      </c>
      <c r="BU178" s="124">
        <f t="shared" ref="BU178" si="1994">M178/M188</f>
        <v>3.5611717403790925E-2</v>
      </c>
      <c r="BV178" s="128">
        <f t="shared" ref="BV178" si="1995">N178/N188</f>
        <v>0.10688185140073081</v>
      </c>
      <c r="BW178" s="129">
        <f t="shared" ref="BW178" si="1996">O178/O188</f>
        <v>4.4546347854569276E-2</v>
      </c>
      <c r="BX178" s="124">
        <f t="shared" ref="BX178" si="1997">P178/P188</f>
        <v>9.0234151913192465E-2</v>
      </c>
      <c r="BY178" s="125">
        <f t="shared" ref="BY178" si="1998">Q178/Q188</f>
        <v>8.7257617728531855E-2</v>
      </c>
      <c r="BZ178" s="126">
        <f t="shared" ref="BZ178" si="1999">R178/R188</f>
        <v>6.6898349261511725E-2</v>
      </c>
      <c r="CA178" s="127">
        <f t="shared" ref="CA178" si="2000">S178/S188</f>
        <v>0.10306030603060307</v>
      </c>
      <c r="CB178" s="124">
        <f t="shared" ref="CB178" si="2001">T178/T188</f>
        <v>0.1454183266932271</v>
      </c>
      <c r="CC178" s="125">
        <f t="shared" ref="CC178" si="2002">U178/U188</f>
        <v>6.9518716577540107E-2</v>
      </c>
      <c r="CD178" s="126">
        <f t="shared" ref="CD178" si="2003">V178/V188</f>
        <v>0.12446898895497026</v>
      </c>
      <c r="CE178" s="127">
        <f t="shared" ref="CE178" si="2004">W178/W188</f>
        <v>3.3836543466944299E-2</v>
      </c>
      <c r="CF178" s="124">
        <f t="shared" ref="CF178" si="2005">X178/X188</f>
        <v>9.635237439779766E-2</v>
      </c>
      <c r="CG178" s="125">
        <f t="shared" ref="CG178" si="2006">Y178/Y188</f>
        <v>8.2582582582582581E-2</v>
      </c>
      <c r="CH178" s="126">
        <f t="shared" ref="CH178" si="2007">Z178/Z188</f>
        <v>7.573936042317865E-2</v>
      </c>
      <c r="CI178" s="124">
        <f t="shared" ref="CI178" si="2008">AA178/AA188</f>
        <v>0.08</v>
      </c>
      <c r="CJ178" s="130">
        <f t="shared" ref="CJ178" si="2009">AB178/AB188</f>
        <v>8.5345411747922539E-2</v>
      </c>
      <c r="CK178" s="131">
        <f t="shared" ref="CK178" si="2010">AC178/AC188</f>
        <v>7.5543167524299598E-2</v>
      </c>
    </row>
    <row r="179" spans="1:89" x14ac:dyDescent="0.2">
      <c r="A179" s="132" t="s">
        <v>31</v>
      </c>
      <c r="B179" s="198">
        <v>357</v>
      </c>
      <c r="C179" s="182">
        <v>372</v>
      </c>
      <c r="D179" s="183">
        <v>53</v>
      </c>
      <c r="E179" s="184">
        <v>243</v>
      </c>
      <c r="F179" s="181">
        <v>42</v>
      </c>
      <c r="G179" s="185">
        <v>167</v>
      </c>
      <c r="H179" s="183">
        <v>227</v>
      </c>
      <c r="I179" s="184">
        <v>510</v>
      </c>
      <c r="J179" s="181">
        <v>113</v>
      </c>
      <c r="K179" s="182">
        <v>50</v>
      </c>
      <c r="L179" s="183">
        <v>343</v>
      </c>
      <c r="M179" s="181">
        <v>56</v>
      </c>
      <c r="N179" s="186">
        <v>455</v>
      </c>
      <c r="O179" s="199">
        <v>203</v>
      </c>
      <c r="P179" s="181">
        <v>120</v>
      </c>
      <c r="Q179" s="182">
        <v>164</v>
      </c>
      <c r="R179" s="183">
        <v>129</v>
      </c>
      <c r="S179" s="184">
        <v>290</v>
      </c>
      <c r="T179" s="181">
        <v>37</v>
      </c>
      <c r="U179" s="185">
        <v>27</v>
      </c>
      <c r="V179" s="183">
        <v>765</v>
      </c>
      <c r="W179" s="200">
        <v>42</v>
      </c>
      <c r="X179" s="181">
        <v>127</v>
      </c>
      <c r="Y179" s="185">
        <v>144</v>
      </c>
      <c r="Z179" s="183">
        <v>243</v>
      </c>
      <c r="AA179" s="181">
        <v>578</v>
      </c>
      <c r="AB179" s="165">
        <f t="shared" si="1710"/>
        <v>3011</v>
      </c>
      <c r="AC179" s="166">
        <f t="shared" si="1627"/>
        <v>2846</v>
      </c>
      <c r="BI179" s="132" t="s">
        <v>31</v>
      </c>
      <c r="BJ179" s="124">
        <f>B179/B188</f>
        <v>0.12012113055181696</v>
      </c>
      <c r="BK179" s="125">
        <f t="shared" ref="BK179" si="2011">C179/C188</f>
        <v>0.1103202846975089</v>
      </c>
      <c r="BL179" s="126">
        <f t="shared" ref="BL179" si="2012">D179/D188</f>
        <v>3.9670658682634731E-2</v>
      </c>
      <c r="BM179" s="127">
        <f t="shared" ref="BM179" si="2013">E179/E188</f>
        <v>0.1280295047418335</v>
      </c>
      <c r="BN179" s="124">
        <f t="shared" ref="BN179" si="2014">F179/F188</f>
        <v>2.3242944106253459E-2</v>
      </c>
      <c r="BO179" s="125">
        <f t="shared" ref="BO179" si="2015">G179/G188</f>
        <v>0.12584777694046723</v>
      </c>
      <c r="BP179" s="126">
        <f t="shared" ref="BP179" si="2016">H179/H188</f>
        <v>6.1751904243743203E-2</v>
      </c>
      <c r="BQ179" s="127">
        <f t="shared" ref="BQ179" si="2017">I179/I188</f>
        <v>0.13185108583247157</v>
      </c>
      <c r="BR179" s="124">
        <f t="shared" ref="BR179" si="2018">J179/J188</f>
        <v>0.16142857142857142</v>
      </c>
      <c r="BS179" s="125">
        <f t="shared" ref="BS179" si="2019">K179/K188</f>
        <v>8.2372322899505759E-2</v>
      </c>
      <c r="BT179" s="126">
        <f t="shared" ref="BT179" si="2020">L179/L188</f>
        <v>0.19678714859437751</v>
      </c>
      <c r="BU179" s="124">
        <f t="shared" ref="BU179" si="2021">M179/M188</f>
        <v>3.2165422171165997E-2</v>
      </c>
      <c r="BV179" s="128">
        <f t="shared" ref="BV179" si="2022">N179/N188</f>
        <v>0.13855054811205847</v>
      </c>
      <c r="BW179" s="129">
        <f t="shared" ref="BW179" si="2023">O179/O188</f>
        <v>6.6491975106452675E-2</v>
      </c>
      <c r="BX179" s="124">
        <f t="shared" ref="BX179" si="2024">P179/P188</f>
        <v>6.8532267275842371E-2</v>
      </c>
      <c r="BY179" s="125">
        <f t="shared" ref="BY179" si="2025">Q179/Q188</f>
        <v>0.11357340720221606</v>
      </c>
      <c r="BZ179" s="126">
        <f t="shared" ref="BZ179" si="2026">R179/R188</f>
        <v>5.6038227628149438E-2</v>
      </c>
      <c r="CA179" s="127">
        <f t="shared" ref="CA179" si="2027">S179/S188</f>
        <v>0.13051305130513052</v>
      </c>
      <c r="CB179" s="124">
        <f t="shared" ref="CB179" si="2028">T179/T188</f>
        <v>7.370517928286853E-2</v>
      </c>
      <c r="CC179" s="125">
        <f t="shared" ref="CC179" si="2029">U179/U188</f>
        <v>7.2192513368983954E-2</v>
      </c>
      <c r="CD179" s="126">
        <f t="shared" ref="CD179" si="2030">V179/V188</f>
        <v>0.32497875955819883</v>
      </c>
      <c r="CE179" s="127">
        <f t="shared" ref="CE179" si="2031">W179/W188</f>
        <v>2.1863612701717855E-2</v>
      </c>
      <c r="CF179" s="124">
        <f t="shared" ref="CF179" si="2032">X179/X188</f>
        <v>8.7405368203716444E-2</v>
      </c>
      <c r="CG179" s="125">
        <f t="shared" ref="CG179" si="2033">Y179/Y188</f>
        <v>0.10810810810810811</v>
      </c>
      <c r="CH179" s="126">
        <f t="shared" ref="CH179" si="2034">Z179/Z188</f>
        <v>5.8427506612166384E-2</v>
      </c>
      <c r="CI179" s="124">
        <f t="shared" ref="CI179" si="2035">AA179/AA188</f>
        <v>0.11979274611398964</v>
      </c>
      <c r="CJ179" s="130">
        <f t="shared" ref="CJ179" si="2036">AB179/AB188</f>
        <v>0.10738614073255109</v>
      </c>
      <c r="CK179" s="131">
        <f t="shared" ref="CK179" si="2037">AC179/AC188</f>
        <v>0.10170097198399085</v>
      </c>
    </row>
    <row r="180" spans="1:89" x14ac:dyDescent="0.2">
      <c r="A180" s="140" t="s">
        <v>32</v>
      </c>
      <c r="B180" s="195">
        <v>94</v>
      </c>
      <c r="C180" s="189">
        <v>383</v>
      </c>
      <c r="D180" s="190">
        <v>37</v>
      </c>
      <c r="E180" s="191">
        <v>235</v>
      </c>
      <c r="F180" s="188">
        <v>31</v>
      </c>
      <c r="G180" s="192">
        <v>180</v>
      </c>
      <c r="H180" s="190">
        <v>269</v>
      </c>
      <c r="I180" s="191">
        <v>416</v>
      </c>
      <c r="J180" s="188">
        <v>33</v>
      </c>
      <c r="K180" s="189">
        <v>54</v>
      </c>
      <c r="L180" s="190">
        <v>243</v>
      </c>
      <c r="M180" s="188">
        <v>49</v>
      </c>
      <c r="N180" s="193">
        <v>457</v>
      </c>
      <c r="O180" s="196">
        <v>206</v>
      </c>
      <c r="P180" s="188">
        <v>94</v>
      </c>
      <c r="Q180" s="189">
        <v>128</v>
      </c>
      <c r="R180" s="190">
        <v>119</v>
      </c>
      <c r="S180" s="191">
        <v>275</v>
      </c>
      <c r="T180" s="188">
        <v>30</v>
      </c>
      <c r="U180" s="192">
        <v>10</v>
      </c>
      <c r="V180" s="190">
        <v>221</v>
      </c>
      <c r="W180" s="197">
        <v>38</v>
      </c>
      <c r="X180" s="188">
        <v>49</v>
      </c>
      <c r="Y180" s="192">
        <v>125</v>
      </c>
      <c r="Z180" s="190">
        <v>157</v>
      </c>
      <c r="AA180" s="188">
        <v>633</v>
      </c>
      <c r="AB180" s="165">
        <f t="shared" si="1710"/>
        <v>1834</v>
      </c>
      <c r="AC180" s="166">
        <f t="shared" si="1627"/>
        <v>2732</v>
      </c>
      <c r="BI180" s="140" t="s">
        <v>32</v>
      </c>
      <c r="BJ180" s="124">
        <f>B180/B188</f>
        <v>3.1628532974427997E-2</v>
      </c>
      <c r="BK180" s="125">
        <f t="shared" ref="BK180" si="2038">C180/C188</f>
        <v>0.11358244365361803</v>
      </c>
      <c r="BL180" s="126">
        <f t="shared" ref="BL180" si="2039">D180/D188</f>
        <v>2.7694610778443114E-2</v>
      </c>
      <c r="BM180" s="127">
        <f t="shared" ref="BM180" si="2040">E180/E188</f>
        <v>0.1238145416227608</v>
      </c>
      <c r="BN180" s="124">
        <f t="shared" ref="BN180" si="2041">F180/F188</f>
        <v>1.7155506364139459E-2</v>
      </c>
      <c r="BO180" s="125">
        <f t="shared" ref="BO180" si="2042">G180/G188</f>
        <v>0.13564431047475509</v>
      </c>
      <c r="BP180" s="126">
        <f t="shared" ref="BP180" si="2043">H180/H188</f>
        <v>7.3177366702937979E-2</v>
      </c>
      <c r="BQ180" s="127">
        <f t="shared" ref="BQ180" si="2044">I180/I188</f>
        <v>0.10754912099276112</v>
      </c>
      <c r="BR180" s="124">
        <f t="shared" ref="BR180" si="2045">J180/J188</f>
        <v>4.7142857142857146E-2</v>
      </c>
      <c r="BS180" s="125">
        <f t="shared" ref="BS180" si="2046">K180/K188</f>
        <v>8.8962108731466233E-2</v>
      </c>
      <c r="BT180" s="126">
        <f t="shared" ref="BT180" si="2047">L180/L188</f>
        <v>0.13941480206540446</v>
      </c>
      <c r="BU180" s="124">
        <f t="shared" ref="BU180" si="2048">M180/M188</f>
        <v>2.8144744399770247E-2</v>
      </c>
      <c r="BV180" s="128">
        <f t="shared" ref="BV180" si="2049">N180/N188</f>
        <v>0.13915956151035322</v>
      </c>
      <c r="BW180" s="129">
        <f t="shared" ref="BW180" si="2050">O180/O188</f>
        <v>6.7474615132656401E-2</v>
      </c>
      <c r="BX180" s="124">
        <f t="shared" ref="BX180" si="2051">P180/P188</f>
        <v>5.368360936607653E-2</v>
      </c>
      <c r="BY180" s="125">
        <f t="shared" ref="BY180" si="2052">Q180/Q188</f>
        <v>8.8642659279778394E-2</v>
      </c>
      <c r="BZ180" s="126">
        <f t="shared" ref="BZ180" si="2053">R180/R188</f>
        <v>5.1694178974804515E-2</v>
      </c>
      <c r="CA180" s="127">
        <f t="shared" ref="CA180" si="2054">S180/S188</f>
        <v>0.12376237623762376</v>
      </c>
      <c r="CB180" s="124">
        <f t="shared" ref="CB180" si="2055">T180/T188</f>
        <v>5.9760956175298807E-2</v>
      </c>
      <c r="CC180" s="125">
        <f t="shared" ref="CC180" si="2056">U180/U188</f>
        <v>2.6737967914438502E-2</v>
      </c>
      <c r="CD180" s="126">
        <f t="shared" ref="CD180" si="2057">V180/V188</f>
        <v>9.3882752761257432E-2</v>
      </c>
      <c r="CE180" s="127">
        <f t="shared" ref="CE180" si="2058">W180/W188</f>
        <v>1.9781363872982821E-2</v>
      </c>
      <c r="CF180" s="124">
        <f t="shared" ref="CF180" si="2059">X180/X188</f>
        <v>3.3723331039229178E-2</v>
      </c>
      <c r="CG180" s="125">
        <f t="shared" ref="CG180" si="2060">Y180/Y188</f>
        <v>9.3843843843843838E-2</v>
      </c>
      <c r="CH180" s="126">
        <f t="shared" ref="CH180" si="2061">Z180/Z188</f>
        <v>3.7749459004568407E-2</v>
      </c>
      <c r="CI180" s="124">
        <f t="shared" ref="CI180" si="2062">AA180/AA188</f>
        <v>0.13119170984455958</v>
      </c>
      <c r="CJ180" s="130">
        <f t="shared" ref="CJ180" si="2063">AB180/AB188</f>
        <v>6.5408894753735874E-2</v>
      </c>
      <c r="CK180" s="131">
        <f t="shared" ref="CK180" si="2064">AC180/AC188</f>
        <v>9.7627215551743848E-2</v>
      </c>
    </row>
    <row r="181" spans="1:89" x14ac:dyDescent="0.2">
      <c r="A181" s="132" t="s">
        <v>33</v>
      </c>
      <c r="B181" s="198">
        <v>18</v>
      </c>
      <c r="C181" s="182">
        <v>166</v>
      </c>
      <c r="D181" s="183">
        <v>6</v>
      </c>
      <c r="E181" s="184">
        <v>100</v>
      </c>
      <c r="F181" s="181">
        <v>7</v>
      </c>
      <c r="G181" s="185">
        <v>63</v>
      </c>
      <c r="H181" s="183">
        <v>27</v>
      </c>
      <c r="I181" s="184">
        <v>128</v>
      </c>
      <c r="J181" s="181">
        <v>5</v>
      </c>
      <c r="K181" s="182">
        <v>12</v>
      </c>
      <c r="L181" s="183">
        <v>25</v>
      </c>
      <c r="M181" s="181">
        <v>13</v>
      </c>
      <c r="N181" s="186">
        <v>54</v>
      </c>
      <c r="O181" s="199">
        <v>32</v>
      </c>
      <c r="P181" s="181">
        <v>25</v>
      </c>
      <c r="Q181" s="182">
        <v>30</v>
      </c>
      <c r="R181" s="183">
        <v>38</v>
      </c>
      <c r="S181" s="184">
        <v>70</v>
      </c>
      <c r="T181" s="181">
        <v>10</v>
      </c>
      <c r="U181" s="185">
        <v>9</v>
      </c>
      <c r="V181" s="183">
        <v>20</v>
      </c>
      <c r="W181" s="200">
        <v>20</v>
      </c>
      <c r="X181" s="181">
        <v>16</v>
      </c>
      <c r="Y181" s="185">
        <v>32</v>
      </c>
      <c r="Z181" s="183">
        <v>72</v>
      </c>
      <c r="AA181" s="181">
        <v>167</v>
      </c>
      <c r="AB181" s="165">
        <f t="shared" si="1710"/>
        <v>323</v>
      </c>
      <c r="AC181" s="166">
        <f t="shared" si="1627"/>
        <v>842</v>
      </c>
      <c r="BI181" s="132" t="s">
        <v>33</v>
      </c>
      <c r="BJ181" s="124">
        <f>B181/B188</f>
        <v>6.0565275908479139E-3</v>
      </c>
      <c r="BK181" s="125">
        <f t="shared" ref="BK181" si="2065">C181/C188</f>
        <v>4.9228944246737842E-2</v>
      </c>
      <c r="BL181" s="126">
        <f t="shared" ref="BL181" si="2066">D181/D188</f>
        <v>4.4910179640718561E-3</v>
      </c>
      <c r="BM181" s="127">
        <f t="shared" ref="BM181" si="2067">E181/E188</f>
        <v>5.2687038988408853E-2</v>
      </c>
      <c r="BN181" s="124">
        <f t="shared" ref="BN181" si="2068">F181/F188</f>
        <v>3.87382401770891E-3</v>
      </c>
      <c r="BO181" s="125">
        <f t="shared" ref="BO181" si="2069">G181/G188</f>
        <v>4.7475508666164283E-2</v>
      </c>
      <c r="BP181" s="126">
        <f t="shared" ref="BP181" si="2070">H181/H188</f>
        <v>7.3449401523394998E-3</v>
      </c>
      <c r="BQ181" s="127">
        <f t="shared" ref="BQ181" si="2071">I181/I188</f>
        <v>3.3092037228541885E-2</v>
      </c>
      <c r="BR181" s="124">
        <f t="shared" ref="BR181" si="2072">J181/J188</f>
        <v>7.1428571428571426E-3</v>
      </c>
      <c r="BS181" s="125">
        <f t="shared" ref="BS181" si="2073">K181/K188</f>
        <v>1.9769357495881382E-2</v>
      </c>
      <c r="BT181" s="126">
        <f t="shared" ref="BT181" si="2074">L181/L188</f>
        <v>1.4343086632243259E-2</v>
      </c>
      <c r="BU181" s="124">
        <f t="shared" ref="BU181" si="2075">M181/M188</f>
        <v>7.4669730040206779E-3</v>
      </c>
      <c r="BV181" s="128">
        <f t="shared" ref="BV181" si="2076">N181/N188</f>
        <v>1.6443361753958587E-2</v>
      </c>
      <c r="BW181" s="129">
        <f t="shared" ref="BW181" si="2077">O181/O188</f>
        <v>1.0481493612839829E-2</v>
      </c>
      <c r="BX181" s="124">
        <f t="shared" ref="BX181" si="2078">P181/P188</f>
        <v>1.4277555682467162E-2</v>
      </c>
      <c r="BY181" s="125">
        <f t="shared" ref="BY181" si="2079">Q181/Q188</f>
        <v>2.077562326869806E-2</v>
      </c>
      <c r="BZ181" s="126">
        <f t="shared" ref="BZ181" si="2080">R181/R188</f>
        <v>1.6507384882710686E-2</v>
      </c>
      <c r="CA181" s="127">
        <f t="shared" ref="CA181" si="2081">S181/S188</f>
        <v>3.1503150315031501E-2</v>
      </c>
      <c r="CB181" s="124">
        <f t="shared" ref="CB181" si="2082">T181/T188</f>
        <v>1.9920318725099601E-2</v>
      </c>
      <c r="CC181" s="125">
        <f t="shared" ref="CC181" si="2083">U181/U188</f>
        <v>2.4064171122994651E-2</v>
      </c>
      <c r="CD181" s="126">
        <f t="shared" ref="CD181" si="2084">V181/V188</f>
        <v>8.4961767204757861E-3</v>
      </c>
      <c r="CE181" s="127">
        <f t="shared" ref="CE181" si="2085">W181/W188</f>
        <v>1.0411244143675169E-2</v>
      </c>
      <c r="CF181" s="124">
        <f t="shared" ref="CF181" si="2086">X181/X188</f>
        <v>1.1011699931176875E-2</v>
      </c>
      <c r="CG181" s="125">
        <f t="shared" ref="CG181" si="2087">Y181/Y188</f>
        <v>2.4024024024024024E-2</v>
      </c>
      <c r="CH181" s="126">
        <f t="shared" ref="CH181" si="2088">Z181/Z188</f>
        <v>1.7311853811012263E-2</v>
      </c>
      <c r="CI181" s="124">
        <f t="shared" ref="CI181" si="2089">AA181/AA188</f>
        <v>3.4611398963730569E-2</v>
      </c>
      <c r="CJ181" s="130">
        <f t="shared" ref="CJ181" si="2090">AB181/AB188</f>
        <v>1.1519669032419131E-2</v>
      </c>
      <c r="CK181" s="131">
        <f t="shared" ref="CK181" si="2091">AC181/AC188</f>
        <v>3.0088622069754146E-2</v>
      </c>
    </row>
    <row r="182" spans="1:89" x14ac:dyDescent="0.2">
      <c r="A182" s="140" t="s">
        <v>34</v>
      </c>
      <c r="B182" s="195">
        <v>0</v>
      </c>
      <c r="C182" s="189">
        <v>18</v>
      </c>
      <c r="D182" s="190">
        <v>2</v>
      </c>
      <c r="E182" s="191">
        <v>10</v>
      </c>
      <c r="F182" s="188">
        <v>1</v>
      </c>
      <c r="G182" s="192">
        <v>8</v>
      </c>
      <c r="H182" s="190">
        <v>6</v>
      </c>
      <c r="I182" s="191">
        <v>20</v>
      </c>
      <c r="J182" s="188">
        <v>0</v>
      </c>
      <c r="K182" s="189">
        <v>2</v>
      </c>
      <c r="L182" s="190">
        <v>2</v>
      </c>
      <c r="M182" s="188">
        <v>8</v>
      </c>
      <c r="N182" s="193">
        <v>4</v>
      </c>
      <c r="O182" s="196">
        <v>13</v>
      </c>
      <c r="P182" s="188">
        <v>3</v>
      </c>
      <c r="Q182" s="189">
        <v>5</v>
      </c>
      <c r="R182" s="190">
        <v>8</v>
      </c>
      <c r="S182" s="191">
        <v>12</v>
      </c>
      <c r="T182" s="188">
        <v>3</v>
      </c>
      <c r="U182" s="192">
        <v>3</v>
      </c>
      <c r="V182" s="190">
        <v>4</v>
      </c>
      <c r="W182" s="197">
        <v>5</v>
      </c>
      <c r="X182" s="188">
        <v>5</v>
      </c>
      <c r="Y182" s="192">
        <v>9</v>
      </c>
      <c r="Z182" s="190">
        <v>17</v>
      </c>
      <c r="AA182" s="188">
        <v>19</v>
      </c>
      <c r="AB182" s="165">
        <f t="shared" si="1710"/>
        <v>55</v>
      </c>
      <c r="AC182" s="166">
        <f t="shared" si="1627"/>
        <v>132</v>
      </c>
      <c r="BI182" s="140" t="s">
        <v>34</v>
      </c>
      <c r="BJ182" s="124">
        <f>B182/B188</f>
        <v>0</v>
      </c>
      <c r="BK182" s="125">
        <f t="shared" ref="BK182" si="2092">C182/C188</f>
        <v>5.3380782918149468E-3</v>
      </c>
      <c r="BL182" s="126">
        <f t="shared" ref="BL182" si="2093">D182/D188</f>
        <v>1.4970059880239522E-3</v>
      </c>
      <c r="BM182" s="127">
        <f t="shared" ref="BM182" si="2094">E182/E188</f>
        <v>5.268703898840885E-3</v>
      </c>
      <c r="BN182" s="124">
        <f t="shared" ref="BN182" si="2095">F182/F188</f>
        <v>5.5340343110127279E-4</v>
      </c>
      <c r="BO182" s="125">
        <f t="shared" ref="BO182" si="2096">G182/G188</f>
        <v>6.0286360211002261E-3</v>
      </c>
      <c r="BP182" s="126">
        <f t="shared" ref="BP182" si="2097">H182/H188</f>
        <v>1.632208922742111E-3</v>
      </c>
      <c r="BQ182" s="127">
        <f t="shared" ref="BQ182" si="2098">I182/I188</f>
        <v>5.170630816959669E-3</v>
      </c>
      <c r="BR182" s="124">
        <f t="shared" ref="BR182" si="2099">J182/J188</f>
        <v>0</v>
      </c>
      <c r="BS182" s="125">
        <f t="shared" ref="BS182" si="2100">K182/K188</f>
        <v>3.2948929159802307E-3</v>
      </c>
      <c r="BT182" s="126">
        <f t="shared" ref="BT182" si="2101">L182/L188</f>
        <v>1.1474469305794606E-3</v>
      </c>
      <c r="BU182" s="124">
        <f t="shared" ref="BU182" si="2102">M182/M188</f>
        <v>4.595060310166571E-3</v>
      </c>
      <c r="BV182" s="128">
        <f t="shared" ref="BV182" si="2103">N182/N188</f>
        <v>1.2180267965895249E-3</v>
      </c>
      <c r="BW182" s="129">
        <f t="shared" ref="BW182" si="2104">O182/O188</f>
        <v>4.2581067802161809E-3</v>
      </c>
      <c r="BX182" s="124">
        <f t="shared" ref="BX182" si="2105">P182/P188</f>
        <v>1.7133066818960593E-3</v>
      </c>
      <c r="BY182" s="125">
        <f t="shared" ref="BY182" si="2106">Q182/Q188</f>
        <v>3.4626038781163434E-3</v>
      </c>
      <c r="BZ182" s="126">
        <f t="shared" ref="BZ182" si="2107">R182/R188</f>
        <v>3.4752389226759338E-3</v>
      </c>
      <c r="CA182" s="127">
        <f t="shared" ref="CA182" si="2108">S182/S188</f>
        <v>5.4005400540054005E-3</v>
      </c>
      <c r="CB182" s="124">
        <f t="shared" ref="CB182" si="2109">T182/T188</f>
        <v>5.9760956175298804E-3</v>
      </c>
      <c r="CC182" s="125">
        <f t="shared" ref="CC182" si="2110">U182/U188</f>
        <v>8.0213903743315516E-3</v>
      </c>
      <c r="CD182" s="126">
        <f t="shared" ref="CD182" si="2111">V182/V188</f>
        <v>1.6992353440951572E-3</v>
      </c>
      <c r="CE182" s="127">
        <f t="shared" ref="CE182" si="2112">W182/W188</f>
        <v>2.6028110359187923E-3</v>
      </c>
      <c r="CF182" s="124">
        <f t="shared" ref="CF182" si="2113">X182/X188</f>
        <v>3.4411562284927736E-3</v>
      </c>
      <c r="CG182" s="125">
        <f t="shared" ref="CG182" si="2114">Y182/Y188</f>
        <v>6.7567567567567571E-3</v>
      </c>
      <c r="CH182" s="126">
        <f t="shared" ref="CH182" si="2115">Z182/Z188</f>
        <v>4.0875210387112289E-3</v>
      </c>
      <c r="CI182" s="124">
        <f t="shared" ref="CI182" si="2116">AA182/AA188</f>
        <v>3.9378238341968913E-3</v>
      </c>
      <c r="CJ182" s="130">
        <f t="shared" ref="CJ182" si="2117">AB182/AB188</f>
        <v>1.9615535504119261E-3</v>
      </c>
      <c r="CK182" s="131">
        <f t="shared" ref="CK182" si="2118">AC182/AC188</f>
        <v>4.7169811320754715E-3</v>
      </c>
    </row>
    <row r="183" spans="1:89" x14ac:dyDescent="0.2">
      <c r="A183" s="132" t="s">
        <v>35</v>
      </c>
      <c r="B183" s="198">
        <v>0</v>
      </c>
      <c r="C183" s="182">
        <v>3</v>
      </c>
      <c r="D183" s="183">
        <v>0</v>
      </c>
      <c r="E183" s="184">
        <v>3</v>
      </c>
      <c r="F183" s="181">
        <v>0</v>
      </c>
      <c r="G183" s="185">
        <v>2</v>
      </c>
      <c r="H183" s="183">
        <v>1</v>
      </c>
      <c r="I183" s="184">
        <v>1</v>
      </c>
      <c r="J183" s="181">
        <v>0</v>
      </c>
      <c r="K183" s="182">
        <v>0</v>
      </c>
      <c r="L183" s="183">
        <v>2</v>
      </c>
      <c r="M183" s="181">
        <v>0</v>
      </c>
      <c r="N183" s="186">
        <v>0</v>
      </c>
      <c r="O183" s="199">
        <v>2</v>
      </c>
      <c r="P183" s="181">
        <v>0</v>
      </c>
      <c r="Q183" s="182">
        <v>0</v>
      </c>
      <c r="R183" s="183">
        <v>0</v>
      </c>
      <c r="S183" s="184">
        <v>1</v>
      </c>
      <c r="T183" s="181">
        <v>0</v>
      </c>
      <c r="U183" s="185">
        <v>1</v>
      </c>
      <c r="V183" s="183">
        <v>0</v>
      </c>
      <c r="W183" s="200">
        <v>0</v>
      </c>
      <c r="X183" s="181">
        <v>1</v>
      </c>
      <c r="Y183" s="185">
        <v>0</v>
      </c>
      <c r="Z183" s="183">
        <v>0</v>
      </c>
      <c r="AA183" s="181">
        <v>1</v>
      </c>
      <c r="AB183" s="165">
        <f t="shared" si="1710"/>
        <v>4</v>
      </c>
      <c r="AC183" s="166">
        <f t="shared" si="1627"/>
        <v>14</v>
      </c>
      <c r="BI183" s="132" t="s">
        <v>35</v>
      </c>
      <c r="BJ183" s="124">
        <f>B183/B188</f>
        <v>0</v>
      </c>
      <c r="BK183" s="125">
        <f t="shared" ref="BK183" si="2119">C183/C188</f>
        <v>8.8967971530249106E-4</v>
      </c>
      <c r="BL183" s="126">
        <f t="shared" ref="BL183" si="2120">D183/D188</f>
        <v>0</v>
      </c>
      <c r="BM183" s="127">
        <f t="shared" ref="BM183" si="2121">E183/E188</f>
        <v>1.5806111696522655E-3</v>
      </c>
      <c r="BN183" s="124">
        <f t="shared" ref="BN183" si="2122">F183/F188</f>
        <v>0</v>
      </c>
      <c r="BO183" s="125">
        <f t="shared" ref="BO183" si="2123">G183/G188</f>
        <v>1.5071590052750565E-3</v>
      </c>
      <c r="BP183" s="126">
        <f t="shared" ref="BP183" si="2124">H183/H188</f>
        <v>2.720348204570185E-4</v>
      </c>
      <c r="BQ183" s="127">
        <f t="shared" ref="BQ183" si="2125">I183/I188</f>
        <v>2.5853154084798347E-4</v>
      </c>
      <c r="BR183" s="124">
        <f t="shared" ref="BR183" si="2126">J183/J188</f>
        <v>0</v>
      </c>
      <c r="BS183" s="125">
        <f t="shared" ref="BS183" si="2127">K183/K188</f>
        <v>0</v>
      </c>
      <c r="BT183" s="126">
        <f t="shared" ref="BT183" si="2128">L183/L188</f>
        <v>1.1474469305794606E-3</v>
      </c>
      <c r="BU183" s="124">
        <f t="shared" ref="BU183" si="2129">M183/M188</f>
        <v>0</v>
      </c>
      <c r="BV183" s="128">
        <f t="shared" ref="BV183" si="2130">N183/N188</f>
        <v>0</v>
      </c>
      <c r="BW183" s="129">
        <f t="shared" ref="BW183" si="2131">O183/O188</f>
        <v>6.5509335080248931E-4</v>
      </c>
      <c r="BX183" s="124">
        <f t="shared" ref="BX183" si="2132">P183/P188</f>
        <v>0</v>
      </c>
      <c r="BY183" s="125">
        <f t="shared" ref="BY183" si="2133">Q183/Q188</f>
        <v>0</v>
      </c>
      <c r="BZ183" s="126">
        <f t="shared" ref="BZ183" si="2134">R183/R188</f>
        <v>0</v>
      </c>
      <c r="CA183" s="127">
        <f t="shared" ref="CA183" si="2135">S183/S188</f>
        <v>4.5004500450045003E-4</v>
      </c>
      <c r="CB183" s="124">
        <f t="shared" ref="CB183" si="2136">T183/T188</f>
        <v>0</v>
      </c>
      <c r="CC183" s="125">
        <f t="shared" ref="CC183" si="2137">U183/U188</f>
        <v>2.6737967914438501E-3</v>
      </c>
      <c r="CD183" s="126">
        <f t="shared" ref="CD183" si="2138">V183/V188</f>
        <v>0</v>
      </c>
      <c r="CE183" s="127">
        <f t="shared" ref="CE183" si="2139">W183/W188</f>
        <v>0</v>
      </c>
      <c r="CF183" s="124">
        <f t="shared" ref="CF183" si="2140">X183/X188</f>
        <v>6.8823124569855469E-4</v>
      </c>
      <c r="CG183" s="125">
        <f t="shared" ref="CG183" si="2141">Y183/Y188</f>
        <v>0</v>
      </c>
      <c r="CH183" s="126">
        <f t="shared" ref="CH183" si="2142">Z183/Z188</f>
        <v>0</v>
      </c>
      <c r="CI183" s="124">
        <f t="shared" ref="CI183" si="2143">AA183/AA188</f>
        <v>2.072538860103627E-4</v>
      </c>
      <c r="CJ183" s="130">
        <f t="shared" ref="CJ183" si="2144">AB183/AB188</f>
        <v>1.4265844002995826E-4</v>
      </c>
      <c r="CK183" s="131">
        <f t="shared" ref="CK183" si="2145">AC183/AC188</f>
        <v>5.0028587764436826E-4</v>
      </c>
    </row>
    <row r="184" spans="1:89" x14ac:dyDescent="0.2">
      <c r="A184" s="140" t="s">
        <v>36</v>
      </c>
      <c r="B184" s="195">
        <v>0</v>
      </c>
      <c r="C184" s="189">
        <v>2</v>
      </c>
      <c r="D184" s="190">
        <v>0</v>
      </c>
      <c r="E184" s="191">
        <v>0</v>
      </c>
      <c r="F184" s="188">
        <v>0</v>
      </c>
      <c r="G184" s="192">
        <v>0</v>
      </c>
      <c r="H184" s="190">
        <v>0</v>
      </c>
      <c r="I184" s="191">
        <v>0</v>
      </c>
      <c r="J184" s="188">
        <v>0</v>
      </c>
      <c r="K184" s="192">
        <v>0</v>
      </c>
      <c r="L184" s="190">
        <v>0</v>
      </c>
      <c r="M184" s="188">
        <v>0</v>
      </c>
      <c r="N184" s="193">
        <v>0</v>
      </c>
      <c r="O184" s="196">
        <v>0</v>
      </c>
      <c r="P184" s="188">
        <v>0</v>
      </c>
      <c r="Q184" s="192">
        <v>0</v>
      </c>
      <c r="R184" s="190">
        <v>0</v>
      </c>
      <c r="S184" s="191">
        <v>0</v>
      </c>
      <c r="T184" s="188">
        <v>0</v>
      </c>
      <c r="U184" s="192">
        <v>0</v>
      </c>
      <c r="V184" s="190">
        <v>0</v>
      </c>
      <c r="W184" s="191">
        <v>0</v>
      </c>
      <c r="X184" s="188">
        <v>0</v>
      </c>
      <c r="Y184" s="192">
        <v>0</v>
      </c>
      <c r="Z184" s="190">
        <v>0</v>
      </c>
      <c r="AA184" s="188"/>
      <c r="AB184" s="165">
        <f t="shared" si="1710"/>
        <v>0</v>
      </c>
      <c r="AC184" s="166">
        <f t="shared" si="1627"/>
        <v>2</v>
      </c>
      <c r="BI184" s="140" t="s">
        <v>36</v>
      </c>
      <c r="BJ184" s="124">
        <f>B184/B188</f>
        <v>0</v>
      </c>
      <c r="BK184" s="125">
        <f t="shared" ref="BK184" si="2146">C184/C188</f>
        <v>5.9311981020166078E-4</v>
      </c>
      <c r="BL184" s="126">
        <f t="shared" ref="BL184" si="2147">D184/D188</f>
        <v>0</v>
      </c>
      <c r="BM184" s="127">
        <f t="shared" ref="BM184" si="2148">E184/E188</f>
        <v>0</v>
      </c>
      <c r="BN184" s="124">
        <f t="shared" ref="BN184" si="2149">F184/F188</f>
        <v>0</v>
      </c>
      <c r="BO184" s="125">
        <f t="shared" ref="BO184" si="2150">G184/G188</f>
        <v>0</v>
      </c>
      <c r="BP184" s="126">
        <f t="shared" ref="BP184" si="2151">H184/H188</f>
        <v>0</v>
      </c>
      <c r="BQ184" s="127">
        <f t="shared" ref="BQ184" si="2152">I184/I188</f>
        <v>0</v>
      </c>
      <c r="BR184" s="124">
        <f t="shared" ref="BR184" si="2153">J184/J188</f>
        <v>0</v>
      </c>
      <c r="BS184" s="125">
        <f t="shared" ref="BS184" si="2154">K184/K188</f>
        <v>0</v>
      </c>
      <c r="BT184" s="126">
        <f t="shared" ref="BT184" si="2155">L184/L188</f>
        <v>0</v>
      </c>
      <c r="BU184" s="124">
        <f t="shared" ref="BU184" si="2156">M184/M188</f>
        <v>0</v>
      </c>
      <c r="BV184" s="128">
        <f t="shared" ref="BV184" si="2157">N184/N188</f>
        <v>0</v>
      </c>
      <c r="BW184" s="129">
        <f t="shared" ref="BW184" si="2158">O184/O188</f>
        <v>0</v>
      </c>
      <c r="BX184" s="124">
        <f t="shared" ref="BX184" si="2159">P184/P188</f>
        <v>0</v>
      </c>
      <c r="BY184" s="125">
        <f t="shared" ref="BY184" si="2160">Q184/Q188</f>
        <v>0</v>
      </c>
      <c r="BZ184" s="126">
        <f t="shared" ref="BZ184" si="2161">R184/R188</f>
        <v>0</v>
      </c>
      <c r="CA184" s="127">
        <f t="shared" ref="CA184" si="2162">S184/S188</f>
        <v>0</v>
      </c>
      <c r="CB184" s="124">
        <f t="shared" ref="CB184" si="2163">T184/T188</f>
        <v>0</v>
      </c>
      <c r="CC184" s="125">
        <f t="shared" ref="CC184" si="2164">U184/U188</f>
        <v>0</v>
      </c>
      <c r="CD184" s="126">
        <f t="shared" ref="CD184" si="2165">V184/V188</f>
        <v>0</v>
      </c>
      <c r="CE184" s="127">
        <f t="shared" ref="CE184" si="2166">W184/W188</f>
        <v>0</v>
      </c>
      <c r="CF184" s="124">
        <f t="shared" ref="CF184" si="2167">X184/X188</f>
        <v>0</v>
      </c>
      <c r="CG184" s="125">
        <f t="shared" ref="CG184" si="2168">Y184/Y188</f>
        <v>0</v>
      </c>
      <c r="CH184" s="126">
        <f t="shared" ref="CH184" si="2169">Z184/Z188</f>
        <v>0</v>
      </c>
      <c r="CI184" s="124">
        <f t="shared" ref="CI184" si="2170">AA184/AA188</f>
        <v>0</v>
      </c>
      <c r="CJ184" s="130">
        <f t="shared" ref="CJ184" si="2171">AB184/AB188</f>
        <v>0</v>
      </c>
      <c r="CK184" s="131">
        <f t="shared" ref="CK184" si="2172">AC184/AC188</f>
        <v>7.14694110920526E-5</v>
      </c>
    </row>
    <row r="185" spans="1:89" x14ac:dyDescent="0.2">
      <c r="A185" s="132" t="s">
        <v>37</v>
      </c>
      <c r="B185" s="57"/>
      <c r="C185" s="58"/>
      <c r="D185" s="134"/>
      <c r="E185" s="135"/>
      <c r="F185" s="133"/>
      <c r="G185" s="136"/>
      <c r="H185" s="134"/>
      <c r="I185" s="135"/>
      <c r="J185" s="133"/>
      <c r="K185" s="136"/>
      <c r="L185" s="134"/>
      <c r="M185" s="133"/>
      <c r="N185" s="137"/>
      <c r="O185" s="138"/>
      <c r="P185" s="133"/>
      <c r="Q185" s="136"/>
      <c r="R185" s="134"/>
      <c r="S185" s="135"/>
      <c r="T185" s="133"/>
      <c r="U185" s="136"/>
      <c r="V185" s="134"/>
      <c r="W185" s="135"/>
      <c r="X185" s="133"/>
      <c r="Y185" s="136"/>
      <c r="Z185" s="139"/>
      <c r="AA185" s="2"/>
      <c r="AB185" s="165"/>
      <c r="AC185" s="166"/>
      <c r="BI185" s="132" t="s">
        <v>37</v>
      </c>
      <c r="BJ185" s="124">
        <f>B185/B188</f>
        <v>0</v>
      </c>
      <c r="BK185" s="125">
        <f t="shared" ref="BK185" si="2173">C185/C188</f>
        <v>0</v>
      </c>
      <c r="BL185" s="126">
        <f t="shared" ref="BL185" si="2174">D185/D188</f>
        <v>0</v>
      </c>
      <c r="BM185" s="127">
        <f t="shared" ref="BM185" si="2175">E185/E188</f>
        <v>0</v>
      </c>
      <c r="BN185" s="124">
        <f t="shared" ref="BN185" si="2176">F185/F188</f>
        <v>0</v>
      </c>
      <c r="BO185" s="125">
        <f t="shared" ref="BO185" si="2177">G185/G188</f>
        <v>0</v>
      </c>
      <c r="BP185" s="126">
        <f t="shared" ref="BP185" si="2178">H185/H188</f>
        <v>0</v>
      </c>
      <c r="BQ185" s="127">
        <f t="shared" ref="BQ185" si="2179">I185/I188</f>
        <v>0</v>
      </c>
      <c r="BR185" s="124">
        <f t="shared" ref="BR185" si="2180">J185/J188</f>
        <v>0</v>
      </c>
      <c r="BS185" s="125">
        <f t="shared" ref="BS185" si="2181">K185/K188</f>
        <v>0</v>
      </c>
      <c r="BT185" s="126">
        <f t="shared" ref="BT185" si="2182">L185/L188</f>
        <v>0</v>
      </c>
      <c r="BU185" s="124">
        <f t="shared" ref="BU185" si="2183">M185/M188</f>
        <v>0</v>
      </c>
      <c r="BV185" s="128">
        <f t="shared" ref="BV185" si="2184">N185/N188</f>
        <v>0</v>
      </c>
      <c r="BW185" s="129">
        <f t="shared" ref="BW185" si="2185">O185/O188</f>
        <v>0</v>
      </c>
      <c r="BX185" s="124">
        <f t="shared" ref="BX185" si="2186">P185/P188</f>
        <v>0</v>
      </c>
      <c r="BY185" s="125">
        <f t="shared" ref="BY185" si="2187">Q185/Q188</f>
        <v>0</v>
      </c>
      <c r="BZ185" s="126">
        <f t="shared" ref="BZ185" si="2188">R185/R188</f>
        <v>0</v>
      </c>
      <c r="CA185" s="127">
        <f t="shared" ref="CA185" si="2189">S185/S188</f>
        <v>0</v>
      </c>
      <c r="CB185" s="124">
        <f t="shared" ref="CB185" si="2190">T185/T188</f>
        <v>0</v>
      </c>
      <c r="CC185" s="125">
        <f t="shared" ref="CC185" si="2191">U185/U188</f>
        <v>0</v>
      </c>
      <c r="CD185" s="126">
        <f t="shared" ref="CD185" si="2192">V185/V188</f>
        <v>0</v>
      </c>
      <c r="CE185" s="127">
        <f t="shared" ref="CE185" si="2193">W185/W188</f>
        <v>0</v>
      </c>
      <c r="CF185" s="124">
        <f t="shared" ref="CF185" si="2194">X185/X188</f>
        <v>0</v>
      </c>
      <c r="CG185" s="125">
        <f t="shared" ref="CG185" si="2195">Y185/Y188</f>
        <v>0</v>
      </c>
      <c r="CH185" s="126">
        <f t="shared" ref="CH185" si="2196">Z185/Z188</f>
        <v>0</v>
      </c>
      <c r="CI185" s="124">
        <f t="shared" ref="CI185" si="2197">AA185/AA188</f>
        <v>0</v>
      </c>
      <c r="CJ185" s="130">
        <f t="shared" ref="CJ185" si="2198">AB185/AB188</f>
        <v>0</v>
      </c>
      <c r="CK185" s="131">
        <f t="shared" ref="CK185" si="2199">AC185/AC188</f>
        <v>0</v>
      </c>
    </row>
    <row r="186" spans="1:89" x14ac:dyDescent="0.2">
      <c r="A186" s="140" t="s">
        <v>38</v>
      </c>
      <c r="B186" s="55"/>
      <c r="C186" s="56"/>
      <c r="D186" s="145"/>
      <c r="E186" s="142"/>
      <c r="F186" s="143"/>
      <c r="G186" s="144"/>
      <c r="H186" s="145"/>
      <c r="I186" s="142"/>
      <c r="J186" s="143"/>
      <c r="K186" s="144"/>
      <c r="L186" s="145"/>
      <c r="M186" s="143"/>
      <c r="N186" s="147"/>
      <c r="O186" s="146"/>
      <c r="P186" s="143"/>
      <c r="Q186" s="144"/>
      <c r="R186" s="145"/>
      <c r="S186" s="142"/>
      <c r="T186" s="143"/>
      <c r="U186" s="144"/>
      <c r="V186" s="145"/>
      <c r="W186" s="142"/>
      <c r="X186" s="143"/>
      <c r="Y186" s="144"/>
      <c r="Z186" s="3"/>
      <c r="AA186" s="141"/>
      <c r="AB186" s="165"/>
      <c r="AC186" s="166"/>
      <c r="BI186" s="140" t="s">
        <v>38</v>
      </c>
      <c r="BJ186" s="124">
        <f>B186/B188</f>
        <v>0</v>
      </c>
      <c r="BK186" s="125">
        <f t="shared" ref="BK186" si="2200">C186/C188</f>
        <v>0</v>
      </c>
      <c r="BL186" s="126">
        <f t="shared" ref="BL186" si="2201">D186/D188</f>
        <v>0</v>
      </c>
      <c r="BM186" s="127">
        <f t="shared" ref="BM186" si="2202">E186/E188</f>
        <v>0</v>
      </c>
      <c r="BN186" s="124">
        <f t="shared" ref="BN186" si="2203">F186/F188</f>
        <v>0</v>
      </c>
      <c r="BO186" s="125">
        <f t="shared" ref="BO186" si="2204">G186/G188</f>
        <v>0</v>
      </c>
      <c r="BP186" s="126">
        <f t="shared" ref="BP186" si="2205">H186/H188</f>
        <v>0</v>
      </c>
      <c r="BQ186" s="127">
        <f t="shared" ref="BQ186" si="2206">I186/I188</f>
        <v>0</v>
      </c>
      <c r="BR186" s="124">
        <f t="shared" ref="BR186" si="2207">J186/J188</f>
        <v>0</v>
      </c>
      <c r="BS186" s="125">
        <f t="shared" ref="BS186" si="2208">K186/K188</f>
        <v>0</v>
      </c>
      <c r="BT186" s="126">
        <f t="shared" ref="BT186" si="2209">L186/L188</f>
        <v>0</v>
      </c>
      <c r="BU186" s="124">
        <f t="shared" ref="BU186" si="2210">M186/M188</f>
        <v>0</v>
      </c>
      <c r="BV186" s="128">
        <f t="shared" ref="BV186" si="2211">N186/N188</f>
        <v>0</v>
      </c>
      <c r="BW186" s="129">
        <f t="shared" ref="BW186" si="2212">O186/O188</f>
        <v>0</v>
      </c>
      <c r="BX186" s="124">
        <f t="shared" ref="BX186" si="2213">P186/P188</f>
        <v>0</v>
      </c>
      <c r="BY186" s="125">
        <f t="shared" ref="BY186" si="2214">Q186/Q188</f>
        <v>0</v>
      </c>
      <c r="BZ186" s="126">
        <f t="shared" ref="BZ186" si="2215">R186/R188</f>
        <v>0</v>
      </c>
      <c r="CA186" s="127">
        <f t="shared" ref="CA186" si="2216">S186/S188</f>
        <v>0</v>
      </c>
      <c r="CB186" s="124">
        <f t="shared" ref="CB186" si="2217">T186/T188</f>
        <v>0</v>
      </c>
      <c r="CC186" s="125">
        <f t="shared" ref="CC186" si="2218">U186/U188</f>
        <v>0</v>
      </c>
      <c r="CD186" s="126">
        <f t="shared" ref="CD186" si="2219">V186/V188</f>
        <v>0</v>
      </c>
      <c r="CE186" s="127">
        <f t="shared" ref="CE186" si="2220">W186/W188</f>
        <v>0</v>
      </c>
      <c r="CF186" s="124">
        <f t="shared" ref="CF186" si="2221">X186/X188</f>
        <v>0</v>
      </c>
      <c r="CG186" s="125">
        <f t="shared" ref="CG186" si="2222">Y186/Y188</f>
        <v>0</v>
      </c>
      <c r="CH186" s="126">
        <f t="shared" ref="CH186" si="2223">Z186/Z188</f>
        <v>0</v>
      </c>
      <c r="CI186" s="124">
        <f t="shared" ref="CI186" si="2224">AA186/AA188</f>
        <v>0</v>
      </c>
      <c r="CJ186" s="130">
        <f t="shared" ref="CJ186" si="2225">AB186/AB188</f>
        <v>0</v>
      </c>
      <c r="CK186" s="131">
        <f t="shared" ref="CK186" si="2226">AC186/AC188</f>
        <v>0</v>
      </c>
    </row>
    <row r="187" spans="1:89" ht="13.5" thickBot="1" x14ac:dyDescent="0.25">
      <c r="A187" s="132" t="s">
        <v>39</v>
      </c>
      <c r="B187" s="57"/>
      <c r="C187" s="58"/>
      <c r="D187" s="134"/>
      <c r="E187" s="135"/>
      <c r="F187" s="133"/>
      <c r="G187" s="136"/>
      <c r="H187" s="134"/>
      <c r="I187" s="135"/>
      <c r="J187" s="133"/>
      <c r="K187" s="136"/>
      <c r="L187" s="134"/>
      <c r="M187" s="133"/>
      <c r="N187" s="137"/>
      <c r="O187" s="138"/>
      <c r="P187" s="133"/>
      <c r="Q187" s="136"/>
      <c r="R187" s="134"/>
      <c r="S187" s="135"/>
      <c r="T187" s="133"/>
      <c r="U187" s="136"/>
      <c r="V187" s="134"/>
      <c r="W187" s="135"/>
      <c r="X187" s="133"/>
      <c r="Y187" s="136"/>
      <c r="Z187" s="139"/>
      <c r="AA187" s="2"/>
      <c r="AB187" s="165"/>
      <c r="AC187" s="166"/>
      <c r="BI187" s="132" t="s">
        <v>39</v>
      </c>
      <c r="BJ187" s="124">
        <f>B187/B188</f>
        <v>0</v>
      </c>
      <c r="BK187" s="125">
        <f t="shared" ref="BK187" si="2227">C187/C188</f>
        <v>0</v>
      </c>
      <c r="BL187" s="126">
        <f t="shared" ref="BL187" si="2228">D187/D188</f>
        <v>0</v>
      </c>
      <c r="BM187" s="127">
        <f t="shared" ref="BM187" si="2229">E187/E188</f>
        <v>0</v>
      </c>
      <c r="BN187" s="124">
        <f t="shared" ref="BN187" si="2230">F187/F188</f>
        <v>0</v>
      </c>
      <c r="BO187" s="125">
        <f t="shared" ref="BO187" si="2231">G187/G188</f>
        <v>0</v>
      </c>
      <c r="BP187" s="126">
        <f t="shared" ref="BP187" si="2232">H187/H188</f>
        <v>0</v>
      </c>
      <c r="BQ187" s="127">
        <f t="shared" ref="BQ187" si="2233">I187/I188</f>
        <v>0</v>
      </c>
      <c r="BR187" s="124">
        <f t="shared" ref="BR187" si="2234">J187/J188</f>
        <v>0</v>
      </c>
      <c r="BS187" s="125">
        <f t="shared" ref="BS187" si="2235">K187/K188</f>
        <v>0</v>
      </c>
      <c r="BT187" s="126">
        <f t="shared" ref="BT187" si="2236">L187/L188</f>
        <v>0</v>
      </c>
      <c r="BU187" s="124">
        <f t="shared" ref="BU187" si="2237">M187/M188</f>
        <v>0</v>
      </c>
      <c r="BV187" s="128">
        <f t="shared" ref="BV187" si="2238">N187/N188</f>
        <v>0</v>
      </c>
      <c r="BW187" s="129">
        <f t="shared" ref="BW187" si="2239">O187/O188</f>
        <v>0</v>
      </c>
      <c r="BX187" s="124">
        <f t="shared" ref="BX187" si="2240">P187/P188</f>
        <v>0</v>
      </c>
      <c r="BY187" s="125">
        <f t="shared" ref="BY187" si="2241">Q187/Q188</f>
        <v>0</v>
      </c>
      <c r="BZ187" s="126">
        <f t="shared" ref="BZ187" si="2242">R187/R188</f>
        <v>0</v>
      </c>
      <c r="CA187" s="127">
        <f t="shared" ref="CA187" si="2243">S187/S188</f>
        <v>0</v>
      </c>
      <c r="CB187" s="124">
        <f t="shared" ref="CB187" si="2244">T187/T188</f>
        <v>0</v>
      </c>
      <c r="CC187" s="125">
        <f t="shared" ref="CC187" si="2245">U187/U188</f>
        <v>0</v>
      </c>
      <c r="CD187" s="126">
        <f t="shared" ref="CD187" si="2246">V187/V188</f>
        <v>0</v>
      </c>
      <c r="CE187" s="127">
        <f t="shared" ref="CE187" si="2247">W187/W188</f>
        <v>0</v>
      </c>
      <c r="CF187" s="124">
        <f t="shared" ref="CF187" si="2248">X187/X188</f>
        <v>0</v>
      </c>
      <c r="CG187" s="125">
        <f t="shared" ref="CG187" si="2249">Y187/Y188</f>
        <v>0</v>
      </c>
      <c r="CH187" s="126">
        <f t="shared" ref="CH187" si="2250">Z187/Z188</f>
        <v>0</v>
      </c>
      <c r="CI187" s="124">
        <f t="shared" ref="CI187" si="2251">AA187/AA188</f>
        <v>0</v>
      </c>
      <c r="CJ187" s="130">
        <f t="shared" ref="CJ187" si="2252">AB187/AB188</f>
        <v>0</v>
      </c>
      <c r="CK187" s="131">
        <f t="shared" ref="CK187" si="2253">AC187/AC188</f>
        <v>0</v>
      </c>
    </row>
    <row r="188" spans="1:89" ht="14.25" thickTop="1" thickBot="1" x14ac:dyDescent="0.25">
      <c r="A188" s="254" t="s">
        <v>13</v>
      </c>
      <c r="B188" s="14">
        <f t="shared" ref="B188" si="2254">SUM(B165:B187)</f>
        <v>2972</v>
      </c>
      <c r="C188" s="1">
        <f t="shared" ref="C188" si="2255">SUM(C165:C187)</f>
        <v>3372</v>
      </c>
      <c r="D188" s="14">
        <f t="shared" ref="D188" si="2256">SUM(D165:D187)</f>
        <v>1336</v>
      </c>
      <c r="E188" s="1">
        <f t="shared" ref="E188" si="2257">SUM(E165:E187)</f>
        <v>1898</v>
      </c>
      <c r="F188" s="14">
        <f t="shared" ref="F188" si="2258">SUM(F165:F187)</f>
        <v>1807</v>
      </c>
      <c r="G188" s="1">
        <f t="shared" ref="G188" si="2259">SUM(G165:G187)</f>
        <v>1327</v>
      </c>
      <c r="H188" s="14">
        <f t="shared" ref="H188" si="2260">SUM(H165:H187)</f>
        <v>3676</v>
      </c>
      <c r="I188" s="1">
        <f t="shared" ref="I188" si="2261">SUM(I165:I187)</f>
        <v>3868</v>
      </c>
      <c r="J188" s="14">
        <f t="shared" ref="J188" si="2262">SUM(J165:J187)</f>
        <v>700</v>
      </c>
      <c r="K188" s="1">
        <f t="shared" ref="K188" si="2263">SUM(K165:K187)</f>
        <v>607</v>
      </c>
      <c r="L188" s="14">
        <f t="shared" ref="L188" si="2264">SUM(L165:L187)</f>
        <v>1743</v>
      </c>
      <c r="M188" s="1">
        <f t="shared" ref="M188" si="2265">SUM(M165:M187)</f>
        <v>1741</v>
      </c>
      <c r="N188" s="14">
        <f t="shared" ref="N188" si="2266">SUM(N165:N187)</f>
        <v>3284</v>
      </c>
      <c r="O188" s="1">
        <f t="shared" ref="O188" si="2267">SUM(O165:O187)</f>
        <v>3053</v>
      </c>
      <c r="P188" s="14">
        <f t="shared" ref="P188" si="2268">SUM(P165:P187)</f>
        <v>1751</v>
      </c>
      <c r="Q188" s="1">
        <f t="shared" ref="Q188" si="2269">SUM(Q165:Q187)</f>
        <v>1444</v>
      </c>
      <c r="R188" s="14">
        <f t="shared" ref="R188" si="2270">SUM(R165:R187)</f>
        <v>2302</v>
      </c>
      <c r="S188" s="1">
        <f t="shared" ref="S188" si="2271">SUM(S165:S187)</f>
        <v>2222</v>
      </c>
      <c r="T188" s="14">
        <f t="shared" ref="T188" si="2272">SUM(T165:T187)</f>
        <v>502</v>
      </c>
      <c r="U188" s="1">
        <f t="shared" ref="U188" si="2273">SUM(U165:U187)</f>
        <v>374</v>
      </c>
      <c r="V188" s="14">
        <f t="shared" ref="V188" si="2274">SUM(V165:V187)</f>
        <v>2354</v>
      </c>
      <c r="W188" s="1">
        <f t="shared" ref="W188" si="2275">SUM(W165:W187)</f>
        <v>1921</v>
      </c>
      <c r="X188" s="14">
        <f t="shared" ref="X188" si="2276">SUM(X165:X187)</f>
        <v>1453</v>
      </c>
      <c r="Y188" s="1">
        <f t="shared" ref="Y188" si="2277">SUM(Y165:Y187)</f>
        <v>1332</v>
      </c>
      <c r="Z188" s="14">
        <f t="shared" ref="Z188" si="2278">SUM(Z165:Z187)</f>
        <v>4159</v>
      </c>
      <c r="AA188" s="1">
        <f t="shared" ref="AA188" si="2279">SUM(AA165:AA187)</f>
        <v>4825</v>
      </c>
      <c r="AB188" s="167">
        <f t="shared" ref="AB188:AC188" si="2280">SUM(AB164:AB187)</f>
        <v>28039</v>
      </c>
      <c r="AC188" s="168">
        <f t="shared" si="2280"/>
        <v>27984</v>
      </c>
      <c r="BI188" s="254" t="s">
        <v>13</v>
      </c>
      <c r="BJ188" s="148">
        <f>SUM(BJ164:BJ187)</f>
        <v>0.99999999999999989</v>
      </c>
      <c r="BK188" s="149">
        <f t="shared" ref="BK188:CK188" si="2281">SUM(BK164:BK187)</f>
        <v>1.0000000000000002</v>
      </c>
      <c r="BL188" s="148">
        <f t="shared" si="2281"/>
        <v>0.99999999999999989</v>
      </c>
      <c r="BM188" s="149">
        <f t="shared" si="2281"/>
        <v>1</v>
      </c>
      <c r="BN188" s="148">
        <f t="shared" si="2281"/>
        <v>0.99999999999999978</v>
      </c>
      <c r="BO188" s="149">
        <f t="shared" si="2281"/>
        <v>1</v>
      </c>
      <c r="BP188" s="148">
        <f t="shared" si="2281"/>
        <v>1</v>
      </c>
      <c r="BQ188" s="149">
        <f t="shared" si="2281"/>
        <v>1</v>
      </c>
      <c r="BR188" s="148">
        <f t="shared" si="2281"/>
        <v>1</v>
      </c>
      <c r="BS188" s="149">
        <f t="shared" si="2281"/>
        <v>1.0000000000000002</v>
      </c>
      <c r="BT188" s="148">
        <f t="shared" si="2281"/>
        <v>1</v>
      </c>
      <c r="BU188" s="149">
        <f t="shared" si="2281"/>
        <v>0.99999999999999989</v>
      </c>
      <c r="BV188" s="148">
        <f t="shared" si="2281"/>
        <v>1</v>
      </c>
      <c r="BW188" s="149">
        <f t="shared" si="2281"/>
        <v>0.99999999999999989</v>
      </c>
      <c r="BX188" s="148">
        <f t="shared" si="2281"/>
        <v>1</v>
      </c>
      <c r="BY188" s="149">
        <f t="shared" si="2281"/>
        <v>1</v>
      </c>
      <c r="BZ188" s="148">
        <f t="shared" si="2281"/>
        <v>1.0000000000000002</v>
      </c>
      <c r="CA188" s="149">
        <f t="shared" si="2281"/>
        <v>1</v>
      </c>
      <c r="CB188" s="148">
        <f t="shared" si="2281"/>
        <v>1</v>
      </c>
      <c r="CC188" s="149">
        <f t="shared" si="2281"/>
        <v>1</v>
      </c>
      <c r="CD188" s="148">
        <f t="shared" si="2281"/>
        <v>0.99999999999999989</v>
      </c>
      <c r="CE188" s="149">
        <f t="shared" si="2281"/>
        <v>0.99999999999999989</v>
      </c>
      <c r="CF188" s="148">
        <f t="shared" si="2281"/>
        <v>1</v>
      </c>
      <c r="CG188" s="149">
        <f t="shared" si="2281"/>
        <v>1</v>
      </c>
      <c r="CH188" s="148">
        <f t="shared" si="2281"/>
        <v>1</v>
      </c>
      <c r="CI188" s="149">
        <f t="shared" si="2281"/>
        <v>1</v>
      </c>
      <c r="CJ188" s="148">
        <f t="shared" si="2281"/>
        <v>1.0000000000000002</v>
      </c>
      <c r="CK188" s="149">
        <f t="shared" si="2281"/>
        <v>1</v>
      </c>
    </row>
    <row r="189" spans="1:89" ht="13.5" thickTop="1" x14ac:dyDescent="0.2">
      <c r="A189" s="179"/>
    </row>
    <row r="191" spans="1:89" x14ac:dyDescent="0.2">
      <c r="A191" s="271">
        <f>+A160+1</f>
        <v>43989</v>
      </c>
      <c r="B191" s="271"/>
      <c r="C191" s="271"/>
      <c r="D191" s="271"/>
      <c r="BI191" s="270">
        <f>+BI160+1</f>
        <v>43989</v>
      </c>
      <c r="BJ191" s="270"/>
      <c r="BK191" s="270"/>
      <c r="BL191" s="270"/>
    </row>
    <row r="192" spans="1:89" ht="13.5" thickBot="1" x14ac:dyDescent="0.25">
      <c r="AE192" t="s">
        <v>84</v>
      </c>
    </row>
    <row r="193" spans="1:89" ht="14.25" thickTop="1" thickBot="1" x14ac:dyDescent="0.25">
      <c r="A193" s="268" t="s">
        <v>0</v>
      </c>
      <c r="B193" s="262" t="s">
        <v>1</v>
      </c>
      <c r="C193" s="263"/>
      <c r="D193" s="262" t="s">
        <v>2</v>
      </c>
      <c r="E193" s="263"/>
      <c r="F193" s="262" t="s">
        <v>3</v>
      </c>
      <c r="G193" s="263"/>
      <c r="H193" s="262" t="s">
        <v>4</v>
      </c>
      <c r="I193" s="263"/>
      <c r="J193" s="262" t="s">
        <v>5</v>
      </c>
      <c r="K193" s="263"/>
      <c r="L193" s="262" t="s">
        <v>6</v>
      </c>
      <c r="M193" s="263"/>
      <c r="N193" s="262" t="s">
        <v>7</v>
      </c>
      <c r="O193" s="263"/>
      <c r="P193" s="262" t="s">
        <v>8</v>
      </c>
      <c r="Q193" s="263"/>
      <c r="R193" s="262" t="s">
        <v>9</v>
      </c>
      <c r="S193" s="263"/>
      <c r="T193" s="262" t="s">
        <v>10</v>
      </c>
      <c r="U193" s="263"/>
      <c r="V193" s="262" t="s">
        <v>11</v>
      </c>
      <c r="W193" s="263"/>
      <c r="X193" s="262" t="s">
        <v>12</v>
      </c>
      <c r="Y193" s="263"/>
      <c r="Z193" s="264" t="s">
        <v>40</v>
      </c>
      <c r="AA193" s="265"/>
      <c r="AB193" s="266" t="s">
        <v>41</v>
      </c>
      <c r="AC193" s="267"/>
      <c r="AE193" s="268" t="s">
        <v>0</v>
      </c>
      <c r="AF193" s="262" t="s">
        <v>1</v>
      </c>
      <c r="AG193" s="263"/>
      <c r="AH193" s="262" t="s">
        <v>2</v>
      </c>
      <c r="AI193" s="263"/>
      <c r="AJ193" s="262" t="s">
        <v>3</v>
      </c>
      <c r="AK193" s="263"/>
      <c r="AL193" s="262" t="s">
        <v>4</v>
      </c>
      <c r="AM193" s="263"/>
      <c r="AN193" s="262" t="s">
        <v>5</v>
      </c>
      <c r="AO193" s="263"/>
      <c r="AP193" s="262" t="s">
        <v>6</v>
      </c>
      <c r="AQ193" s="263"/>
      <c r="AR193" s="262" t="s">
        <v>7</v>
      </c>
      <c r="AS193" s="263"/>
      <c r="AT193" s="262" t="s">
        <v>8</v>
      </c>
      <c r="AU193" s="263"/>
      <c r="AV193" s="262" t="s">
        <v>9</v>
      </c>
      <c r="AW193" s="263"/>
      <c r="AX193" s="262" t="s">
        <v>10</v>
      </c>
      <c r="AY193" s="263"/>
      <c r="AZ193" s="262" t="s">
        <v>11</v>
      </c>
      <c r="BA193" s="263"/>
      <c r="BB193" s="262" t="s">
        <v>12</v>
      </c>
      <c r="BC193" s="263"/>
      <c r="BD193" s="264" t="s">
        <v>40</v>
      </c>
      <c r="BE193" s="265"/>
      <c r="BF193" s="266" t="s">
        <v>41</v>
      </c>
      <c r="BG193" s="267"/>
      <c r="BI193" s="268" t="s">
        <v>0</v>
      </c>
      <c r="BJ193" s="262" t="s">
        <v>1</v>
      </c>
      <c r="BK193" s="263"/>
      <c r="BL193" s="262" t="s">
        <v>2</v>
      </c>
      <c r="BM193" s="263"/>
      <c r="BN193" s="262" t="s">
        <v>3</v>
      </c>
      <c r="BO193" s="263"/>
      <c r="BP193" s="262" t="s">
        <v>4</v>
      </c>
      <c r="BQ193" s="263"/>
      <c r="BR193" s="262" t="s">
        <v>5</v>
      </c>
      <c r="BS193" s="263"/>
      <c r="BT193" s="262" t="s">
        <v>6</v>
      </c>
      <c r="BU193" s="263"/>
      <c r="BV193" s="262" t="s">
        <v>7</v>
      </c>
      <c r="BW193" s="263"/>
      <c r="BX193" s="262" t="s">
        <v>8</v>
      </c>
      <c r="BY193" s="263"/>
      <c r="BZ193" s="262" t="s">
        <v>9</v>
      </c>
      <c r="CA193" s="263"/>
      <c r="CB193" s="262" t="s">
        <v>10</v>
      </c>
      <c r="CC193" s="263"/>
      <c r="CD193" s="262" t="s">
        <v>11</v>
      </c>
      <c r="CE193" s="263"/>
      <c r="CF193" s="262" t="s">
        <v>12</v>
      </c>
      <c r="CG193" s="263"/>
      <c r="CH193" s="264" t="s">
        <v>40</v>
      </c>
      <c r="CI193" s="265"/>
      <c r="CJ193" s="262" t="s">
        <v>41</v>
      </c>
      <c r="CK193" s="263"/>
    </row>
    <row r="194" spans="1:89" ht="15" thickTop="1" thickBot="1" x14ac:dyDescent="0.3">
      <c r="A194" s="269"/>
      <c r="B194" s="112" t="s">
        <v>14</v>
      </c>
      <c r="C194" s="113" t="s">
        <v>15</v>
      </c>
      <c r="D194" s="114" t="s">
        <v>14</v>
      </c>
      <c r="E194" s="115" t="s">
        <v>15</v>
      </c>
      <c r="F194" s="112" t="s">
        <v>14</v>
      </c>
      <c r="G194" s="113" t="s">
        <v>15</v>
      </c>
      <c r="H194" s="114" t="s">
        <v>14</v>
      </c>
      <c r="I194" s="115" t="s">
        <v>15</v>
      </c>
      <c r="J194" s="112" t="s">
        <v>14</v>
      </c>
      <c r="K194" s="113" t="s">
        <v>15</v>
      </c>
      <c r="L194" s="114" t="s">
        <v>14</v>
      </c>
      <c r="M194" s="112" t="s">
        <v>15</v>
      </c>
      <c r="N194" s="116" t="s">
        <v>14</v>
      </c>
      <c r="O194" s="117" t="s">
        <v>15</v>
      </c>
      <c r="P194" s="112" t="s">
        <v>14</v>
      </c>
      <c r="Q194" s="113" t="s">
        <v>15</v>
      </c>
      <c r="R194" s="114" t="s">
        <v>14</v>
      </c>
      <c r="S194" s="115" t="s">
        <v>15</v>
      </c>
      <c r="T194" s="112" t="s">
        <v>14</v>
      </c>
      <c r="U194" s="113" t="s">
        <v>15</v>
      </c>
      <c r="V194" s="114" t="s">
        <v>14</v>
      </c>
      <c r="W194" s="115" t="s">
        <v>15</v>
      </c>
      <c r="X194" s="112" t="s">
        <v>14</v>
      </c>
      <c r="Y194" s="113" t="s">
        <v>15</v>
      </c>
      <c r="Z194" s="26" t="s">
        <v>14</v>
      </c>
      <c r="AA194" s="118" t="s">
        <v>15</v>
      </c>
      <c r="AB194" s="169" t="s">
        <v>14</v>
      </c>
      <c r="AC194" s="170" t="s">
        <v>15</v>
      </c>
      <c r="AE194" s="269"/>
      <c r="AF194" s="112" t="s">
        <v>14</v>
      </c>
      <c r="AG194" s="113" t="s">
        <v>15</v>
      </c>
      <c r="AH194" s="114" t="s">
        <v>14</v>
      </c>
      <c r="AI194" s="115" t="s">
        <v>15</v>
      </c>
      <c r="AJ194" s="112" t="s">
        <v>14</v>
      </c>
      <c r="AK194" s="113" t="s">
        <v>15</v>
      </c>
      <c r="AL194" s="114" t="s">
        <v>14</v>
      </c>
      <c r="AM194" s="115" t="s">
        <v>15</v>
      </c>
      <c r="AN194" s="112" t="s">
        <v>14</v>
      </c>
      <c r="AO194" s="113" t="s">
        <v>15</v>
      </c>
      <c r="AP194" s="114" t="s">
        <v>14</v>
      </c>
      <c r="AQ194" s="112" t="s">
        <v>15</v>
      </c>
      <c r="AR194" s="116" t="s">
        <v>14</v>
      </c>
      <c r="AS194" s="117" t="s">
        <v>15</v>
      </c>
      <c r="AT194" s="112" t="s">
        <v>14</v>
      </c>
      <c r="AU194" s="113" t="s">
        <v>15</v>
      </c>
      <c r="AV194" s="114" t="s">
        <v>14</v>
      </c>
      <c r="AW194" s="115" t="s">
        <v>15</v>
      </c>
      <c r="AX194" s="112" t="s">
        <v>14</v>
      </c>
      <c r="AY194" s="113" t="s">
        <v>15</v>
      </c>
      <c r="AZ194" s="114" t="s">
        <v>14</v>
      </c>
      <c r="BA194" s="115" t="s">
        <v>15</v>
      </c>
      <c r="BB194" s="112" t="s">
        <v>14</v>
      </c>
      <c r="BC194" s="113" t="s">
        <v>15</v>
      </c>
      <c r="BD194" s="26" t="s">
        <v>14</v>
      </c>
      <c r="BE194" s="118" t="s">
        <v>15</v>
      </c>
      <c r="BF194" s="169" t="s">
        <v>14</v>
      </c>
      <c r="BG194" s="170" t="s">
        <v>15</v>
      </c>
      <c r="BI194" s="269"/>
      <c r="BJ194" s="112" t="s">
        <v>14</v>
      </c>
      <c r="BK194" s="113" t="s">
        <v>15</v>
      </c>
      <c r="BL194" s="114" t="s">
        <v>14</v>
      </c>
      <c r="BM194" s="115" t="s">
        <v>15</v>
      </c>
      <c r="BN194" s="112" t="s">
        <v>14</v>
      </c>
      <c r="BO194" s="113" t="s">
        <v>15</v>
      </c>
      <c r="BP194" s="114" t="s">
        <v>14</v>
      </c>
      <c r="BQ194" s="115" t="s">
        <v>15</v>
      </c>
      <c r="BR194" s="112" t="s">
        <v>14</v>
      </c>
      <c r="BS194" s="113" t="s">
        <v>15</v>
      </c>
      <c r="BT194" s="114" t="s">
        <v>14</v>
      </c>
      <c r="BU194" s="112" t="s">
        <v>15</v>
      </c>
      <c r="BV194" s="116" t="s">
        <v>14</v>
      </c>
      <c r="BW194" s="117" t="s">
        <v>15</v>
      </c>
      <c r="BX194" s="112" t="s">
        <v>14</v>
      </c>
      <c r="BY194" s="113" t="s">
        <v>15</v>
      </c>
      <c r="BZ194" s="114" t="s">
        <v>14</v>
      </c>
      <c r="CA194" s="115" t="s">
        <v>15</v>
      </c>
      <c r="CB194" s="112" t="s">
        <v>14</v>
      </c>
      <c r="CC194" s="113" t="s">
        <v>15</v>
      </c>
      <c r="CD194" s="114" t="s">
        <v>14</v>
      </c>
      <c r="CE194" s="115" t="s">
        <v>15</v>
      </c>
      <c r="CF194" s="112" t="s">
        <v>14</v>
      </c>
      <c r="CG194" s="113" t="s">
        <v>15</v>
      </c>
      <c r="CH194" s="26" t="s">
        <v>14</v>
      </c>
      <c r="CI194" s="118" t="s">
        <v>15</v>
      </c>
      <c r="CJ194" s="116" t="s">
        <v>14</v>
      </c>
      <c r="CK194" s="117" t="s">
        <v>15</v>
      </c>
    </row>
    <row r="195" spans="1:89" ht="13.5" thickTop="1" x14ac:dyDescent="0.2">
      <c r="A195" s="120" t="s">
        <v>16</v>
      </c>
      <c r="B195" s="121"/>
      <c r="C195" s="178"/>
      <c r="D195" s="122"/>
      <c r="E195" s="173"/>
      <c r="F195" s="121"/>
      <c r="G195" s="123"/>
      <c r="H195" s="122"/>
      <c r="I195" s="173"/>
      <c r="J195" s="121"/>
      <c r="K195" s="123"/>
      <c r="L195" s="122"/>
      <c r="M195" s="121"/>
      <c r="N195" s="172"/>
      <c r="O195" s="174"/>
      <c r="P195" s="121"/>
      <c r="Q195" s="123"/>
      <c r="R195" s="122"/>
      <c r="S195" s="173"/>
      <c r="T195" s="121"/>
      <c r="U195" s="123"/>
      <c r="V195" s="122"/>
      <c r="W195" s="173"/>
      <c r="X195" s="121"/>
      <c r="Y195" s="123"/>
      <c r="Z195" s="21"/>
      <c r="AA195" s="177"/>
      <c r="AB195" s="163">
        <f>B195+D195+F195+H195+J195+L195+N195+P195+R195+T195+V195+X195+Z195</f>
        <v>0</v>
      </c>
      <c r="AC195" s="164">
        <f>C195+E195+G195+I195+K195+M195+O195+Q195+S195+U195+W195+Y195+AA195</f>
        <v>0</v>
      </c>
      <c r="AE195" s="257" t="str">
        <f>$AE$9</f>
        <v>07:00 - 07:59</v>
      </c>
      <c r="AF195" s="121">
        <f>SUMIF($A$9:$A$32,$AE195,B$195:B$218)</f>
        <v>234</v>
      </c>
      <c r="AG195" s="178">
        <f t="shared" ref="AG195:AV196" si="2282">SUMIF($A$9:$A$32,$AE195,C$195:C$218)</f>
        <v>187</v>
      </c>
      <c r="AH195" s="122">
        <f t="shared" si="2282"/>
        <v>104</v>
      </c>
      <c r="AI195" s="173">
        <f t="shared" si="2282"/>
        <v>65</v>
      </c>
      <c r="AJ195" s="121">
        <f t="shared" si="2282"/>
        <v>223</v>
      </c>
      <c r="AK195" s="123">
        <f t="shared" si="2282"/>
        <v>54</v>
      </c>
      <c r="AL195" s="122">
        <f t="shared" si="2282"/>
        <v>302</v>
      </c>
      <c r="AM195" s="173">
        <f t="shared" si="2282"/>
        <v>184</v>
      </c>
      <c r="AN195" s="121">
        <f t="shared" si="2282"/>
        <v>40</v>
      </c>
      <c r="AO195" s="123">
        <f t="shared" si="2282"/>
        <v>31</v>
      </c>
      <c r="AP195" s="122">
        <f t="shared" si="2282"/>
        <v>52</v>
      </c>
      <c r="AQ195" s="121">
        <f t="shared" si="2282"/>
        <v>195</v>
      </c>
      <c r="AR195" s="172">
        <f t="shared" si="2282"/>
        <v>150</v>
      </c>
      <c r="AS195" s="174">
        <f t="shared" si="2282"/>
        <v>262</v>
      </c>
      <c r="AT195" s="121">
        <f t="shared" si="2282"/>
        <v>121</v>
      </c>
      <c r="AU195" s="123">
        <f t="shared" si="2282"/>
        <v>61</v>
      </c>
      <c r="AV195" s="122">
        <f t="shared" si="2282"/>
        <v>199</v>
      </c>
      <c r="AW195" s="173">
        <f t="shared" ref="AW195:BE196" si="2283">SUMIF($A$9:$A$32,$AE195,S$195:S$218)</f>
        <v>97</v>
      </c>
      <c r="AX195" s="121">
        <f t="shared" si="2283"/>
        <v>36</v>
      </c>
      <c r="AY195" s="123">
        <f t="shared" si="2283"/>
        <v>26</v>
      </c>
      <c r="AZ195" s="122">
        <f t="shared" si="2283"/>
        <v>53</v>
      </c>
      <c r="BA195" s="173">
        <f t="shared" si="2283"/>
        <v>250</v>
      </c>
      <c r="BB195" s="121">
        <f t="shared" si="2283"/>
        <v>102</v>
      </c>
      <c r="BC195" s="123">
        <f t="shared" si="2283"/>
        <v>92</v>
      </c>
      <c r="BD195" s="21">
        <f t="shared" si="2283"/>
        <v>388</v>
      </c>
      <c r="BE195" s="177">
        <f t="shared" si="2283"/>
        <v>270</v>
      </c>
      <c r="BF195" s="163">
        <f>AF195+AH195+AJ195+AL195+AN195+AP195+AR195+AT195+AV195+AX195+AZ195+BB195+BD195</f>
        <v>2004</v>
      </c>
      <c r="BG195" s="164">
        <f>AG195+AI195+AK195+AM195+AO195+AQ195+AS195+AU195+AW195+AY195+BA195+BC195+BE195</f>
        <v>1774</v>
      </c>
      <c r="BI195" s="120" t="s">
        <v>16</v>
      </c>
      <c r="BJ195" s="124">
        <f>B195/B219</f>
        <v>0</v>
      </c>
      <c r="BK195" s="125">
        <f t="shared" ref="BK195" si="2284">C195/C219</f>
        <v>0</v>
      </c>
      <c r="BL195" s="126">
        <f t="shared" ref="BL195" si="2285">D195/D219</f>
        <v>0</v>
      </c>
      <c r="BM195" s="127">
        <f t="shared" ref="BM195" si="2286">E195/E219</f>
        <v>0</v>
      </c>
      <c r="BN195" s="124">
        <f t="shared" ref="BN195" si="2287">F195/F219</f>
        <v>0</v>
      </c>
      <c r="BO195" s="125">
        <f t="shared" ref="BO195" si="2288">G195/G219</f>
        <v>0</v>
      </c>
      <c r="BP195" s="126">
        <f t="shared" ref="BP195" si="2289">H195/H219</f>
        <v>0</v>
      </c>
      <c r="BQ195" s="127">
        <f t="shared" ref="BQ195" si="2290">I195/I219</f>
        <v>0</v>
      </c>
      <c r="BR195" s="124">
        <f t="shared" ref="BR195" si="2291">J195/J219</f>
        <v>0</v>
      </c>
      <c r="BS195" s="125">
        <f t="shared" ref="BS195" si="2292">K195/K219</f>
        <v>0</v>
      </c>
      <c r="BT195" s="126">
        <f t="shared" ref="BT195" si="2293">L195/L219</f>
        <v>0</v>
      </c>
      <c r="BU195" s="124">
        <f t="shared" ref="BU195" si="2294">M195/M219</f>
        <v>0</v>
      </c>
      <c r="BV195" s="128">
        <f t="shared" ref="BV195" si="2295">N195/N219</f>
        <v>0</v>
      </c>
      <c r="BW195" s="129">
        <f t="shared" ref="BW195" si="2296">O195/O219</f>
        <v>0</v>
      </c>
      <c r="BX195" s="124">
        <f t="shared" ref="BX195" si="2297">P195/P219</f>
        <v>0</v>
      </c>
      <c r="BY195" s="125">
        <f t="shared" ref="BY195" si="2298">Q195/Q219</f>
        <v>0</v>
      </c>
      <c r="BZ195" s="126">
        <f t="shared" ref="BZ195" si="2299">R195/R219</f>
        <v>0</v>
      </c>
      <c r="CA195" s="127">
        <f t="shared" ref="CA195" si="2300">S195/S219</f>
        <v>0</v>
      </c>
      <c r="CB195" s="124">
        <f t="shared" ref="CB195" si="2301">T195/T219</f>
        <v>0</v>
      </c>
      <c r="CC195" s="125">
        <f t="shared" ref="CC195" si="2302">U195/U219</f>
        <v>0</v>
      </c>
      <c r="CD195" s="126">
        <f t="shared" ref="CD195" si="2303">V195/V219</f>
        <v>0</v>
      </c>
      <c r="CE195" s="127">
        <f t="shared" ref="CE195" si="2304">W195/W219</f>
        <v>0</v>
      </c>
      <c r="CF195" s="124">
        <f t="shared" ref="CF195" si="2305">X195/X219</f>
        <v>0</v>
      </c>
      <c r="CG195" s="125">
        <f t="shared" ref="CG195" si="2306">Y195/Y219</f>
        <v>0</v>
      </c>
      <c r="CH195" s="126">
        <f t="shared" ref="CH195" si="2307">Z195/Z219</f>
        <v>0</v>
      </c>
      <c r="CI195" s="124">
        <f t="shared" ref="CI195" si="2308">AA195/AA219</f>
        <v>0</v>
      </c>
      <c r="CJ195" s="130">
        <f t="shared" ref="CJ195" si="2309">AB195/AB219</f>
        <v>0</v>
      </c>
      <c r="CK195" s="131">
        <f t="shared" ref="CK195" si="2310">AC195/AC219</f>
        <v>0</v>
      </c>
    </row>
    <row r="196" spans="1:89" x14ac:dyDescent="0.2">
      <c r="A196" s="132" t="s">
        <v>17</v>
      </c>
      <c r="B196" s="181">
        <v>23</v>
      </c>
      <c r="C196" s="182">
        <v>0</v>
      </c>
      <c r="D196" s="183">
        <v>30</v>
      </c>
      <c r="E196" s="184">
        <v>0</v>
      </c>
      <c r="F196" s="181">
        <v>22</v>
      </c>
      <c r="G196" s="185">
        <v>0</v>
      </c>
      <c r="H196" s="183">
        <v>20</v>
      </c>
      <c r="I196" s="184">
        <v>1</v>
      </c>
      <c r="J196" s="181">
        <v>0</v>
      </c>
      <c r="K196" s="185">
        <v>4</v>
      </c>
      <c r="L196" s="183">
        <v>0</v>
      </c>
      <c r="M196" s="181">
        <v>5</v>
      </c>
      <c r="N196" s="186">
        <v>3</v>
      </c>
      <c r="O196" s="187">
        <v>0</v>
      </c>
      <c r="P196" s="181">
        <v>2</v>
      </c>
      <c r="Q196" s="185">
        <v>0</v>
      </c>
      <c r="R196" s="183">
        <v>0</v>
      </c>
      <c r="S196" s="184">
        <v>0</v>
      </c>
      <c r="T196" s="181">
        <v>0</v>
      </c>
      <c r="U196" s="185">
        <v>0</v>
      </c>
      <c r="V196" s="183">
        <v>0</v>
      </c>
      <c r="W196" s="184">
        <v>0</v>
      </c>
      <c r="X196" s="181">
        <v>0</v>
      </c>
      <c r="Y196" s="185">
        <v>0</v>
      </c>
      <c r="Z196" s="183">
        <v>0</v>
      </c>
      <c r="AA196" s="181">
        <v>0</v>
      </c>
      <c r="AB196" s="165">
        <f t="shared" ref="AB196:AB197" si="2311">B196+D196+F196+H196+J196+L196+N196+P196+R196+T196+V196+X196+Z196</f>
        <v>100</v>
      </c>
      <c r="AC196" s="166">
        <f t="shared" ref="AC196:AC215" si="2312">C196+E196+G196+I196+K196+M196+O196+Q196+S196+U196+W196+Y196+AA196</f>
        <v>10</v>
      </c>
      <c r="AE196" s="259" t="str">
        <f>$AE$10</f>
        <v>08:00 - 08:59</v>
      </c>
      <c r="AF196" s="121">
        <f>SUMIF($A$9:$A$32,$AE196,B$195:B$218)</f>
        <v>325</v>
      </c>
      <c r="AG196" s="182">
        <f t="shared" si="2282"/>
        <v>193</v>
      </c>
      <c r="AH196" s="183">
        <f t="shared" si="2282"/>
        <v>141</v>
      </c>
      <c r="AI196" s="184">
        <f t="shared" si="2282"/>
        <v>65</v>
      </c>
      <c r="AJ196" s="181">
        <f t="shared" si="2282"/>
        <v>210</v>
      </c>
      <c r="AK196" s="185">
        <f t="shared" si="2282"/>
        <v>53</v>
      </c>
      <c r="AL196" s="183">
        <f t="shared" si="2282"/>
        <v>432</v>
      </c>
      <c r="AM196" s="184">
        <f t="shared" si="2282"/>
        <v>226</v>
      </c>
      <c r="AN196" s="181">
        <f t="shared" si="2282"/>
        <v>52</v>
      </c>
      <c r="AO196" s="185">
        <f t="shared" si="2282"/>
        <v>71</v>
      </c>
      <c r="AP196" s="183">
        <f t="shared" si="2282"/>
        <v>29</v>
      </c>
      <c r="AQ196" s="181">
        <f t="shared" si="2282"/>
        <v>278</v>
      </c>
      <c r="AR196" s="186">
        <f t="shared" si="2282"/>
        <v>184</v>
      </c>
      <c r="AS196" s="187">
        <f t="shared" si="2282"/>
        <v>354</v>
      </c>
      <c r="AT196" s="181">
        <f t="shared" si="2282"/>
        <v>123</v>
      </c>
      <c r="AU196" s="185">
        <f t="shared" si="2282"/>
        <v>67</v>
      </c>
      <c r="AV196" s="183">
        <f t="shared" si="2282"/>
        <v>232</v>
      </c>
      <c r="AW196" s="184">
        <f t="shared" si="2283"/>
        <v>150</v>
      </c>
      <c r="AX196" s="181">
        <f t="shared" si="2283"/>
        <v>18</v>
      </c>
      <c r="AY196" s="185">
        <f t="shared" si="2283"/>
        <v>24</v>
      </c>
      <c r="AZ196" s="183">
        <f t="shared" si="2283"/>
        <v>54</v>
      </c>
      <c r="BA196" s="184">
        <f t="shared" si="2283"/>
        <v>424</v>
      </c>
      <c r="BB196" s="181">
        <f t="shared" si="2283"/>
        <v>109</v>
      </c>
      <c r="BC196" s="185">
        <f t="shared" si="2283"/>
        <v>53</v>
      </c>
      <c r="BD196" s="183">
        <f t="shared" si="2283"/>
        <v>353</v>
      </c>
      <c r="BE196" s="181">
        <f t="shared" si="2283"/>
        <v>244</v>
      </c>
      <c r="BF196" s="165">
        <f>SUM(AF196,AH196,AJ196,AL196,AN196,AP196,AR196,AT196,AV196,AX196,AZ196,BB196,BD196)</f>
        <v>2262</v>
      </c>
      <c r="BG196" s="166">
        <f>SUM(AG196,AI196,AK196,AM196,AO196,AQ196,AS196,AU196,AW196,AY196,BA196,BC196,BE196)</f>
        <v>2202</v>
      </c>
      <c r="BI196" s="132" t="s">
        <v>17</v>
      </c>
      <c r="BJ196" s="124">
        <f>B196/B219</f>
        <v>9.0909090909090905E-3</v>
      </c>
      <c r="BK196" s="125">
        <f t="shared" ref="BK196" si="2313">C196/C219</f>
        <v>0</v>
      </c>
      <c r="BL196" s="126">
        <f t="shared" ref="BL196" si="2314">D196/D219</f>
        <v>3.0737704918032786E-2</v>
      </c>
      <c r="BM196" s="127">
        <f t="shared" ref="BM196" si="2315">E196/E219</f>
        <v>0</v>
      </c>
      <c r="BN196" s="124">
        <f t="shared" ref="BN196" si="2316">F196/F219</f>
        <v>1.3033175355450236E-2</v>
      </c>
      <c r="BO196" s="125">
        <f t="shared" ref="BO196" si="2317">G196/G219</f>
        <v>0</v>
      </c>
      <c r="BP196" s="126">
        <f t="shared" ref="BP196" si="2318">H196/H219</f>
        <v>6.3755180108383807E-3</v>
      </c>
      <c r="BQ196" s="127">
        <f t="shared" ref="BQ196" si="2319">I196/I219</f>
        <v>3.2626427406199022E-4</v>
      </c>
      <c r="BR196" s="124">
        <f t="shared" ref="BR196" si="2320">J196/J219</f>
        <v>0</v>
      </c>
      <c r="BS196" s="125">
        <f t="shared" ref="BS196" si="2321">K196/K219</f>
        <v>7.9681274900398405E-3</v>
      </c>
      <c r="BT196" s="126">
        <f t="shared" ref="BT196" si="2322">L196/L219</f>
        <v>0</v>
      </c>
      <c r="BU196" s="124">
        <f t="shared" ref="BU196" si="2323">M196/M219</f>
        <v>3.3624747814391394E-3</v>
      </c>
      <c r="BV196" s="128">
        <f t="shared" ref="BV196" si="2324">N196/N219</f>
        <v>1.2160518848804217E-3</v>
      </c>
      <c r="BW196" s="129">
        <f t="shared" ref="BW196" si="2325">O196/O219</f>
        <v>0</v>
      </c>
      <c r="BX196" s="124">
        <f t="shared" ref="BX196" si="2326">P196/P219</f>
        <v>1.6090104585679806E-3</v>
      </c>
      <c r="BY196" s="125">
        <f t="shared" ref="BY196" si="2327">Q196/Q219</f>
        <v>0</v>
      </c>
      <c r="BZ196" s="126">
        <f t="shared" ref="BZ196" si="2328">R196/R219</f>
        <v>0</v>
      </c>
      <c r="CA196" s="127">
        <f t="shared" ref="CA196" si="2329">S196/S219</f>
        <v>0</v>
      </c>
      <c r="CB196" s="124">
        <f t="shared" ref="CB196" si="2330">T196/T219</f>
        <v>0</v>
      </c>
      <c r="CC196" s="125">
        <f t="shared" ref="CC196" si="2331">U196/U219</f>
        <v>0</v>
      </c>
      <c r="CD196" s="126">
        <f t="shared" ref="CD196" si="2332">V196/V219</f>
        <v>0</v>
      </c>
      <c r="CE196" s="127">
        <f t="shared" ref="CE196" si="2333">W196/W219</f>
        <v>0</v>
      </c>
      <c r="CF196" s="124">
        <f t="shared" ref="CF196" si="2334">X196/X219</f>
        <v>0</v>
      </c>
      <c r="CG196" s="125">
        <f t="shared" ref="CG196" si="2335">Y196/Y219</f>
        <v>0</v>
      </c>
      <c r="CH196" s="126">
        <f t="shared" ref="CH196" si="2336">Z196/Z219</f>
        <v>0</v>
      </c>
      <c r="CI196" s="124">
        <f t="shared" ref="CI196" si="2337">AA196/AA219</f>
        <v>0</v>
      </c>
      <c r="CJ196" s="130">
        <f t="shared" ref="CJ196" si="2338">AB196/AB219</f>
        <v>4.4497841854670046E-3</v>
      </c>
      <c r="CK196" s="131">
        <f t="shared" ref="CK196" si="2339">AC196/AC219</f>
        <v>4.4559308439533018E-4</v>
      </c>
    </row>
    <row r="197" spans="1:89" ht="13.5" thickBot="1" x14ac:dyDescent="0.25">
      <c r="A197" s="140" t="s">
        <v>18</v>
      </c>
      <c r="B197" s="188">
        <v>98</v>
      </c>
      <c r="C197" s="189">
        <v>0</v>
      </c>
      <c r="D197" s="190">
        <v>39</v>
      </c>
      <c r="E197" s="191">
        <v>3</v>
      </c>
      <c r="F197" s="188">
        <v>91</v>
      </c>
      <c r="G197" s="192">
        <v>5</v>
      </c>
      <c r="H197" s="190">
        <v>108</v>
      </c>
      <c r="I197" s="191">
        <v>26</v>
      </c>
      <c r="J197" s="188">
        <v>10</v>
      </c>
      <c r="K197" s="192">
        <v>5</v>
      </c>
      <c r="L197" s="190">
        <v>26</v>
      </c>
      <c r="M197" s="188">
        <v>61</v>
      </c>
      <c r="N197" s="193">
        <v>70</v>
      </c>
      <c r="O197" s="194">
        <v>61</v>
      </c>
      <c r="P197" s="188">
        <v>51</v>
      </c>
      <c r="Q197" s="192">
        <v>34</v>
      </c>
      <c r="R197" s="190">
        <v>74</v>
      </c>
      <c r="S197" s="191">
        <v>40</v>
      </c>
      <c r="T197" s="188">
        <v>16</v>
      </c>
      <c r="U197" s="192">
        <v>20</v>
      </c>
      <c r="V197" s="190">
        <v>24</v>
      </c>
      <c r="W197" s="191">
        <v>53</v>
      </c>
      <c r="X197" s="188">
        <v>54</v>
      </c>
      <c r="Y197" s="192">
        <v>48</v>
      </c>
      <c r="Z197" s="190">
        <v>166</v>
      </c>
      <c r="AA197" s="188">
        <v>84</v>
      </c>
      <c r="AB197" s="165">
        <f t="shared" si="2311"/>
        <v>827</v>
      </c>
      <c r="AC197" s="166">
        <f t="shared" si="2312"/>
        <v>440</v>
      </c>
      <c r="AE197" s="257"/>
      <c r="AF197" s="121"/>
      <c r="AG197" s="189"/>
      <c r="AH197" s="190"/>
      <c r="AI197" s="191"/>
      <c r="AJ197" s="188"/>
      <c r="AK197" s="192"/>
      <c r="AL197" s="190"/>
      <c r="AM197" s="191"/>
      <c r="AN197" s="188"/>
      <c r="AO197" s="192"/>
      <c r="AP197" s="190"/>
      <c r="AQ197" s="188"/>
      <c r="AR197" s="193"/>
      <c r="AS197" s="194"/>
      <c r="AT197" s="188"/>
      <c r="AU197" s="192"/>
      <c r="AV197" s="190"/>
      <c r="AW197" s="191"/>
      <c r="AX197" s="188"/>
      <c r="AY197" s="192"/>
      <c r="AZ197" s="190"/>
      <c r="BA197" s="191"/>
      <c r="BB197" s="188"/>
      <c r="BC197" s="192"/>
      <c r="BD197" s="190"/>
      <c r="BE197" s="188"/>
      <c r="BF197" s="165"/>
      <c r="BG197" s="166"/>
      <c r="BI197" s="140" t="s">
        <v>18</v>
      </c>
      <c r="BJ197" s="124">
        <f>B197/B219</f>
        <v>3.8735177865612647E-2</v>
      </c>
      <c r="BK197" s="125">
        <f t="shared" ref="BK197" si="2340">C197/C219</f>
        <v>0</v>
      </c>
      <c r="BL197" s="126">
        <f t="shared" ref="BL197" si="2341">D197/D219</f>
        <v>3.9959016393442626E-2</v>
      </c>
      <c r="BM197" s="127">
        <f t="shared" ref="BM197" si="2342">E197/E219</f>
        <v>2.3659305993690852E-3</v>
      </c>
      <c r="BN197" s="124">
        <f t="shared" ref="BN197" si="2343">F197/F219</f>
        <v>5.3909952606635073E-2</v>
      </c>
      <c r="BO197" s="125">
        <f t="shared" ref="BO197" si="2344">G197/G219</f>
        <v>4.9019607843137254E-3</v>
      </c>
      <c r="BP197" s="126">
        <f t="shared" ref="BP197" si="2345">H197/H219</f>
        <v>3.4427797258527258E-2</v>
      </c>
      <c r="BQ197" s="127">
        <f t="shared" ref="BQ197" si="2346">I197/I219</f>
        <v>8.4828711256117462E-3</v>
      </c>
      <c r="BR197" s="124">
        <f t="shared" ref="BR197" si="2347">J197/J219</f>
        <v>1.9960079840319361E-2</v>
      </c>
      <c r="BS197" s="125">
        <f t="shared" ref="BS197" si="2348">K197/K219</f>
        <v>9.9601593625498006E-3</v>
      </c>
      <c r="BT197" s="126">
        <f t="shared" ref="BT197" si="2349">L197/L219</f>
        <v>1.9230769230769232E-2</v>
      </c>
      <c r="BU197" s="124">
        <f t="shared" ref="BU197" si="2350">M197/M219</f>
        <v>4.10221923335575E-2</v>
      </c>
      <c r="BV197" s="128">
        <f t="shared" ref="BV197" si="2351">N197/N219</f>
        <v>2.837454398054317E-2</v>
      </c>
      <c r="BW197" s="129">
        <f t="shared" ref="BW197" si="2352">O197/O219</f>
        <v>2.3689320388349516E-2</v>
      </c>
      <c r="BX197" s="124">
        <f t="shared" ref="BX197" si="2353">P197/P219</f>
        <v>4.1029766693483509E-2</v>
      </c>
      <c r="BY197" s="125">
        <f t="shared" ref="BY197" si="2354">Q197/Q219</f>
        <v>2.8691983122362871E-2</v>
      </c>
      <c r="BZ197" s="126">
        <f t="shared" ref="BZ197" si="2355">R197/R219</f>
        <v>3.9050131926121369E-2</v>
      </c>
      <c r="CA197" s="127">
        <f t="shared" ref="CA197" si="2356">S197/S219</f>
        <v>2.0314880650076181E-2</v>
      </c>
      <c r="CB197" s="124">
        <f t="shared" ref="CB197" si="2357">T197/T219</f>
        <v>5.4421768707482991E-2</v>
      </c>
      <c r="CC197" s="125">
        <f t="shared" ref="CC197" si="2358">U197/U219</f>
        <v>7.4626865671641784E-2</v>
      </c>
      <c r="CD197" s="126">
        <f t="shared" ref="CD197" si="2359">V197/V219</f>
        <v>1.2480499219968799E-2</v>
      </c>
      <c r="CE197" s="127">
        <f t="shared" ref="CE197" si="2360">W197/W219</f>
        <v>2.8479312197743148E-2</v>
      </c>
      <c r="CF197" s="124">
        <f t="shared" ref="CF197" si="2361">X197/X219</f>
        <v>5.4545454545454543E-2</v>
      </c>
      <c r="CG197" s="125">
        <f t="shared" ref="CG197" si="2362">Y197/Y219</f>
        <v>5.1009564293304992E-2</v>
      </c>
      <c r="CH197" s="126">
        <f t="shared" ref="CH197" si="2363">Z197/Z219</f>
        <v>4.7742306586137477E-2</v>
      </c>
      <c r="CI197" s="124">
        <f t="shared" ref="CI197" si="2364">AA197/AA219</f>
        <v>2.207041513399895E-2</v>
      </c>
      <c r="CJ197" s="130">
        <f t="shared" ref="CJ197" si="2365">AB197/AB219</f>
        <v>3.6799715213812131E-2</v>
      </c>
      <c r="CK197" s="131">
        <f t="shared" ref="CK197" si="2366">AC197/AC219</f>
        <v>1.9606095713394528E-2</v>
      </c>
    </row>
    <row r="198" spans="1:89" ht="14.25" thickTop="1" thickBot="1" x14ac:dyDescent="0.25">
      <c r="A198" s="132" t="s">
        <v>19</v>
      </c>
      <c r="B198" s="181">
        <v>171</v>
      </c>
      <c r="C198" s="182">
        <v>98</v>
      </c>
      <c r="D198" s="183">
        <v>77</v>
      </c>
      <c r="E198" s="184">
        <v>45</v>
      </c>
      <c r="F198" s="181">
        <v>129</v>
      </c>
      <c r="G198" s="185">
        <v>57</v>
      </c>
      <c r="H198" s="183">
        <v>162</v>
      </c>
      <c r="I198" s="184">
        <v>169</v>
      </c>
      <c r="J198" s="181">
        <v>42</v>
      </c>
      <c r="K198" s="185">
        <v>26</v>
      </c>
      <c r="L198" s="183">
        <v>40</v>
      </c>
      <c r="M198" s="181">
        <v>95</v>
      </c>
      <c r="N198" s="186">
        <v>120</v>
      </c>
      <c r="O198" s="187">
        <v>128</v>
      </c>
      <c r="P198" s="181">
        <v>68</v>
      </c>
      <c r="Q198" s="185">
        <v>31</v>
      </c>
      <c r="R198" s="183">
        <v>99</v>
      </c>
      <c r="S198" s="184">
        <v>69</v>
      </c>
      <c r="T198" s="181">
        <v>19</v>
      </c>
      <c r="U198" s="185">
        <v>24</v>
      </c>
      <c r="V198" s="183">
        <v>55</v>
      </c>
      <c r="W198" s="184">
        <v>97</v>
      </c>
      <c r="X198" s="181">
        <v>83</v>
      </c>
      <c r="Y198" s="185">
        <v>45</v>
      </c>
      <c r="Z198" s="183">
        <v>230</v>
      </c>
      <c r="AA198" s="181">
        <v>171</v>
      </c>
      <c r="AB198" s="165">
        <f>B198+D198+F198+H198+J198+L198+N198+P198+R198+T198+V198+X198+Z198</f>
        <v>1295</v>
      </c>
      <c r="AC198" s="166">
        <f t="shared" si="2312"/>
        <v>1055</v>
      </c>
      <c r="AE198" s="254" t="s">
        <v>13</v>
      </c>
      <c r="AF198" s="14">
        <f t="shared" ref="AF198:BG198" si="2367">SUM(AF195:AF197)</f>
        <v>559</v>
      </c>
      <c r="AG198" s="1">
        <f t="shared" si="2367"/>
        <v>380</v>
      </c>
      <c r="AH198" s="14">
        <f t="shared" si="2367"/>
        <v>245</v>
      </c>
      <c r="AI198" s="1">
        <f t="shared" si="2367"/>
        <v>130</v>
      </c>
      <c r="AJ198" s="14">
        <f t="shared" si="2367"/>
        <v>433</v>
      </c>
      <c r="AK198" s="1">
        <f t="shared" si="2367"/>
        <v>107</v>
      </c>
      <c r="AL198" s="14">
        <f t="shared" si="2367"/>
        <v>734</v>
      </c>
      <c r="AM198" s="1">
        <f t="shared" si="2367"/>
        <v>410</v>
      </c>
      <c r="AN198" s="14">
        <f t="shared" si="2367"/>
        <v>92</v>
      </c>
      <c r="AO198" s="1">
        <f t="shared" si="2367"/>
        <v>102</v>
      </c>
      <c r="AP198" s="14">
        <f t="shared" si="2367"/>
        <v>81</v>
      </c>
      <c r="AQ198" s="1">
        <f t="shared" si="2367"/>
        <v>473</v>
      </c>
      <c r="AR198" s="14">
        <f t="shared" si="2367"/>
        <v>334</v>
      </c>
      <c r="AS198" s="1">
        <f t="shared" si="2367"/>
        <v>616</v>
      </c>
      <c r="AT198" s="14">
        <f t="shared" si="2367"/>
        <v>244</v>
      </c>
      <c r="AU198" s="1">
        <f t="shared" si="2367"/>
        <v>128</v>
      </c>
      <c r="AV198" s="14">
        <f t="shared" si="2367"/>
        <v>431</v>
      </c>
      <c r="AW198" s="1">
        <f t="shared" si="2367"/>
        <v>247</v>
      </c>
      <c r="AX198" s="14">
        <f t="shared" si="2367"/>
        <v>54</v>
      </c>
      <c r="AY198" s="1">
        <f t="shared" si="2367"/>
        <v>50</v>
      </c>
      <c r="AZ198" s="14">
        <f t="shared" si="2367"/>
        <v>107</v>
      </c>
      <c r="BA198" s="1">
        <f t="shared" si="2367"/>
        <v>674</v>
      </c>
      <c r="BB198" s="14">
        <f t="shared" si="2367"/>
        <v>211</v>
      </c>
      <c r="BC198" s="1">
        <f t="shared" si="2367"/>
        <v>145</v>
      </c>
      <c r="BD198" s="14">
        <f t="shared" si="2367"/>
        <v>741</v>
      </c>
      <c r="BE198" s="1">
        <f t="shared" si="2367"/>
        <v>514</v>
      </c>
      <c r="BF198" s="167">
        <f t="shared" si="2367"/>
        <v>4266</v>
      </c>
      <c r="BG198" s="168">
        <f t="shared" si="2367"/>
        <v>3976</v>
      </c>
      <c r="BI198" s="132" t="s">
        <v>19</v>
      </c>
      <c r="BJ198" s="124">
        <f>B198/B219</f>
        <v>6.7588932806324109E-2</v>
      </c>
      <c r="BK198" s="125">
        <f t="shared" ref="BK198" si="2368">C198/C219</f>
        <v>3.9278557114228459E-2</v>
      </c>
      <c r="BL198" s="126">
        <f t="shared" ref="BL198" si="2369">D198/D219</f>
        <v>7.8893442622950824E-2</v>
      </c>
      <c r="BM198" s="127">
        <f t="shared" ref="BM198" si="2370">E198/E219</f>
        <v>3.5488958990536279E-2</v>
      </c>
      <c r="BN198" s="124">
        <f t="shared" ref="BN198" si="2371">F198/F219</f>
        <v>7.6421800947867297E-2</v>
      </c>
      <c r="BO198" s="125">
        <f t="shared" ref="BO198" si="2372">G198/G219</f>
        <v>5.5882352941176473E-2</v>
      </c>
      <c r="BP198" s="126">
        <f t="shared" ref="BP198" si="2373">H198/H219</f>
        <v>5.1641695887790884E-2</v>
      </c>
      <c r="BQ198" s="127">
        <f t="shared" ref="BQ198" si="2374">I198/I219</f>
        <v>5.5138662316476343E-2</v>
      </c>
      <c r="BR198" s="124">
        <f t="shared" ref="BR198" si="2375">J198/J219</f>
        <v>8.3832335329341312E-2</v>
      </c>
      <c r="BS198" s="125">
        <f t="shared" ref="BS198" si="2376">K198/K219</f>
        <v>5.1792828685258967E-2</v>
      </c>
      <c r="BT198" s="126">
        <f t="shared" ref="BT198" si="2377">L198/L219</f>
        <v>2.9585798816568046E-2</v>
      </c>
      <c r="BU198" s="124">
        <f t="shared" ref="BU198" si="2378">M198/M219</f>
        <v>6.3887020847343642E-2</v>
      </c>
      <c r="BV198" s="128">
        <f t="shared" ref="BV198" si="2379">N198/N219</f>
        <v>4.8642075395216859E-2</v>
      </c>
      <c r="BW198" s="129">
        <f t="shared" ref="BW198" si="2380">O198/O219</f>
        <v>4.9708737864077673E-2</v>
      </c>
      <c r="BX198" s="124">
        <f t="shared" ref="BX198" si="2381">P198/P219</f>
        <v>5.4706355591311345E-2</v>
      </c>
      <c r="BY198" s="125">
        <f t="shared" ref="BY198" si="2382">Q198/Q219</f>
        <v>2.6160337552742614E-2</v>
      </c>
      <c r="BZ198" s="126">
        <f t="shared" ref="BZ198" si="2383">R198/R219</f>
        <v>5.2242744063324541E-2</v>
      </c>
      <c r="CA198" s="127">
        <f t="shared" ref="CA198" si="2384">S198/S219</f>
        <v>3.5043169121381411E-2</v>
      </c>
      <c r="CB198" s="124">
        <f t="shared" ref="CB198" si="2385">T198/T219</f>
        <v>6.4625850340136057E-2</v>
      </c>
      <c r="CC198" s="125">
        <f t="shared" ref="CC198" si="2386">U198/U219</f>
        <v>8.9552238805970144E-2</v>
      </c>
      <c r="CD198" s="126">
        <f t="shared" ref="CD198" si="2387">V198/V219</f>
        <v>2.860114404576183E-2</v>
      </c>
      <c r="CE198" s="127">
        <f t="shared" ref="CE198" si="2388">W198/W219</f>
        <v>5.2122514777001611E-2</v>
      </c>
      <c r="CF198" s="124">
        <f t="shared" ref="CF198" si="2389">X198/X219</f>
        <v>8.3838383838383837E-2</v>
      </c>
      <c r="CG198" s="125">
        <f t="shared" ref="CG198" si="2390">Y198/Y219</f>
        <v>4.7821466524973433E-2</v>
      </c>
      <c r="CH198" s="126">
        <f t="shared" ref="CH198" si="2391">Z198/Z219</f>
        <v>6.6148979004889266E-2</v>
      </c>
      <c r="CI198" s="124">
        <f t="shared" ref="CI198" si="2392">AA198/AA219</f>
        <v>4.4929059379926431E-2</v>
      </c>
      <c r="CJ198" s="130">
        <f t="shared" ref="CJ198" si="2393">AB198/AB219</f>
        <v>5.7624705201797716E-2</v>
      </c>
      <c r="CK198" s="131">
        <f t="shared" ref="CK198" si="2394">AC198/AC219</f>
        <v>4.7010070403707332E-2</v>
      </c>
    </row>
    <row r="199" spans="1:89" ht="13.5" thickTop="1" x14ac:dyDescent="0.2">
      <c r="A199" s="140" t="s">
        <v>20</v>
      </c>
      <c r="B199" s="188">
        <v>234</v>
      </c>
      <c r="C199" s="189">
        <v>187</v>
      </c>
      <c r="D199" s="190">
        <v>104</v>
      </c>
      <c r="E199" s="191">
        <v>65</v>
      </c>
      <c r="F199" s="188">
        <v>223</v>
      </c>
      <c r="G199" s="192">
        <v>54</v>
      </c>
      <c r="H199" s="190">
        <v>302</v>
      </c>
      <c r="I199" s="191">
        <v>184</v>
      </c>
      <c r="J199" s="188">
        <v>40</v>
      </c>
      <c r="K199" s="192">
        <v>31</v>
      </c>
      <c r="L199" s="190">
        <v>52</v>
      </c>
      <c r="M199" s="188">
        <v>195</v>
      </c>
      <c r="N199" s="193">
        <v>150</v>
      </c>
      <c r="O199" s="194">
        <v>262</v>
      </c>
      <c r="P199" s="188">
        <v>121</v>
      </c>
      <c r="Q199" s="192">
        <v>61</v>
      </c>
      <c r="R199" s="190">
        <v>199</v>
      </c>
      <c r="S199" s="191">
        <v>97</v>
      </c>
      <c r="T199" s="188">
        <v>36</v>
      </c>
      <c r="U199" s="192">
        <v>26</v>
      </c>
      <c r="V199" s="190">
        <v>53</v>
      </c>
      <c r="W199" s="191">
        <v>250</v>
      </c>
      <c r="X199" s="188">
        <v>102</v>
      </c>
      <c r="Y199" s="192">
        <v>92</v>
      </c>
      <c r="Z199" s="190">
        <v>388</v>
      </c>
      <c r="AA199" s="188">
        <v>270</v>
      </c>
      <c r="AB199" s="165">
        <f t="shared" ref="AB199:AB215" si="2395">B199+D199+F199+H199+J199+L199+N199+P199+R199+T199+V199+X199+Z199</f>
        <v>2004</v>
      </c>
      <c r="AC199" s="166">
        <f t="shared" si="2312"/>
        <v>1774</v>
      </c>
      <c r="BI199" s="140" t="s">
        <v>20</v>
      </c>
      <c r="BJ199" s="124">
        <f>B199/B219</f>
        <v>9.2490118577075092E-2</v>
      </c>
      <c r="BK199" s="125">
        <f t="shared" ref="BK199" si="2396">C199/C219</f>
        <v>7.4949899799599193E-2</v>
      </c>
      <c r="BL199" s="126">
        <f t="shared" ref="BL199" si="2397">D199/D219</f>
        <v>0.10655737704918032</v>
      </c>
      <c r="BM199" s="127">
        <f t="shared" ref="BM199" si="2398">E199/E219</f>
        <v>5.1261829652996846E-2</v>
      </c>
      <c r="BN199" s="124">
        <f t="shared" ref="BN199" si="2399">F199/F219</f>
        <v>0.13210900473933648</v>
      </c>
      <c r="BO199" s="125">
        <f t="shared" ref="BO199" si="2400">G199/G219</f>
        <v>5.2941176470588235E-2</v>
      </c>
      <c r="BP199" s="126">
        <f t="shared" ref="BP199" si="2401">H199/H219</f>
        <v>9.6270321963659547E-2</v>
      </c>
      <c r="BQ199" s="127">
        <f t="shared" ref="BQ199" si="2402">I199/I219</f>
        <v>6.0032626427406199E-2</v>
      </c>
      <c r="BR199" s="124">
        <f t="shared" ref="BR199" si="2403">J199/J219</f>
        <v>7.9840319361277445E-2</v>
      </c>
      <c r="BS199" s="125">
        <f t="shared" ref="BS199" si="2404">K199/K219</f>
        <v>6.1752988047808766E-2</v>
      </c>
      <c r="BT199" s="126">
        <f t="shared" ref="BT199" si="2405">L199/L219</f>
        <v>3.8461538461538464E-2</v>
      </c>
      <c r="BU199" s="124">
        <f t="shared" ref="BU199" si="2406">M199/M219</f>
        <v>0.13113651647612642</v>
      </c>
      <c r="BV199" s="128">
        <f t="shared" ref="BV199" si="2407">N199/N219</f>
        <v>6.0802594244021076E-2</v>
      </c>
      <c r="BW199" s="129">
        <f t="shared" ref="BW199" si="2408">O199/O219</f>
        <v>0.10174757281553398</v>
      </c>
      <c r="BX199" s="124">
        <f t="shared" ref="BX199" si="2409">P199/P219</f>
        <v>9.7345132743362831E-2</v>
      </c>
      <c r="BY199" s="125">
        <f t="shared" ref="BY199" si="2410">Q199/Q219</f>
        <v>5.1476793248945149E-2</v>
      </c>
      <c r="BZ199" s="126">
        <f t="shared" ref="BZ199" si="2411">R199/R219</f>
        <v>0.10501319261213721</v>
      </c>
      <c r="CA199" s="127">
        <f t="shared" ref="CA199" si="2412">S199/S219</f>
        <v>4.9263585576434739E-2</v>
      </c>
      <c r="CB199" s="124">
        <f t="shared" ref="CB199" si="2413">T199/T219</f>
        <v>0.12244897959183673</v>
      </c>
      <c r="CC199" s="125">
        <f t="shared" ref="CC199" si="2414">U199/U219</f>
        <v>9.7014925373134331E-2</v>
      </c>
      <c r="CD199" s="126">
        <f t="shared" ref="CD199" si="2415">V199/V219</f>
        <v>2.7561102444097763E-2</v>
      </c>
      <c r="CE199" s="127">
        <f t="shared" ref="CE199" si="2416">W199/W219</f>
        <v>0.13433637829124126</v>
      </c>
      <c r="CF199" s="124">
        <f t="shared" ref="CF199" si="2417">X199/X219</f>
        <v>0.10303030303030303</v>
      </c>
      <c r="CG199" s="125">
        <f t="shared" ref="CG199" si="2418">Y199/Y219</f>
        <v>9.7768331562167909E-2</v>
      </c>
      <c r="CH199" s="126">
        <f t="shared" ref="CH199" si="2419">Z199/Z219</f>
        <v>0.11159045153868277</v>
      </c>
      <c r="CI199" s="124">
        <f t="shared" ref="CI199" si="2420">AA199/AA219</f>
        <v>7.094062007356805E-2</v>
      </c>
      <c r="CJ199" s="130">
        <f t="shared" ref="CJ199" si="2421">AB199/AB219</f>
        <v>8.9173675076758774E-2</v>
      </c>
      <c r="CK199" s="131">
        <f t="shared" ref="CK199" si="2422">AC199/AC219</f>
        <v>7.9048213171731579E-2</v>
      </c>
    </row>
    <row r="200" spans="1:89" ht="13.5" thickBot="1" x14ac:dyDescent="0.25">
      <c r="A200" s="132" t="s">
        <v>21</v>
      </c>
      <c r="B200" s="181">
        <v>325</v>
      </c>
      <c r="C200" s="182">
        <v>193</v>
      </c>
      <c r="D200" s="183">
        <v>141</v>
      </c>
      <c r="E200" s="184">
        <v>65</v>
      </c>
      <c r="F200" s="181">
        <v>210</v>
      </c>
      <c r="G200" s="185">
        <v>53</v>
      </c>
      <c r="H200" s="183">
        <v>432</v>
      </c>
      <c r="I200" s="184">
        <v>226</v>
      </c>
      <c r="J200" s="181">
        <v>52</v>
      </c>
      <c r="K200" s="185">
        <v>71</v>
      </c>
      <c r="L200" s="183">
        <v>29</v>
      </c>
      <c r="M200" s="181">
        <v>278</v>
      </c>
      <c r="N200" s="186">
        <v>184</v>
      </c>
      <c r="O200" s="187">
        <v>354</v>
      </c>
      <c r="P200" s="181">
        <v>123</v>
      </c>
      <c r="Q200" s="185">
        <v>67</v>
      </c>
      <c r="R200" s="183">
        <v>232</v>
      </c>
      <c r="S200" s="184">
        <v>150</v>
      </c>
      <c r="T200" s="181">
        <v>18</v>
      </c>
      <c r="U200" s="185">
        <v>24</v>
      </c>
      <c r="V200" s="183">
        <v>54</v>
      </c>
      <c r="W200" s="184">
        <v>424</v>
      </c>
      <c r="X200" s="181">
        <v>109</v>
      </c>
      <c r="Y200" s="185">
        <v>53</v>
      </c>
      <c r="Z200" s="183">
        <v>353</v>
      </c>
      <c r="AA200" s="181">
        <v>244</v>
      </c>
      <c r="AB200" s="165">
        <f t="shared" si="2395"/>
        <v>2262</v>
      </c>
      <c r="AC200" s="166">
        <f t="shared" si="2312"/>
        <v>2202</v>
      </c>
      <c r="AE200" t="s">
        <v>85</v>
      </c>
      <c r="BI200" s="132" t="s">
        <v>21</v>
      </c>
      <c r="BJ200" s="124">
        <f>B200/B219</f>
        <v>0.12845849802371542</v>
      </c>
      <c r="BK200" s="125">
        <f t="shared" ref="BK200" si="2423">C200/C219</f>
        <v>7.735470941883768E-2</v>
      </c>
      <c r="BL200" s="126">
        <f t="shared" ref="BL200" si="2424">D200/D219</f>
        <v>0.14446721311475411</v>
      </c>
      <c r="BM200" s="127">
        <f t="shared" ref="BM200" si="2425">E200/E219</f>
        <v>5.1261829652996846E-2</v>
      </c>
      <c r="BN200" s="124">
        <f t="shared" ref="BN200" si="2426">F200/F219</f>
        <v>0.12440758293838862</v>
      </c>
      <c r="BO200" s="125">
        <f t="shared" ref="BO200" si="2427">G200/G219</f>
        <v>5.1960784313725493E-2</v>
      </c>
      <c r="BP200" s="126">
        <f t="shared" ref="BP200" si="2428">H200/H219</f>
        <v>0.13771118903410903</v>
      </c>
      <c r="BQ200" s="127">
        <f t="shared" ref="BQ200" si="2429">I200/I219</f>
        <v>7.3735725938009783E-2</v>
      </c>
      <c r="BR200" s="124">
        <f t="shared" ref="BR200" si="2430">J200/J219</f>
        <v>0.10379241516966067</v>
      </c>
      <c r="BS200" s="125">
        <f t="shared" ref="BS200" si="2431">K200/K219</f>
        <v>0.14143426294820718</v>
      </c>
      <c r="BT200" s="126">
        <f t="shared" ref="BT200" si="2432">L200/L219</f>
        <v>2.1449704142011833E-2</v>
      </c>
      <c r="BU200" s="124">
        <f t="shared" ref="BU200" si="2433">M200/M219</f>
        <v>0.18695359784801613</v>
      </c>
      <c r="BV200" s="128">
        <f t="shared" ref="BV200" si="2434">N200/N219</f>
        <v>7.4584515605999185E-2</v>
      </c>
      <c r="BW200" s="129">
        <f t="shared" ref="BW200" si="2435">O200/O219</f>
        <v>0.13747572815533982</v>
      </c>
      <c r="BX200" s="124">
        <f t="shared" ref="BX200" si="2436">P200/P219</f>
        <v>9.8954143201930814E-2</v>
      </c>
      <c r="BY200" s="125">
        <f t="shared" ref="BY200" si="2437">Q200/Q219</f>
        <v>5.6540084388185655E-2</v>
      </c>
      <c r="BZ200" s="126">
        <f t="shared" ref="BZ200" si="2438">R200/R219</f>
        <v>0.12242744063324539</v>
      </c>
      <c r="CA200" s="127">
        <f t="shared" ref="CA200" si="2439">S200/S219</f>
        <v>7.6180802437785675E-2</v>
      </c>
      <c r="CB200" s="124">
        <f t="shared" ref="CB200" si="2440">T200/T219</f>
        <v>6.1224489795918366E-2</v>
      </c>
      <c r="CC200" s="125">
        <f t="shared" ref="CC200" si="2441">U200/U219</f>
        <v>8.9552238805970144E-2</v>
      </c>
      <c r="CD200" s="126">
        <f t="shared" ref="CD200" si="2442">V200/V219</f>
        <v>2.8081123244929798E-2</v>
      </c>
      <c r="CE200" s="127">
        <f t="shared" ref="CE200" si="2443">W200/W219</f>
        <v>0.22783449758194518</v>
      </c>
      <c r="CF200" s="124">
        <f t="shared" ref="CF200" si="2444">X200/X219</f>
        <v>0.1101010101010101</v>
      </c>
      <c r="CG200" s="125">
        <f t="shared" ref="CG200" si="2445">Y200/Y219</f>
        <v>5.6323060573857602E-2</v>
      </c>
      <c r="CH200" s="126">
        <f t="shared" ref="CH200" si="2446">Z200/Z219</f>
        <v>0.10152430255967788</v>
      </c>
      <c r="CI200" s="124">
        <f t="shared" ref="CI200" si="2447">AA200/AA219</f>
        <v>6.4109301103520755E-2</v>
      </c>
      <c r="CJ200" s="130">
        <f t="shared" ref="CJ200" si="2448">AB200/AB219</f>
        <v>0.10065411827526365</v>
      </c>
      <c r="CK200" s="131">
        <f t="shared" ref="CK200" si="2449">AC200/AC219</f>
        <v>9.8119597183851701E-2</v>
      </c>
    </row>
    <row r="201" spans="1:89" ht="14.25" thickTop="1" thickBot="1" x14ac:dyDescent="0.25">
      <c r="A201" s="140" t="s">
        <v>22</v>
      </c>
      <c r="B201" s="188">
        <v>191</v>
      </c>
      <c r="C201" s="189">
        <v>247</v>
      </c>
      <c r="D201" s="190">
        <v>87</v>
      </c>
      <c r="E201" s="191">
        <v>77</v>
      </c>
      <c r="F201" s="188">
        <v>185</v>
      </c>
      <c r="G201" s="192">
        <v>29</v>
      </c>
      <c r="H201" s="190">
        <v>287</v>
      </c>
      <c r="I201" s="191">
        <v>222</v>
      </c>
      <c r="J201" s="188">
        <v>33</v>
      </c>
      <c r="K201" s="192">
        <v>69</v>
      </c>
      <c r="L201" s="190">
        <v>27</v>
      </c>
      <c r="M201" s="188">
        <v>231</v>
      </c>
      <c r="N201" s="193">
        <v>124</v>
      </c>
      <c r="O201" s="194">
        <v>370</v>
      </c>
      <c r="P201" s="188">
        <v>95</v>
      </c>
      <c r="Q201" s="192">
        <v>68</v>
      </c>
      <c r="R201" s="190">
        <v>227</v>
      </c>
      <c r="S201" s="191">
        <v>137</v>
      </c>
      <c r="T201" s="188">
        <v>18</v>
      </c>
      <c r="U201" s="192">
        <v>18</v>
      </c>
      <c r="V201" s="190">
        <v>39</v>
      </c>
      <c r="W201" s="191">
        <v>301</v>
      </c>
      <c r="X201" s="188">
        <v>71</v>
      </c>
      <c r="Y201" s="192">
        <v>60</v>
      </c>
      <c r="Z201" s="190">
        <v>312</v>
      </c>
      <c r="AA201" s="188">
        <v>237</v>
      </c>
      <c r="AB201" s="165">
        <f t="shared" si="2395"/>
        <v>1696</v>
      </c>
      <c r="AC201" s="166">
        <f t="shared" si="2312"/>
        <v>2066</v>
      </c>
      <c r="AE201" s="268" t="s">
        <v>0</v>
      </c>
      <c r="AF201" s="262" t="s">
        <v>1</v>
      </c>
      <c r="AG201" s="263"/>
      <c r="AH201" s="262" t="s">
        <v>2</v>
      </c>
      <c r="AI201" s="263"/>
      <c r="AJ201" s="262" t="s">
        <v>3</v>
      </c>
      <c r="AK201" s="263"/>
      <c r="AL201" s="262" t="s">
        <v>4</v>
      </c>
      <c r="AM201" s="263"/>
      <c r="AN201" s="262" t="s">
        <v>5</v>
      </c>
      <c r="AO201" s="263"/>
      <c r="AP201" s="262" t="s">
        <v>6</v>
      </c>
      <c r="AQ201" s="263"/>
      <c r="AR201" s="262" t="s">
        <v>7</v>
      </c>
      <c r="AS201" s="263"/>
      <c r="AT201" s="262" t="s">
        <v>8</v>
      </c>
      <c r="AU201" s="263"/>
      <c r="AV201" s="262" t="s">
        <v>9</v>
      </c>
      <c r="AW201" s="263"/>
      <c r="AX201" s="262" t="s">
        <v>10</v>
      </c>
      <c r="AY201" s="263"/>
      <c r="AZ201" s="262" t="s">
        <v>11</v>
      </c>
      <c r="BA201" s="263"/>
      <c r="BB201" s="262" t="s">
        <v>12</v>
      </c>
      <c r="BC201" s="263"/>
      <c r="BD201" s="264" t="s">
        <v>40</v>
      </c>
      <c r="BE201" s="265"/>
      <c r="BF201" s="266" t="s">
        <v>41</v>
      </c>
      <c r="BG201" s="267"/>
      <c r="BI201" s="140" t="s">
        <v>22</v>
      </c>
      <c r="BJ201" s="124">
        <f>B201/B219</f>
        <v>7.5494071146245054E-2</v>
      </c>
      <c r="BK201" s="125">
        <f t="shared" ref="BK201" si="2450">C201/C219</f>
        <v>9.8997995991983972E-2</v>
      </c>
      <c r="BL201" s="126">
        <f t="shared" ref="BL201" si="2451">D201/D219</f>
        <v>8.9139344262295084E-2</v>
      </c>
      <c r="BM201" s="127">
        <f t="shared" ref="BM201" si="2452">E201/E219</f>
        <v>6.0725552050473183E-2</v>
      </c>
      <c r="BN201" s="124">
        <f t="shared" ref="BN201" si="2453">F201/F219</f>
        <v>0.10959715639810426</v>
      </c>
      <c r="BO201" s="125">
        <f t="shared" ref="BO201" si="2454">G201/G219</f>
        <v>2.8431372549019607E-2</v>
      </c>
      <c r="BP201" s="126">
        <f t="shared" ref="BP201" si="2455">H201/H219</f>
        <v>9.1488683455530767E-2</v>
      </c>
      <c r="BQ201" s="127">
        <f t="shared" ref="BQ201" si="2456">I201/I219</f>
        <v>7.2430668841761831E-2</v>
      </c>
      <c r="BR201" s="124">
        <f t="shared" ref="BR201" si="2457">J201/J219</f>
        <v>6.5868263473053898E-2</v>
      </c>
      <c r="BS201" s="125">
        <f t="shared" ref="BS201" si="2458">K201/K219</f>
        <v>0.13745019920318724</v>
      </c>
      <c r="BT201" s="126">
        <f t="shared" ref="BT201" si="2459">L201/L219</f>
        <v>1.9970414201183433E-2</v>
      </c>
      <c r="BU201" s="124">
        <f t="shared" ref="BU201" si="2460">M201/M219</f>
        <v>0.15534633490248823</v>
      </c>
      <c r="BV201" s="128">
        <f t="shared" ref="BV201" si="2461">N201/N219</f>
        <v>5.0263477908390759E-2</v>
      </c>
      <c r="BW201" s="129">
        <f t="shared" ref="BW201" si="2462">O201/O219</f>
        <v>0.1436893203883495</v>
      </c>
      <c r="BX201" s="124">
        <f t="shared" ref="BX201" si="2463">P201/P219</f>
        <v>7.6427996781979077E-2</v>
      </c>
      <c r="BY201" s="125">
        <f t="shared" ref="BY201" si="2464">Q201/Q219</f>
        <v>5.7383966244725741E-2</v>
      </c>
      <c r="BZ201" s="126">
        <f t="shared" ref="BZ201" si="2465">R201/R219</f>
        <v>0.11978891820580474</v>
      </c>
      <c r="CA201" s="127">
        <f t="shared" ref="CA201" si="2466">S201/S219</f>
        <v>6.9578466226510913E-2</v>
      </c>
      <c r="CB201" s="124">
        <f t="shared" ref="CB201" si="2467">T201/T219</f>
        <v>6.1224489795918366E-2</v>
      </c>
      <c r="CC201" s="125">
        <f t="shared" ref="CC201" si="2468">U201/U219</f>
        <v>6.7164179104477612E-2</v>
      </c>
      <c r="CD201" s="126">
        <f t="shared" ref="CD201" si="2469">V201/V219</f>
        <v>2.0280811232449299E-2</v>
      </c>
      <c r="CE201" s="127">
        <f t="shared" ref="CE201" si="2470">W201/W219</f>
        <v>0.16174099946265449</v>
      </c>
      <c r="CF201" s="124">
        <f t="shared" ref="CF201" si="2471">X201/X219</f>
        <v>7.1717171717171721E-2</v>
      </c>
      <c r="CG201" s="125">
        <f t="shared" ref="CG201" si="2472">Y201/Y219</f>
        <v>6.3761955366631248E-2</v>
      </c>
      <c r="CH201" s="126">
        <f t="shared" ref="CH201" si="2473">Z201/Z219</f>
        <v>8.9732528041415016E-2</v>
      </c>
      <c r="CI201" s="124">
        <f t="shared" ref="CI201" si="2474">AA201/AA219</f>
        <v>6.2270099842354175E-2</v>
      </c>
      <c r="CJ201" s="130">
        <f t="shared" ref="CJ201" si="2475">AB201/AB219</f>
        <v>7.5468339785520408E-2</v>
      </c>
      <c r="CK201" s="131">
        <f t="shared" ref="CK201" si="2476">AC201/AC219</f>
        <v>9.2059531236075215E-2</v>
      </c>
    </row>
    <row r="202" spans="1:89" ht="15" thickTop="1" thickBot="1" x14ac:dyDescent="0.3">
      <c r="A202" s="132" t="s">
        <v>23</v>
      </c>
      <c r="B202" s="181">
        <v>101</v>
      </c>
      <c r="C202" s="182">
        <v>147</v>
      </c>
      <c r="D202" s="183">
        <v>76</v>
      </c>
      <c r="E202" s="184">
        <v>47</v>
      </c>
      <c r="F202" s="181">
        <v>100</v>
      </c>
      <c r="G202" s="185">
        <v>46</v>
      </c>
      <c r="H202" s="183">
        <v>180</v>
      </c>
      <c r="I202" s="184">
        <v>222</v>
      </c>
      <c r="J202" s="181">
        <v>25</v>
      </c>
      <c r="K202" s="185">
        <v>42</v>
      </c>
      <c r="L202" s="183">
        <v>34</v>
      </c>
      <c r="M202" s="181">
        <v>95</v>
      </c>
      <c r="N202" s="186">
        <v>106</v>
      </c>
      <c r="O202" s="187">
        <v>166</v>
      </c>
      <c r="P202" s="181">
        <v>86</v>
      </c>
      <c r="Q202" s="185">
        <v>61</v>
      </c>
      <c r="R202" s="183">
        <v>118</v>
      </c>
      <c r="S202" s="184">
        <v>68</v>
      </c>
      <c r="T202" s="181">
        <v>11</v>
      </c>
      <c r="U202" s="185">
        <v>12</v>
      </c>
      <c r="V202" s="183">
        <v>41</v>
      </c>
      <c r="W202" s="184">
        <v>97</v>
      </c>
      <c r="X202" s="181">
        <v>51</v>
      </c>
      <c r="Y202" s="185">
        <v>23</v>
      </c>
      <c r="Z202" s="183">
        <v>229</v>
      </c>
      <c r="AA202" s="181">
        <v>213</v>
      </c>
      <c r="AB202" s="165">
        <f t="shared" si="2395"/>
        <v>1158</v>
      </c>
      <c r="AC202" s="166">
        <f t="shared" si="2312"/>
        <v>1239</v>
      </c>
      <c r="AE202" s="269"/>
      <c r="AF202" s="112" t="s">
        <v>14</v>
      </c>
      <c r="AG202" s="113" t="s">
        <v>15</v>
      </c>
      <c r="AH202" s="114" t="s">
        <v>14</v>
      </c>
      <c r="AI202" s="115" t="s">
        <v>15</v>
      </c>
      <c r="AJ202" s="112" t="s">
        <v>14</v>
      </c>
      <c r="AK202" s="113" t="s">
        <v>15</v>
      </c>
      <c r="AL202" s="114" t="s">
        <v>14</v>
      </c>
      <c r="AM202" s="115" t="s">
        <v>15</v>
      </c>
      <c r="AN202" s="112" t="s">
        <v>14</v>
      </c>
      <c r="AO202" s="113" t="s">
        <v>15</v>
      </c>
      <c r="AP202" s="114" t="s">
        <v>14</v>
      </c>
      <c r="AQ202" s="112" t="s">
        <v>15</v>
      </c>
      <c r="AR202" s="116" t="s">
        <v>14</v>
      </c>
      <c r="AS202" s="117" t="s">
        <v>15</v>
      </c>
      <c r="AT202" s="112" t="s">
        <v>14</v>
      </c>
      <c r="AU202" s="113" t="s">
        <v>15</v>
      </c>
      <c r="AV202" s="114" t="s">
        <v>14</v>
      </c>
      <c r="AW202" s="115" t="s">
        <v>15</v>
      </c>
      <c r="AX202" s="112" t="s">
        <v>14</v>
      </c>
      <c r="AY202" s="113" t="s">
        <v>15</v>
      </c>
      <c r="AZ202" s="114" t="s">
        <v>14</v>
      </c>
      <c r="BA202" s="115" t="s">
        <v>15</v>
      </c>
      <c r="BB202" s="112" t="s">
        <v>14</v>
      </c>
      <c r="BC202" s="113" t="s">
        <v>15</v>
      </c>
      <c r="BD202" s="26" t="s">
        <v>14</v>
      </c>
      <c r="BE202" s="118" t="s">
        <v>15</v>
      </c>
      <c r="BF202" s="169" t="s">
        <v>14</v>
      </c>
      <c r="BG202" s="170" t="s">
        <v>15</v>
      </c>
      <c r="BI202" s="132" t="s">
        <v>23</v>
      </c>
      <c r="BJ202" s="124">
        <f>B202/B219</f>
        <v>3.9920948616600789E-2</v>
      </c>
      <c r="BK202" s="125">
        <f t="shared" ref="BK202" si="2477">C202/C219</f>
        <v>5.8917835671342685E-2</v>
      </c>
      <c r="BL202" s="126">
        <f t="shared" ref="BL202" si="2478">D202/D219</f>
        <v>7.7868852459016397E-2</v>
      </c>
      <c r="BM202" s="127">
        <f t="shared" ref="BM202" si="2479">E202/E219</f>
        <v>3.7066246056782333E-2</v>
      </c>
      <c r="BN202" s="124">
        <f t="shared" ref="BN202" si="2480">F202/F219</f>
        <v>5.9241706161137442E-2</v>
      </c>
      <c r="BO202" s="125">
        <f t="shared" ref="BO202" si="2481">G202/G219</f>
        <v>4.5098039215686274E-2</v>
      </c>
      <c r="BP202" s="126">
        <f t="shared" ref="BP202" si="2482">H202/H219</f>
        <v>5.7379662097545428E-2</v>
      </c>
      <c r="BQ202" s="127">
        <f t="shared" ref="BQ202" si="2483">I202/I219</f>
        <v>7.2430668841761831E-2</v>
      </c>
      <c r="BR202" s="124">
        <f t="shared" ref="BR202" si="2484">J202/J219</f>
        <v>4.9900199600798403E-2</v>
      </c>
      <c r="BS202" s="125">
        <f t="shared" ref="BS202" si="2485">K202/K219</f>
        <v>8.3665338645418322E-2</v>
      </c>
      <c r="BT202" s="126">
        <f t="shared" ref="BT202" si="2486">L202/L219</f>
        <v>2.514792899408284E-2</v>
      </c>
      <c r="BU202" s="124">
        <f t="shared" ref="BU202" si="2487">M202/M219</f>
        <v>6.3887020847343642E-2</v>
      </c>
      <c r="BV202" s="128">
        <f t="shared" ref="BV202" si="2488">N202/N219</f>
        <v>4.2967166599108229E-2</v>
      </c>
      <c r="BW202" s="129">
        <f t="shared" ref="BW202" si="2489">O202/O219</f>
        <v>6.4466019417475734E-2</v>
      </c>
      <c r="BX202" s="124">
        <f t="shared" ref="BX202" si="2490">P202/P219</f>
        <v>6.9187449718423166E-2</v>
      </c>
      <c r="BY202" s="125">
        <f t="shared" ref="BY202" si="2491">Q202/Q219</f>
        <v>5.1476793248945149E-2</v>
      </c>
      <c r="BZ202" s="126">
        <f t="shared" ref="BZ202" si="2492">R202/R219</f>
        <v>6.2269129287598944E-2</v>
      </c>
      <c r="CA202" s="127">
        <f t="shared" ref="CA202" si="2493">S202/S219</f>
        <v>3.4535297105129509E-2</v>
      </c>
      <c r="CB202" s="124">
        <f t="shared" ref="CB202" si="2494">T202/T219</f>
        <v>3.7414965986394558E-2</v>
      </c>
      <c r="CC202" s="125">
        <f t="shared" ref="CC202" si="2495">U202/U219</f>
        <v>4.4776119402985072E-2</v>
      </c>
      <c r="CD202" s="126">
        <f t="shared" ref="CD202" si="2496">V202/V219</f>
        <v>2.1320852834113363E-2</v>
      </c>
      <c r="CE202" s="127">
        <f t="shared" ref="CE202" si="2497">W202/W219</f>
        <v>5.2122514777001611E-2</v>
      </c>
      <c r="CF202" s="124">
        <f t="shared" ref="CF202" si="2498">X202/X219</f>
        <v>5.1515151515151514E-2</v>
      </c>
      <c r="CG202" s="125">
        <f t="shared" ref="CG202" si="2499">Y202/Y219</f>
        <v>2.4442082890541977E-2</v>
      </c>
      <c r="CH202" s="126">
        <f t="shared" ref="CH202" si="2500">Z202/Z219</f>
        <v>6.5861374748346274E-2</v>
      </c>
      <c r="CI202" s="124">
        <f t="shared" ref="CI202" si="2501">AA202/AA219</f>
        <v>5.5964266946925904E-2</v>
      </c>
      <c r="CJ202" s="130">
        <f t="shared" ref="CJ202" si="2502">AB202/AB219</f>
        <v>5.1528500867707917E-2</v>
      </c>
      <c r="CK202" s="131">
        <f t="shared" ref="CK202" si="2503">AC202/AC219</f>
        <v>5.5208983156581411E-2</v>
      </c>
    </row>
    <row r="203" spans="1:89" ht="13.5" thickTop="1" x14ac:dyDescent="0.2">
      <c r="A203" s="140" t="s">
        <v>24</v>
      </c>
      <c r="B203" s="195">
        <v>102</v>
      </c>
      <c r="C203" s="189">
        <v>114</v>
      </c>
      <c r="D203" s="190">
        <v>45</v>
      </c>
      <c r="E203" s="191">
        <v>65</v>
      </c>
      <c r="F203" s="188">
        <v>89</v>
      </c>
      <c r="G203" s="192">
        <v>39</v>
      </c>
      <c r="H203" s="190">
        <v>137</v>
      </c>
      <c r="I203" s="191">
        <v>149</v>
      </c>
      <c r="J203" s="188">
        <v>13</v>
      </c>
      <c r="K203" s="192">
        <v>16</v>
      </c>
      <c r="L203" s="190">
        <v>34</v>
      </c>
      <c r="M203" s="188">
        <v>48</v>
      </c>
      <c r="N203" s="193">
        <v>88</v>
      </c>
      <c r="O203" s="196">
        <v>109</v>
      </c>
      <c r="P203" s="188">
        <v>56</v>
      </c>
      <c r="Q203" s="192">
        <v>53</v>
      </c>
      <c r="R203" s="190">
        <v>118</v>
      </c>
      <c r="S203" s="191">
        <v>101</v>
      </c>
      <c r="T203" s="188">
        <v>11</v>
      </c>
      <c r="U203" s="192">
        <v>9</v>
      </c>
      <c r="V203" s="190">
        <v>30</v>
      </c>
      <c r="W203" s="197">
        <v>92</v>
      </c>
      <c r="X203" s="188">
        <v>40</v>
      </c>
      <c r="Y203" s="192">
        <v>55</v>
      </c>
      <c r="Z203" s="190">
        <v>194</v>
      </c>
      <c r="AA203" s="188">
        <v>208</v>
      </c>
      <c r="AB203" s="165">
        <f t="shared" si="2395"/>
        <v>957</v>
      </c>
      <c r="AC203" s="166">
        <f t="shared" si="2312"/>
        <v>1058</v>
      </c>
      <c r="AE203" s="257" t="str">
        <f>$AE$17</f>
        <v>17:00 - 17:59</v>
      </c>
      <c r="AF203" s="121">
        <f t="shared" ref="AF203:AU204" si="2504">SUMIF($A$9:$A$32,$AE203,B$195:B$218)</f>
        <v>163</v>
      </c>
      <c r="AG203" s="178">
        <f t="shared" si="2504"/>
        <v>152</v>
      </c>
      <c r="AH203" s="122">
        <f t="shared" si="2504"/>
        <v>50</v>
      </c>
      <c r="AI203" s="173">
        <f t="shared" si="2504"/>
        <v>112</v>
      </c>
      <c r="AJ203" s="121">
        <f t="shared" si="2504"/>
        <v>61</v>
      </c>
      <c r="AK203" s="123">
        <f t="shared" si="2504"/>
        <v>78</v>
      </c>
      <c r="AL203" s="122">
        <f t="shared" si="2504"/>
        <v>188</v>
      </c>
      <c r="AM203" s="173">
        <f t="shared" si="2504"/>
        <v>197</v>
      </c>
      <c r="AN203" s="121">
        <f t="shared" si="2504"/>
        <v>45</v>
      </c>
      <c r="AO203" s="123">
        <f t="shared" si="2504"/>
        <v>32</v>
      </c>
      <c r="AP203" s="122">
        <f t="shared" si="2504"/>
        <v>137</v>
      </c>
      <c r="AQ203" s="121">
        <f t="shared" si="2504"/>
        <v>61</v>
      </c>
      <c r="AR203" s="172">
        <f t="shared" si="2504"/>
        <v>219</v>
      </c>
      <c r="AS203" s="174">
        <f t="shared" si="2504"/>
        <v>146</v>
      </c>
      <c r="AT203" s="121">
        <f t="shared" si="2504"/>
        <v>64</v>
      </c>
      <c r="AU203" s="123">
        <f t="shared" si="2504"/>
        <v>134</v>
      </c>
      <c r="AV203" s="122">
        <f t="shared" ref="AP203:BE204" si="2505">SUMIF($A$9:$A$32,$AE203,R$195:R$218)</f>
        <v>98</v>
      </c>
      <c r="AW203" s="173">
        <f t="shared" si="2505"/>
        <v>202</v>
      </c>
      <c r="AX203" s="121">
        <f t="shared" si="2505"/>
        <v>18</v>
      </c>
      <c r="AY203" s="123">
        <f t="shared" si="2505"/>
        <v>21</v>
      </c>
      <c r="AZ203" s="122">
        <f t="shared" si="2505"/>
        <v>216</v>
      </c>
      <c r="BA203" s="173">
        <f t="shared" si="2505"/>
        <v>69</v>
      </c>
      <c r="BB203" s="121">
        <f t="shared" si="2505"/>
        <v>71</v>
      </c>
      <c r="BC203" s="123">
        <f t="shared" si="2505"/>
        <v>79</v>
      </c>
      <c r="BD203" s="21">
        <f t="shared" si="2505"/>
        <v>231</v>
      </c>
      <c r="BE203" s="177">
        <f t="shared" si="2505"/>
        <v>318</v>
      </c>
      <c r="BF203" s="163">
        <f>AF203+AH203+AJ203+AL203+AN203+AP203+AR203+AT203+AV203+AX203+AZ203+BB203+BD203</f>
        <v>1561</v>
      </c>
      <c r="BG203" s="164">
        <f>AG203+AI203+AK203+AM203+AO203+AQ203+AS203+AU203+AW203+AY203+BA203+BC203+BE203</f>
        <v>1601</v>
      </c>
      <c r="BI203" s="140" t="s">
        <v>24</v>
      </c>
      <c r="BJ203" s="124">
        <f>B203/B219</f>
        <v>4.0316205533596841E-2</v>
      </c>
      <c r="BK203" s="125">
        <f t="shared" ref="BK203" si="2506">C203/C219</f>
        <v>4.5691382765531065E-2</v>
      </c>
      <c r="BL203" s="126">
        <f t="shared" ref="BL203" si="2507">D203/D219</f>
        <v>4.6106557377049183E-2</v>
      </c>
      <c r="BM203" s="127">
        <f t="shared" ref="BM203" si="2508">E203/E219</f>
        <v>5.1261829652996846E-2</v>
      </c>
      <c r="BN203" s="124">
        <f t="shared" ref="BN203" si="2509">F203/F219</f>
        <v>5.2725118483412325E-2</v>
      </c>
      <c r="BO203" s="125">
        <f t="shared" ref="BO203" si="2510">G203/G219</f>
        <v>3.8235294117647062E-2</v>
      </c>
      <c r="BP203" s="126">
        <f t="shared" ref="BP203" si="2511">H203/H219</f>
        <v>4.3672298374242906E-2</v>
      </c>
      <c r="BQ203" s="127">
        <f t="shared" ref="BQ203" si="2512">I203/I219</f>
        <v>4.8613376835236539E-2</v>
      </c>
      <c r="BR203" s="124">
        <f t="shared" ref="BR203" si="2513">J203/J219</f>
        <v>2.5948103792415168E-2</v>
      </c>
      <c r="BS203" s="125">
        <f t="shared" ref="BS203" si="2514">K203/K219</f>
        <v>3.1872509960159362E-2</v>
      </c>
      <c r="BT203" s="126">
        <f t="shared" ref="BT203" si="2515">L203/L219</f>
        <v>2.514792899408284E-2</v>
      </c>
      <c r="BU203" s="124">
        <f t="shared" ref="BU203" si="2516">M203/M219</f>
        <v>3.2279757901815739E-2</v>
      </c>
      <c r="BV203" s="128">
        <f t="shared" ref="BV203" si="2517">N203/N219</f>
        <v>3.5670855289825699E-2</v>
      </c>
      <c r="BW203" s="129">
        <f t="shared" ref="BW203" si="2518">O203/O219</f>
        <v>4.2330097087378643E-2</v>
      </c>
      <c r="BX203" s="124">
        <f t="shared" ref="BX203" si="2519">P203/P219</f>
        <v>4.505229283990346E-2</v>
      </c>
      <c r="BY203" s="125">
        <f t="shared" ref="BY203" si="2520">Q203/Q219</f>
        <v>4.472573839662447E-2</v>
      </c>
      <c r="BZ203" s="126">
        <f t="shared" ref="BZ203" si="2521">R203/R219</f>
        <v>6.2269129287598944E-2</v>
      </c>
      <c r="CA203" s="127">
        <f t="shared" ref="CA203" si="2522">S203/S219</f>
        <v>5.1295073641442354E-2</v>
      </c>
      <c r="CB203" s="124">
        <f t="shared" ref="CB203" si="2523">T203/T219</f>
        <v>3.7414965986394558E-2</v>
      </c>
      <c r="CC203" s="125">
        <f t="shared" ref="CC203" si="2524">U203/U219</f>
        <v>3.3582089552238806E-2</v>
      </c>
      <c r="CD203" s="126">
        <f t="shared" ref="CD203" si="2525">V203/V219</f>
        <v>1.5600624024960999E-2</v>
      </c>
      <c r="CE203" s="127">
        <f t="shared" ref="CE203" si="2526">W203/W219</f>
        <v>4.9435787211176786E-2</v>
      </c>
      <c r="CF203" s="124">
        <f t="shared" ref="CF203" si="2527">X203/X219</f>
        <v>4.0404040404040407E-2</v>
      </c>
      <c r="CG203" s="125">
        <f t="shared" ref="CG203" si="2528">Y203/Y219</f>
        <v>5.8448459086078638E-2</v>
      </c>
      <c r="CH203" s="126">
        <f t="shared" ref="CH203" si="2529">Z203/Z219</f>
        <v>5.5795225769341386E-2</v>
      </c>
      <c r="CI203" s="124">
        <f t="shared" ref="CI203" si="2530">AA203/AA219</f>
        <v>5.4650551760378349E-2</v>
      </c>
      <c r="CJ203" s="130">
        <f t="shared" ref="CJ203" si="2531">AB203/AB219</f>
        <v>4.2584434654919234E-2</v>
      </c>
      <c r="CK203" s="131">
        <f t="shared" ref="CK203" si="2532">AC203/AC219</f>
        <v>4.7143748329025931E-2</v>
      </c>
    </row>
    <row r="204" spans="1:89" x14ac:dyDescent="0.2">
      <c r="A204" s="132" t="s">
        <v>25</v>
      </c>
      <c r="B204" s="198">
        <v>92</v>
      </c>
      <c r="C204" s="182">
        <v>136</v>
      </c>
      <c r="D204" s="183">
        <v>47</v>
      </c>
      <c r="E204" s="184">
        <v>68</v>
      </c>
      <c r="F204" s="181">
        <v>89</v>
      </c>
      <c r="G204" s="185">
        <v>52</v>
      </c>
      <c r="H204" s="183">
        <v>160</v>
      </c>
      <c r="I204" s="184">
        <v>156</v>
      </c>
      <c r="J204" s="181">
        <v>11</v>
      </c>
      <c r="K204" s="182">
        <v>14</v>
      </c>
      <c r="L204" s="183">
        <v>31</v>
      </c>
      <c r="M204" s="181">
        <v>56</v>
      </c>
      <c r="N204" s="186">
        <v>108</v>
      </c>
      <c r="O204" s="199">
        <v>109</v>
      </c>
      <c r="P204" s="181">
        <v>67</v>
      </c>
      <c r="Q204" s="182">
        <v>66</v>
      </c>
      <c r="R204" s="183">
        <v>100</v>
      </c>
      <c r="S204" s="184">
        <v>94</v>
      </c>
      <c r="T204" s="190">
        <v>11</v>
      </c>
      <c r="U204" s="181">
        <v>13</v>
      </c>
      <c r="V204" s="183">
        <v>56</v>
      </c>
      <c r="W204" s="200">
        <v>69</v>
      </c>
      <c r="X204" s="181">
        <v>26</v>
      </c>
      <c r="Y204" s="185">
        <v>31</v>
      </c>
      <c r="Z204" s="183">
        <v>210</v>
      </c>
      <c r="AA204" s="181">
        <v>129</v>
      </c>
      <c r="AB204" s="165">
        <f t="shared" si="2395"/>
        <v>1008</v>
      </c>
      <c r="AC204" s="166">
        <f t="shared" si="2312"/>
        <v>993</v>
      </c>
      <c r="AE204" s="259" t="str">
        <f>$AE$18</f>
        <v>18:00 - 18:59</v>
      </c>
      <c r="AF204" s="121">
        <f t="shared" si="2504"/>
        <v>407</v>
      </c>
      <c r="AG204" s="182">
        <f t="shared" si="2504"/>
        <v>254</v>
      </c>
      <c r="AH204" s="183">
        <f t="shared" si="2504"/>
        <v>49</v>
      </c>
      <c r="AI204" s="184">
        <f t="shared" si="2504"/>
        <v>199</v>
      </c>
      <c r="AJ204" s="181">
        <f t="shared" si="2504"/>
        <v>56</v>
      </c>
      <c r="AK204" s="185">
        <f t="shared" si="2504"/>
        <v>180</v>
      </c>
      <c r="AL204" s="183">
        <f t="shared" si="2504"/>
        <v>218</v>
      </c>
      <c r="AM204" s="184">
        <f t="shared" si="2504"/>
        <v>446</v>
      </c>
      <c r="AN204" s="181">
        <f t="shared" si="2504"/>
        <v>114</v>
      </c>
      <c r="AO204" s="185">
        <f t="shared" si="2504"/>
        <v>54</v>
      </c>
      <c r="AP204" s="183">
        <f t="shared" si="2505"/>
        <v>403</v>
      </c>
      <c r="AQ204" s="181">
        <f t="shared" si="2505"/>
        <v>49</v>
      </c>
      <c r="AR204" s="186">
        <f t="shared" si="2505"/>
        <v>408</v>
      </c>
      <c r="AS204" s="187">
        <f t="shared" si="2505"/>
        <v>167</v>
      </c>
      <c r="AT204" s="181">
        <f t="shared" si="2505"/>
        <v>84</v>
      </c>
      <c r="AU204" s="185">
        <f t="shared" si="2505"/>
        <v>138</v>
      </c>
      <c r="AV204" s="183">
        <f t="shared" si="2505"/>
        <v>107</v>
      </c>
      <c r="AW204" s="184">
        <f t="shared" si="2505"/>
        <v>263</v>
      </c>
      <c r="AX204" s="181">
        <f t="shared" si="2505"/>
        <v>28</v>
      </c>
      <c r="AY204" s="185">
        <f t="shared" si="2505"/>
        <v>26</v>
      </c>
      <c r="AZ204" s="183">
        <f t="shared" si="2505"/>
        <v>812</v>
      </c>
      <c r="BA204" s="184">
        <f t="shared" si="2505"/>
        <v>39</v>
      </c>
      <c r="BB204" s="181">
        <f t="shared" si="2505"/>
        <v>86</v>
      </c>
      <c r="BC204" s="185">
        <f t="shared" si="2505"/>
        <v>133</v>
      </c>
      <c r="BD204" s="183">
        <f t="shared" si="2505"/>
        <v>191</v>
      </c>
      <c r="BE204" s="181">
        <f t="shared" si="2505"/>
        <v>505</v>
      </c>
      <c r="BF204" s="165">
        <f>SUM(AF204,AH204,AJ204,AL204,AN204,AP204,AR204,AT204,AV204,AX204,AZ204,BB204,BD204)</f>
        <v>2963</v>
      </c>
      <c r="BG204" s="166">
        <f>SUM(AG204,AI204,AK204,AM204,AO204,AQ204,AS204,AU204,AW204,AY204,BA204,BC204,BE204)</f>
        <v>2453</v>
      </c>
      <c r="BI204" s="132" t="s">
        <v>25</v>
      </c>
      <c r="BJ204" s="124">
        <f>B204/B219</f>
        <v>3.6363636363636362E-2</v>
      </c>
      <c r="BK204" s="125">
        <f t="shared" ref="BK204" si="2533">C204/C219</f>
        <v>5.4509018036072145E-2</v>
      </c>
      <c r="BL204" s="126">
        <f t="shared" ref="BL204" si="2534">D204/D219</f>
        <v>4.8155737704918031E-2</v>
      </c>
      <c r="BM204" s="127">
        <f t="shared" ref="BM204" si="2535">E204/E219</f>
        <v>5.362776025236593E-2</v>
      </c>
      <c r="BN204" s="124">
        <f t="shared" ref="BN204" si="2536">F204/F219</f>
        <v>5.2725118483412325E-2</v>
      </c>
      <c r="BO204" s="125">
        <f t="shared" ref="BO204" si="2537">G204/G219</f>
        <v>5.0980392156862744E-2</v>
      </c>
      <c r="BP204" s="126">
        <f t="shared" ref="BP204" si="2538">H204/H219</f>
        <v>5.1004144086707046E-2</v>
      </c>
      <c r="BQ204" s="127">
        <f t="shared" ref="BQ204" si="2539">I204/I219</f>
        <v>5.089722675367047E-2</v>
      </c>
      <c r="BR204" s="124">
        <f t="shared" ref="BR204" si="2540">J204/J219</f>
        <v>2.1956087824351298E-2</v>
      </c>
      <c r="BS204" s="125">
        <f t="shared" ref="BS204" si="2541">K204/K219</f>
        <v>2.7888446215139442E-2</v>
      </c>
      <c r="BT204" s="126">
        <f t="shared" ref="BT204" si="2542">L204/L219</f>
        <v>2.2928994082840236E-2</v>
      </c>
      <c r="BU204" s="124">
        <f t="shared" ref="BU204" si="2543">M204/M219</f>
        <v>3.765971755211836E-2</v>
      </c>
      <c r="BV204" s="128">
        <f t="shared" ref="BV204" si="2544">N204/N219</f>
        <v>4.3777867855695179E-2</v>
      </c>
      <c r="BW204" s="129">
        <f t="shared" ref="BW204" si="2545">O204/O219</f>
        <v>4.2330097087378643E-2</v>
      </c>
      <c r="BX204" s="124">
        <f t="shared" ref="BX204" si="2546">P204/P219</f>
        <v>5.3901850362027354E-2</v>
      </c>
      <c r="BY204" s="125">
        <f t="shared" ref="BY204" si="2547">Q204/Q219</f>
        <v>5.5696202531645568E-2</v>
      </c>
      <c r="BZ204" s="126">
        <f t="shared" ref="BZ204" si="2548">R204/R219</f>
        <v>5.2770448548812667E-2</v>
      </c>
      <c r="CA204" s="127">
        <f t="shared" ref="CA204" si="2549">S204/S219</f>
        <v>4.7739969527679026E-2</v>
      </c>
      <c r="CB204" s="124">
        <f t="shared" ref="CB204" si="2550">T204/T219</f>
        <v>3.7414965986394558E-2</v>
      </c>
      <c r="CC204" s="125">
        <f t="shared" ref="CC204" si="2551">U204/U219</f>
        <v>4.8507462686567165E-2</v>
      </c>
      <c r="CD204" s="126">
        <f t="shared" ref="CD204" si="2552">V204/V219</f>
        <v>2.9121164846593862E-2</v>
      </c>
      <c r="CE204" s="127">
        <f t="shared" ref="CE204" si="2553">W204/W219</f>
        <v>3.7076840408382591E-2</v>
      </c>
      <c r="CF204" s="124">
        <f t="shared" ref="CF204" si="2554">X204/X219</f>
        <v>2.6262626262626262E-2</v>
      </c>
      <c r="CG204" s="125">
        <f t="shared" ref="CG204" si="2555">Y204/Y219</f>
        <v>3.2943676939426139E-2</v>
      </c>
      <c r="CH204" s="126">
        <f t="shared" ref="CH204" si="2556">Z204/Z219</f>
        <v>6.0396893874029335E-2</v>
      </c>
      <c r="CI204" s="124">
        <f t="shared" ref="CI204" si="2557">AA204/AA219</f>
        <v>3.3893851812926958E-2</v>
      </c>
      <c r="CJ204" s="130">
        <f t="shared" ref="CJ204" si="2558">AB204/AB219</f>
        <v>4.4853824589507409E-2</v>
      </c>
      <c r="CK204" s="131">
        <f t="shared" ref="CK204" si="2559">AC204/AC219</f>
        <v>4.4247393280456286E-2</v>
      </c>
    </row>
    <row r="205" spans="1:89" ht="13.5" thickBot="1" x14ac:dyDescent="0.25">
      <c r="A205" s="140" t="s">
        <v>26</v>
      </c>
      <c r="B205" s="195">
        <v>122</v>
      </c>
      <c r="C205" s="189">
        <v>127</v>
      </c>
      <c r="D205" s="190">
        <v>46</v>
      </c>
      <c r="E205" s="191">
        <v>45</v>
      </c>
      <c r="F205" s="188">
        <v>103</v>
      </c>
      <c r="G205" s="192">
        <v>40</v>
      </c>
      <c r="H205" s="190">
        <v>136</v>
      </c>
      <c r="I205" s="191">
        <v>138</v>
      </c>
      <c r="J205" s="188">
        <v>11</v>
      </c>
      <c r="K205" s="189">
        <v>21</v>
      </c>
      <c r="L205" s="190">
        <v>41</v>
      </c>
      <c r="M205" s="188">
        <v>59</v>
      </c>
      <c r="N205" s="193">
        <v>85</v>
      </c>
      <c r="O205" s="196">
        <v>103</v>
      </c>
      <c r="P205" s="188">
        <v>76</v>
      </c>
      <c r="Q205" s="189">
        <v>59</v>
      </c>
      <c r="R205" s="190">
        <v>101</v>
      </c>
      <c r="S205" s="191">
        <v>92</v>
      </c>
      <c r="T205" s="188">
        <v>18</v>
      </c>
      <c r="U205" s="192">
        <v>12</v>
      </c>
      <c r="V205" s="190">
        <v>50</v>
      </c>
      <c r="W205" s="197">
        <v>68</v>
      </c>
      <c r="X205" s="188">
        <v>41</v>
      </c>
      <c r="Y205" s="192">
        <v>50</v>
      </c>
      <c r="Z205" s="190">
        <v>170</v>
      </c>
      <c r="AA205" s="188">
        <v>145</v>
      </c>
      <c r="AB205" s="165">
        <f t="shared" si="2395"/>
        <v>1000</v>
      </c>
      <c r="AC205" s="166">
        <f t="shared" si="2312"/>
        <v>959</v>
      </c>
      <c r="AE205" s="257"/>
      <c r="AF205" s="121"/>
      <c r="AG205" s="189"/>
      <c r="AH205" s="190"/>
      <c r="AI205" s="191"/>
      <c r="AJ205" s="188"/>
      <c r="AK205" s="192"/>
      <c r="AL205" s="190"/>
      <c r="AM205" s="191"/>
      <c r="AN205" s="188"/>
      <c r="AO205" s="192"/>
      <c r="AP205" s="190"/>
      <c r="AQ205" s="188"/>
      <c r="AR205" s="193"/>
      <c r="AS205" s="194"/>
      <c r="AT205" s="188"/>
      <c r="AU205" s="192"/>
      <c r="AV205" s="190"/>
      <c r="AW205" s="191"/>
      <c r="AX205" s="188"/>
      <c r="AY205" s="192"/>
      <c r="AZ205" s="190"/>
      <c r="BA205" s="191"/>
      <c r="BB205" s="188"/>
      <c r="BC205" s="192"/>
      <c r="BD205" s="190"/>
      <c r="BE205" s="188"/>
      <c r="BF205" s="165"/>
      <c r="BG205" s="166"/>
      <c r="BI205" s="140" t="s">
        <v>26</v>
      </c>
      <c r="BJ205" s="124">
        <f>B205/B219</f>
        <v>4.8221343873517786E-2</v>
      </c>
      <c r="BK205" s="125">
        <f t="shared" ref="BK205" si="2560">C205/C219</f>
        <v>5.0901803607214427E-2</v>
      </c>
      <c r="BL205" s="126">
        <f t="shared" ref="BL205" si="2561">D205/D219</f>
        <v>4.7131147540983603E-2</v>
      </c>
      <c r="BM205" s="127">
        <f t="shared" ref="BM205" si="2562">E205/E219</f>
        <v>3.5488958990536279E-2</v>
      </c>
      <c r="BN205" s="124">
        <f t="shared" ref="BN205" si="2563">F205/F219</f>
        <v>6.1018957345971563E-2</v>
      </c>
      <c r="BO205" s="125">
        <f t="shared" ref="BO205" si="2564">G205/G219</f>
        <v>3.9215686274509803E-2</v>
      </c>
      <c r="BP205" s="126">
        <f t="shared" ref="BP205" si="2565">H205/H219</f>
        <v>4.3353522473700987E-2</v>
      </c>
      <c r="BQ205" s="127">
        <f t="shared" ref="BQ205" si="2566">I205/I219</f>
        <v>4.502446982055465E-2</v>
      </c>
      <c r="BR205" s="124">
        <f t="shared" ref="BR205" si="2567">J205/J219</f>
        <v>2.1956087824351298E-2</v>
      </c>
      <c r="BS205" s="125">
        <f t="shared" ref="BS205" si="2568">K205/K219</f>
        <v>4.1832669322709161E-2</v>
      </c>
      <c r="BT205" s="126">
        <f t="shared" ref="BT205" si="2569">L205/L219</f>
        <v>3.0325443786982247E-2</v>
      </c>
      <c r="BU205" s="124">
        <f t="shared" ref="BU205" si="2570">M205/M219</f>
        <v>3.9677202420981841E-2</v>
      </c>
      <c r="BV205" s="128">
        <f t="shared" ref="BV205" si="2571">N205/N219</f>
        <v>3.4454803404945278E-2</v>
      </c>
      <c r="BW205" s="129">
        <f t="shared" ref="BW205" si="2572">O205/O219</f>
        <v>0.04</v>
      </c>
      <c r="BX205" s="124">
        <f t="shared" ref="BX205" si="2573">P205/P219</f>
        <v>6.1142397425583264E-2</v>
      </c>
      <c r="BY205" s="125">
        <f t="shared" ref="BY205" si="2574">Q205/Q219</f>
        <v>4.9789029535864976E-2</v>
      </c>
      <c r="BZ205" s="126">
        <f t="shared" ref="BZ205" si="2575">R205/R219</f>
        <v>5.3298153034300792E-2</v>
      </c>
      <c r="CA205" s="127">
        <f t="shared" ref="CA205" si="2576">S205/S219</f>
        <v>4.6724225495175215E-2</v>
      </c>
      <c r="CB205" s="124">
        <f t="shared" ref="CB205" si="2577">T205/T219</f>
        <v>6.1224489795918366E-2</v>
      </c>
      <c r="CC205" s="125">
        <f t="shared" ref="CC205" si="2578">U205/U219</f>
        <v>4.4776119402985072E-2</v>
      </c>
      <c r="CD205" s="126">
        <f t="shared" ref="CD205" si="2579">V205/V219</f>
        <v>2.6001040041601663E-2</v>
      </c>
      <c r="CE205" s="127">
        <f t="shared" ref="CE205" si="2580">W205/W219</f>
        <v>3.6539494895217628E-2</v>
      </c>
      <c r="CF205" s="124">
        <f t="shared" ref="CF205" si="2581">X205/X219</f>
        <v>4.1414141414141417E-2</v>
      </c>
      <c r="CG205" s="125">
        <f t="shared" ref="CG205" si="2582">Y205/Y219</f>
        <v>5.3134962805526036E-2</v>
      </c>
      <c r="CH205" s="126">
        <f t="shared" ref="CH205" si="2583">Z205/Z219</f>
        <v>4.8892723612309459E-2</v>
      </c>
      <c r="CI205" s="124">
        <f t="shared" ref="CI205" si="2584">AA205/AA219</f>
        <v>3.8097740409879136E-2</v>
      </c>
      <c r="CJ205" s="130">
        <f t="shared" ref="CJ205" si="2585">AB205/AB219</f>
        <v>4.4497841854670046E-2</v>
      </c>
      <c r="CK205" s="131">
        <f t="shared" ref="CK205" si="2586">AC205/AC219</f>
        <v>4.2732376793512161E-2</v>
      </c>
    </row>
    <row r="206" spans="1:89" ht="14.25" thickTop="1" thickBot="1" x14ac:dyDescent="0.25">
      <c r="A206" s="132" t="s">
        <v>27</v>
      </c>
      <c r="B206" s="198">
        <v>114</v>
      </c>
      <c r="C206" s="182">
        <v>73</v>
      </c>
      <c r="D206" s="183">
        <v>46</v>
      </c>
      <c r="E206" s="184">
        <v>39</v>
      </c>
      <c r="F206" s="181">
        <v>99</v>
      </c>
      <c r="G206" s="185">
        <v>39</v>
      </c>
      <c r="H206" s="183">
        <v>197</v>
      </c>
      <c r="I206" s="184">
        <v>114</v>
      </c>
      <c r="J206" s="181">
        <v>18</v>
      </c>
      <c r="K206" s="182">
        <v>13</v>
      </c>
      <c r="L206" s="183">
        <v>39</v>
      </c>
      <c r="M206" s="181">
        <v>66</v>
      </c>
      <c r="N206" s="186">
        <v>81</v>
      </c>
      <c r="O206" s="199">
        <v>96</v>
      </c>
      <c r="P206" s="181">
        <v>71</v>
      </c>
      <c r="Q206" s="182">
        <v>63</v>
      </c>
      <c r="R206" s="183">
        <v>97</v>
      </c>
      <c r="S206" s="184">
        <v>96</v>
      </c>
      <c r="T206" s="181">
        <v>11</v>
      </c>
      <c r="U206" s="185">
        <v>8</v>
      </c>
      <c r="V206" s="183">
        <v>63</v>
      </c>
      <c r="W206" s="200">
        <v>74</v>
      </c>
      <c r="X206" s="181">
        <v>47</v>
      </c>
      <c r="Y206" s="185">
        <v>27</v>
      </c>
      <c r="Z206" s="183">
        <v>172</v>
      </c>
      <c r="AA206" s="181">
        <v>167</v>
      </c>
      <c r="AB206" s="165">
        <f t="shared" si="2395"/>
        <v>1055</v>
      </c>
      <c r="AC206" s="166">
        <f t="shared" si="2312"/>
        <v>875</v>
      </c>
      <c r="AE206" s="254" t="s">
        <v>13</v>
      </c>
      <c r="AF206" s="14">
        <f t="shared" ref="AF206:BG206" si="2587">SUM(AF203:AF205)</f>
        <v>570</v>
      </c>
      <c r="AG206" s="1">
        <f t="shared" si="2587"/>
        <v>406</v>
      </c>
      <c r="AH206" s="14">
        <f t="shared" si="2587"/>
        <v>99</v>
      </c>
      <c r="AI206" s="1">
        <f t="shared" si="2587"/>
        <v>311</v>
      </c>
      <c r="AJ206" s="14">
        <f t="shared" si="2587"/>
        <v>117</v>
      </c>
      <c r="AK206" s="1">
        <f t="shared" si="2587"/>
        <v>258</v>
      </c>
      <c r="AL206" s="14">
        <f t="shared" si="2587"/>
        <v>406</v>
      </c>
      <c r="AM206" s="1">
        <f t="shared" si="2587"/>
        <v>643</v>
      </c>
      <c r="AN206" s="14">
        <f t="shared" si="2587"/>
        <v>159</v>
      </c>
      <c r="AO206" s="1">
        <f t="shared" si="2587"/>
        <v>86</v>
      </c>
      <c r="AP206" s="14">
        <f t="shared" si="2587"/>
        <v>540</v>
      </c>
      <c r="AQ206" s="1">
        <f t="shared" si="2587"/>
        <v>110</v>
      </c>
      <c r="AR206" s="14">
        <f t="shared" si="2587"/>
        <v>627</v>
      </c>
      <c r="AS206" s="1">
        <f t="shared" si="2587"/>
        <v>313</v>
      </c>
      <c r="AT206" s="14">
        <f t="shared" si="2587"/>
        <v>148</v>
      </c>
      <c r="AU206" s="1">
        <f t="shared" si="2587"/>
        <v>272</v>
      </c>
      <c r="AV206" s="14">
        <f t="shared" si="2587"/>
        <v>205</v>
      </c>
      <c r="AW206" s="1">
        <f t="shared" si="2587"/>
        <v>465</v>
      </c>
      <c r="AX206" s="14">
        <f t="shared" si="2587"/>
        <v>46</v>
      </c>
      <c r="AY206" s="1">
        <f t="shared" si="2587"/>
        <v>47</v>
      </c>
      <c r="AZ206" s="14">
        <f t="shared" si="2587"/>
        <v>1028</v>
      </c>
      <c r="BA206" s="1">
        <f t="shared" si="2587"/>
        <v>108</v>
      </c>
      <c r="BB206" s="14">
        <f t="shared" si="2587"/>
        <v>157</v>
      </c>
      <c r="BC206" s="1">
        <f t="shared" si="2587"/>
        <v>212</v>
      </c>
      <c r="BD206" s="14">
        <f t="shared" si="2587"/>
        <v>422</v>
      </c>
      <c r="BE206" s="1">
        <f t="shared" si="2587"/>
        <v>823</v>
      </c>
      <c r="BF206" s="167">
        <f t="shared" si="2587"/>
        <v>4524</v>
      </c>
      <c r="BG206" s="168">
        <f t="shared" si="2587"/>
        <v>4054</v>
      </c>
      <c r="BI206" s="132" t="s">
        <v>27</v>
      </c>
      <c r="BJ206" s="124">
        <f>B206/B219</f>
        <v>4.5059288537549404E-2</v>
      </c>
      <c r="BK206" s="125">
        <f t="shared" ref="BK206" si="2588">C206/C219</f>
        <v>2.9258517034068135E-2</v>
      </c>
      <c r="BL206" s="126">
        <f t="shared" ref="BL206" si="2589">D206/D219</f>
        <v>4.7131147540983603E-2</v>
      </c>
      <c r="BM206" s="127">
        <f t="shared" ref="BM206" si="2590">E206/E219</f>
        <v>3.0757097791798107E-2</v>
      </c>
      <c r="BN206" s="124">
        <f t="shared" ref="BN206" si="2591">F206/F219</f>
        <v>5.8649289099526068E-2</v>
      </c>
      <c r="BO206" s="125">
        <f t="shared" ref="BO206" si="2592">G206/G219</f>
        <v>3.8235294117647062E-2</v>
      </c>
      <c r="BP206" s="126">
        <f t="shared" ref="BP206" si="2593">H206/H219</f>
        <v>6.2798852406758046E-2</v>
      </c>
      <c r="BQ206" s="127">
        <f t="shared" ref="BQ206" si="2594">I206/I219</f>
        <v>3.7194127243066887E-2</v>
      </c>
      <c r="BR206" s="124">
        <f t="shared" ref="BR206" si="2595">J206/J219</f>
        <v>3.5928143712574849E-2</v>
      </c>
      <c r="BS206" s="125">
        <f t="shared" ref="BS206" si="2596">K206/K219</f>
        <v>2.5896414342629483E-2</v>
      </c>
      <c r="BT206" s="126">
        <f t="shared" ref="BT206" si="2597">L206/L219</f>
        <v>2.8846153846153848E-2</v>
      </c>
      <c r="BU206" s="124">
        <f t="shared" ref="BU206" si="2598">M206/M219</f>
        <v>4.438466711499664E-2</v>
      </c>
      <c r="BV206" s="128">
        <f t="shared" ref="BV206" si="2599">N206/N219</f>
        <v>3.2833400891771385E-2</v>
      </c>
      <c r="BW206" s="129">
        <f t="shared" ref="BW206" si="2600">O206/O219</f>
        <v>3.7281553398058255E-2</v>
      </c>
      <c r="BX206" s="124">
        <f t="shared" ref="BX206" si="2601">P206/P219</f>
        <v>5.7119871279163313E-2</v>
      </c>
      <c r="BY206" s="125">
        <f t="shared" ref="BY206" si="2602">Q206/Q219</f>
        <v>5.3164556962025315E-2</v>
      </c>
      <c r="BZ206" s="126">
        <f t="shared" ref="BZ206" si="2603">R206/R219</f>
        <v>5.1187335092348282E-2</v>
      </c>
      <c r="CA206" s="127">
        <f t="shared" ref="CA206" si="2604">S206/S219</f>
        <v>4.8755713560182837E-2</v>
      </c>
      <c r="CB206" s="124">
        <f t="shared" ref="CB206" si="2605">T206/T219</f>
        <v>3.7414965986394558E-2</v>
      </c>
      <c r="CC206" s="125">
        <f t="shared" ref="CC206" si="2606">U206/U219</f>
        <v>2.9850746268656716E-2</v>
      </c>
      <c r="CD206" s="126">
        <f t="shared" ref="CD206" si="2607">V206/V219</f>
        <v>3.2761310452418098E-2</v>
      </c>
      <c r="CE206" s="127">
        <f t="shared" ref="CE206" si="2608">W206/W219</f>
        <v>3.9763567974207416E-2</v>
      </c>
      <c r="CF206" s="124">
        <f t="shared" ref="CF206" si="2609">X206/X219</f>
        <v>4.7474747474747475E-2</v>
      </c>
      <c r="CG206" s="125">
        <f t="shared" ref="CG206" si="2610">Y206/Y219</f>
        <v>2.8692879914984058E-2</v>
      </c>
      <c r="CH206" s="126">
        <f t="shared" ref="CH206" si="2611">Z206/Z219</f>
        <v>4.9467932125395457E-2</v>
      </c>
      <c r="CI206" s="124">
        <f t="shared" ref="CI206" si="2612">AA206/AA219</f>
        <v>4.3878087230688388E-2</v>
      </c>
      <c r="CJ206" s="130">
        <f t="shared" ref="CJ206" si="2613">AB206/AB219</f>
        <v>4.6945223156676902E-2</v>
      </c>
      <c r="CK206" s="131">
        <f t="shared" ref="CK206" si="2614">AC206/AC219</f>
        <v>3.898939488459139E-2</v>
      </c>
    </row>
    <row r="207" spans="1:89" ht="13.5" thickTop="1" x14ac:dyDescent="0.2">
      <c r="A207" s="140" t="s">
        <v>28</v>
      </c>
      <c r="B207" s="195">
        <v>103</v>
      </c>
      <c r="C207" s="189">
        <v>147</v>
      </c>
      <c r="D207" s="190">
        <v>47</v>
      </c>
      <c r="E207" s="191">
        <v>71</v>
      </c>
      <c r="F207" s="188">
        <v>92</v>
      </c>
      <c r="G207" s="192">
        <v>72</v>
      </c>
      <c r="H207" s="190">
        <v>158</v>
      </c>
      <c r="I207" s="191">
        <v>144</v>
      </c>
      <c r="J207" s="188">
        <v>21</v>
      </c>
      <c r="K207" s="189">
        <v>15</v>
      </c>
      <c r="L207" s="190">
        <v>90</v>
      </c>
      <c r="M207" s="188">
        <v>69</v>
      </c>
      <c r="N207" s="193">
        <v>114</v>
      </c>
      <c r="O207" s="196">
        <v>121</v>
      </c>
      <c r="P207" s="188">
        <v>94</v>
      </c>
      <c r="Q207" s="189">
        <v>79</v>
      </c>
      <c r="R207" s="190">
        <v>96</v>
      </c>
      <c r="S207" s="191">
        <v>123</v>
      </c>
      <c r="T207" s="188">
        <v>20</v>
      </c>
      <c r="U207" s="192">
        <v>12</v>
      </c>
      <c r="V207" s="190">
        <v>102</v>
      </c>
      <c r="W207" s="197">
        <v>103</v>
      </c>
      <c r="X207" s="188">
        <v>68</v>
      </c>
      <c r="Y207" s="192">
        <v>62</v>
      </c>
      <c r="Z207" s="190">
        <v>172</v>
      </c>
      <c r="AA207" s="188">
        <v>229</v>
      </c>
      <c r="AB207" s="165">
        <f t="shared" si="2395"/>
        <v>1177</v>
      </c>
      <c r="AC207" s="166">
        <f t="shared" si="2312"/>
        <v>1247</v>
      </c>
      <c r="BI207" s="140" t="s">
        <v>28</v>
      </c>
      <c r="BJ207" s="124">
        <f>B207/B219</f>
        <v>4.0711462450592886E-2</v>
      </c>
      <c r="BK207" s="125">
        <f t="shared" ref="BK207" si="2615">C207/C219</f>
        <v>5.8917835671342685E-2</v>
      </c>
      <c r="BL207" s="126">
        <f t="shared" ref="BL207" si="2616">D207/D219</f>
        <v>4.8155737704918031E-2</v>
      </c>
      <c r="BM207" s="127">
        <f t="shared" ref="BM207" si="2617">E207/E219</f>
        <v>5.5993690851735015E-2</v>
      </c>
      <c r="BN207" s="124">
        <f t="shared" ref="BN207" si="2618">F207/F219</f>
        <v>5.4502369668246446E-2</v>
      </c>
      <c r="BO207" s="125">
        <f t="shared" ref="BO207" si="2619">G207/G219</f>
        <v>7.0588235294117646E-2</v>
      </c>
      <c r="BP207" s="126">
        <f t="shared" ref="BP207" si="2620">H207/H219</f>
        <v>5.0366592285623207E-2</v>
      </c>
      <c r="BQ207" s="127">
        <f t="shared" ref="BQ207" si="2621">I207/I219</f>
        <v>4.6982055464926592E-2</v>
      </c>
      <c r="BR207" s="124">
        <f t="shared" ref="BR207" si="2622">J207/J219</f>
        <v>4.1916167664670656E-2</v>
      </c>
      <c r="BS207" s="125">
        <f t="shared" ref="BS207" si="2623">K207/K219</f>
        <v>2.9880478087649404E-2</v>
      </c>
      <c r="BT207" s="126">
        <f t="shared" ref="BT207" si="2624">L207/L219</f>
        <v>6.6568047337278113E-2</v>
      </c>
      <c r="BU207" s="124">
        <f t="shared" ref="BU207" si="2625">M207/M219</f>
        <v>4.6402151983860121E-2</v>
      </c>
      <c r="BV207" s="128">
        <f t="shared" ref="BV207" si="2626">N207/N219</f>
        <v>4.6209971625456023E-2</v>
      </c>
      <c r="BW207" s="129">
        <f t="shared" ref="BW207" si="2627">O207/O219</f>
        <v>4.6990291262135921E-2</v>
      </c>
      <c r="BX207" s="124">
        <f t="shared" ref="BX207" si="2628">P207/P219</f>
        <v>7.5623491552695099E-2</v>
      </c>
      <c r="BY207" s="125">
        <f t="shared" ref="BY207" si="2629">Q207/Q219</f>
        <v>6.6666666666666666E-2</v>
      </c>
      <c r="BZ207" s="126">
        <f t="shared" ref="BZ207" si="2630">R207/R219</f>
        <v>5.0659630606860157E-2</v>
      </c>
      <c r="CA207" s="127">
        <f t="shared" ref="CA207" si="2631">S207/S219</f>
        <v>6.2468257998984256E-2</v>
      </c>
      <c r="CB207" s="124">
        <f t="shared" ref="CB207" si="2632">T207/T219</f>
        <v>6.8027210884353748E-2</v>
      </c>
      <c r="CC207" s="125">
        <f t="shared" ref="CC207" si="2633">U207/U219</f>
        <v>4.4776119402985072E-2</v>
      </c>
      <c r="CD207" s="126">
        <f t="shared" ref="CD207" si="2634">V207/V219</f>
        <v>5.3042121684867397E-2</v>
      </c>
      <c r="CE207" s="127">
        <f t="shared" ref="CE207" si="2635">W207/W219</f>
        <v>5.5346587855991405E-2</v>
      </c>
      <c r="CF207" s="124">
        <f t="shared" ref="CF207" si="2636">X207/X219</f>
        <v>6.8686868686868685E-2</v>
      </c>
      <c r="CG207" s="125">
        <f t="shared" ref="CG207" si="2637">Y207/Y219</f>
        <v>6.5887353878852278E-2</v>
      </c>
      <c r="CH207" s="126">
        <f t="shared" ref="CH207" si="2638">Z207/Z219</f>
        <v>4.9467932125395457E-2</v>
      </c>
      <c r="CI207" s="124">
        <f t="shared" ref="CI207" si="2639">AA207/AA219</f>
        <v>6.0168155543878089E-2</v>
      </c>
      <c r="CJ207" s="130">
        <f t="shared" ref="CJ207" si="2640">AB207/AB219</f>
        <v>5.2373959862946649E-2</v>
      </c>
      <c r="CK207" s="131">
        <f t="shared" ref="CK207" si="2641">AC207/AC219</f>
        <v>5.5565457624097675E-2</v>
      </c>
    </row>
    <row r="208" spans="1:89" x14ac:dyDescent="0.2">
      <c r="A208" s="132" t="s">
        <v>29</v>
      </c>
      <c r="B208" s="198">
        <v>165</v>
      </c>
      <c r="C208" s="182">
        <v>106</v>
      </c>
      <c r="D208" s="183">
        <v>55</v>
      </c>
      <c r="E208" s="184">
        <v>89</v>
      </c>
      <c r="F208" s="181">
        <v>88</v>
      </c>
      <c r="G208" s="185">
        <v>65</v>
      </c>
      <c r="H208" s="183">
        <v>165</v>
      </c>
      <c r="I208" s="184">
        <v>167</v>
      </c>
      <c r="J208" s="181">
        <v>34</v>
      </c>
      <c r="K208" s="182">
        <v>22</v>
      </c>
      <c r="L208" s="183">
        <v>94</v>
      </c>
      <c r="M208" s="181">
        <v>48</v>
      </c>
      <c r="N208" s="186">
        <v>137</v>
      </c>
      <c r="O208" s="199">
        <v>118</v>
      </c>
      <c r="P208" s="181">
        <v>97</v>
      </c>
      <c r="Q208" s="182">
        <v>88</v>
      </c>
      <c r="R208" s="183">
        <v>81</v>
      </c>
      <c r="S208" s="184">
        <v>130</v>
      </c>
      <c r="T208" s="181">
        <v>28</v>
      </c>
      <c r="U208" s="185">
        <v>20</v>
      </c>
      <c r="V208" s="183">
        <v>97</v>
      </c>
      <c r="W208" s="200">
        <v>67</v>
      </c>
      <c r="X208" s="181">
        <v>75</v>
      </c>
      <c r="Y208" s="185">
        <v>47</v>
      </c>
      <c r="Z208" s="183">
        <v>237</v>
      </c>
      <c r="AA208" s="181">
        <v>209</v>
      </c>
      <c r="AB208" s="165">
        <f t="shared" si="2395"/>
        <v>1353</v>
      </c>
      <c r="AC208" s="166">
        <f t="shared" si="2312"/>
        <v>1176</v>
      </c>
      <c r="BI208" s="132" t="s">
        <v>29</v>
      </c>
      <c r="BJ208" s="124">
        <f>B208/B219</f>
        <v>6.5217391304347824E-2</v>
      </c>
      <c r="BK208" s="125">
        <f t="shared" ref="BK208" si="2642">C208/C219</f>
        <v>4.2484969939879762E-2</v>
      </c>
      <c r="BL208" s="126">
        <f t="shared" ref="BL208" si="2643">D208/D219</f>
        <v>5.6352459016393443E-2</v>
      </c>
      <c r="BM208" s="127">
        <f t="shared" ref="BM208" si="2644">E208/E219</f>
        <v>7.0189274447949521E-2</v>
      </c>
      <c r="BN208" s="124">
        <f t="shared" ref="BN208" si="2645">F208/F219</f>
        <v>5.2132701421800945E-2</v>
      </c>
      <c r="BO208" s="125">
        <f t="shared" ref="BO208" si="2646">G208/G219</f>
        <v>6.3725490196078427E-2</v>
      </c>
      <c r="BP208" s="126">
        <f t="shared" ref="BP208" si="2647">H208/H219</f>
        <v>5.2598023589416641E-2</v>
      </c>
      <c r="BQ208" s="127">
        <f t="shared" ref="BQ208" si="2648">I208/I219</f>
        <v>5.4486133768352367E-2</v>
      </c>
      <c r="BR208" s="124">
        <f t="shared" ref="BR208" si="2649">J208/J219</f>
        <v>6.7864271457085831E-2</v>
      </c>
      <c r="BS208" s="125">
        <f t="shared" ref="BS208" si="2650">K208/K219</f>
        <v>4.3824701195219126E-2</v>
      </c>
      <c r="BT208" s="126">
        <f t="shared" ref="BT208" si="2651">L208/L219</f>
        <v>6.9526627218934905E-2</v>
      </c>
      <c r="BU208" s="124">
        <f t="shared" ref="BU208" si="2652">M208/M219</f>
        <v>3.2279757901815739E-2</v>
      </c>
      <c r="BV208" s="128">
        <f t="shared" ref="BV208" si="2653">N208/N219</f>
        <v>5.5533036076205917E-2</v>
      </c>
      <c r="BW208" s="129">
        <f t="shared" ref="BW208" si="2654">O208/O219</f>
        <v>4.5825242718446603E-2</v>
      </c>
      <c r="BX208" s="124">
        <f t="shared" ref="BX208" si="2655">P208/P219</f>
        <v>7.803700724054706E-2</v>
      </c>
      <c r="BY208" s="125">
        <f t="shared" ref="BY208" si="2656">Q208/Q219</f>
        <v>7.4261603375527424E-2</v>
      </c>
      <c r="BZ208" s="126">
        <f t="shared" ref="BZ208" si="2657">R208/R219</f>
        <v>4.2744063324538256E-2</v>
      </c>
      <c r="CA208" s="127">
        <f t="shared" ref="CA208" si="2658">S208/S219</f>
        <v>6.6023362112747591E-2</v>
      </c>
      <c r="CB208" s="124">
        <f t="shared" ref="CB208" si="2659">T208/T219</f>
        <v>9.5238095238095233E-2</v>
      </c>
      <c r="CC208" s="125">
        <f t="shared" ref="CC208" si="2660">U208/U219</f>
        <v>7.4626865671641784E-2</v>
      </c>
      <c r="CD208" s="126">
        <f t="shared" ref="CD208" si="2661">V208/V219</f>
        <v>5.0442017680707225E-2</v>
      </c>
      <c r="CE208" s="127">
        <f t="shared" ref="CE208" si="2662">W208/W219</f>
        <v>3.6002149382052658E-2</v>
      </c>
      <c r="CF208" s="124">
        <f t="shared" ref="CF208" si="2663">X208/X219</f>
        <v>7.575757575757576E-2</v>
      </c>
      <c r="CG208" s="125">
        <f t="shared" ref="CG208" si="2664">Y208/Y219</f>
        <v>4.9946865037194477E-2</v>
      </c>
      <c r="CH208" s="126">
        <f t="shared" ref="CH208" si="2665">Z208/Z219</f>
        <v>6.8162208800690252E-2</v>
      </c>
      <c r="CI208" s="124">
        <f t="shared" ref="CI208" si="2666">AA208/AA219</f>
        <v>5.4913294797687862E-2</v>
      </c>
      <c r="CJ208" s="130">
        <f t="shared" ref="CJ208" si="2667">AB208/AB219</f>
        <v>6.0205580029368579E-2</v>
      </c>
      <c r="CK208" s="131">
        <f t="shared" ref="CK208" si="2668">AC208/AC219</f>
        <v>5.2401746724890827E-2</v>
      </c>
    </row>
    <row r="209" spans="1:89" x14ac:dyDescent="0.2">
      <c r="A209" s="140" t="s">
        <v>30</v>
      </c>
      <c r="B209" s="195">
        <v>163</v>
      </c>
      <c r="C209" s="189">
        <v>152</v>
      </c>
      <c r="D209" s="190">
        <v>50</v>
      </c>
      <c r="E209" s="191">
        <v>112</v>
      </c>
      <c r="F209" s="188">
        <v>61</v>
      </c>
      <c r="G209" s="192">
        <v>78</v>
      </c>
      <c r="H209" s="190">
        <v>188</v>
      </c>
      <c r="I209" s="191">
        <v>197</v>
      </c>
      <c r="J209" s="188">
        <v>45</v>
      </c>
      <c r="K209" s="189">
        <v>32</v>
      </c>
      <c r="L209" s="190">
        <v>137</v>
      </c>
      <c r="M209" s="188">
        <v>61</v>
      </c>
      <c r="N209" s="193">
        <v>219</v>
      </c>
      <c r="O209" s="196">
        <v>146</v>
      </c>
      <c r="P209" s="188">
        <v>64</v>
      </c>
      <c r="Q209" s="189">
        <v>134</v>
      </c>
      <c r="R209" s="190">
        <v>98</v>
      </c>
      <c r="S209" s="191">
        <v>202</v>
      </c>
      <c r="T209" s="188">
        <v>18</v>
      </c>
      <c r="U209" s="192">
        <v>21</v>
      </c>
      <c r="V209" s="190">
        <v>216</v>
      </c>
      <c r="W209" s="197">
        <v>69</v>
      </c>
      <c r="X209" s="188">
        <v>71</v>
      </c>
      <c r="Y209" s="192">
        <v>79</v>
      </c>
      <c r="Z209" s="190">
        <v>231</v>
      </c>
      <c r="AA209" s="188">
        <v>318</v>
      </c>
      <c r="AB209" s="165">
        <f t="shared" si="2395"/>
        <v>1561</v>
      </c>
      <c r="AC209" s="166">
        <f t="shared" si="2312"/>
        <v>1601</v>
      </c>
      <c r="BI209" s="140" t="s">
        <v>30</v>
      </c>
      <c r="BJ209" s="124">
        <f>B209/B219</f>
        <v>6.4426877470355734E-2</v>
      </c>
      <c r="BK209" s="125">
        <f t="shared" ref="BK209" si="2669">C209/C219</f>
        <v>6.0921843687374751E-2</v>
      </c>
      <c r="BL209" s="126">
        <f t="shared" ref="BL209" si="2670">D209/D219</f>
        <v>5.1229508196721313E-2</v>
      </c>
      <c r="BM209" s="127">
        <f t="shared" ref="BM209" si="2671">E209/E219</f>
        <v>8.8328075709779186E-2</v>
      </c>
      <c r="BN209" s="124">
        <f t="shared" ref="BN209" si="2672">F209/F219</f>
        <v>3.6137440758293837E-2</v>
      </c>
      <c r="BO209" s="125">
        <f t="shared" ref="BO209" si="2673">G209/G219</f>
        <v>7.6470588235294124E-2</v>
      </c>
      <c r="BP209" s="126">
        <f t="shared" ref="BP209" si="2674">H209/H219</f>
        <v>5.9929869301880781E-2</v>
      </c>
      <c r="BQ209" s="127">
        <f t="shared" ref="BQ209" si="2675">I209/I219</f>
        <v>6.4274061990212072E-2</v>
      </c>
      <c r="BR209" s="124">
        <f t="shared" ref="BR209" si="2676">J209/J219</f>
        <v>8.9820359281437126E-2</v>
      </c>
      <c r="BS209" s="125">
        <f t="shared" ref="BS209" si="2677">K209/K219</f>
        <v>6.3745019920318724E-2</v>
      </c>
      <c r="BT209" s="126">
        <f t="shared" ref="BT209" si="2678">L209/L219</f>
        <v>0.10133136094674557</v>
      </c>
      <c r="BU209" s="124">
        <f t="shared" ref="BU209" si="2679">M209/M219</f>
        <v>4.10221923335575E-2</v>
      </c>
      <c r="BV209" s="128">
        <f t="shared" ref="BV209" si="2680">N209/N219</f>
        <v>8.8771787596270774E-2</v>
      </c>
      <c r="BW209" s="129">
        <f t="shared" ref="BW209" si="2681">O209/O219</f>
        <v>5.6699029126213593E-2</v>
      </c>
      <c r="BX209" s="124">
        <f t="shared" ref="BX209" si="2682">P209/P219</f>
        <v>5.1488334674175379E-2</v>
      </c>
      <c r="BY209" s="125">
        <f t="shared" ref="BY209" si="2683">Q209/Q219</f>
        <v>0.11308016877637131</v>
      </c>
      <c r="BZ209" s="126">
        <f t="shared" ref="BZ209" si="2684">R209/R219</f>
        <v>5.1715039577836415E-2</v>
      </c>
      <c r="CA209" s="127">
        <f t="shared" ref="CA209" si="2685">S209/S219</f>
        <v>0.10259014728288471</v>
      </c>
      <c r="CB209" s="124">
        <f t="shared" ref="CB209" si="2686">T209/T219</f>
        <v>6.1224489795918366E-2</v>
      </c>
      <c r="CC209" s="125">
        <f t="shared" ref="CC209" si="2687">U209/U219</f>
        <v>7.8358208955223885E-2</v>
      </c>
      <c r="CD209" s="126">
        <f t="shared" ref="CD209" si="2688">V209/V219</f>
        <v>0.11232449297971919</v>
      </c>
      <c r="CE209" s="127">
        <f t="shared" ref="CE209" si="2689">W209/W219</f>
        <v>3.7076840408382591E-2</v>
      </c>
      <c r="CF209" s="124">
        <f t="shared" ref="CF209" si="2690">X209/X219</f>
        <v>7.1717171717171721E-2</v>
      </c>
      <c r="CG209" s="125">
        <f t="shared" ref="CG209" si="2691">Y209/Y219</f>
        <v>8.3953241232731138E-2</v>
      </c>
      <c r="CH209" s="126">
        <f t="shared" ref="CH209" si="2692">Z209/Z219</f>
        <v>6.6436583261432272E-2</v>
      </c>
      <c r="CI209" s="124">
        <f t="shared" ref="CI209" si="2693">AA209/AA219</f>
        <v>8.3552285864424591E-2</v>
      </c>
      <c r="CJ209" s="130">
        <f t="shared" ref="CJ209" si="2694">AB209/AB219</f>
        <v>6.946113113513995E-2</v>
      </c>
      <c r="CK209" s="131">
        <f t="shared" ref="CK209" si="2695">AC209/AC219</f>
        <v>7.1339452811692364E-2</v>
      </c>
    </row>
    <row r="210" spans="1:89" x14ac:dyDescent="0.2">
      <c r="A210" s="132" t="s">
        <v>31</v>
      </c>
      <c r="B210" s="198">
        <v>407</v>
      </c>
      <c r="C210" s="182">
        <v>254</v>
      </c>
      <c r="D210" s="183">
        <v>49</v>
      </c>
      <c r="E210" s="184">
        <v>199</v>
      </c>
      <c r="F210" s="181">
        <v>56</v>
      </c>
      <c r="G210" s="185">
        <v>180</v>
      </c>
      <c r="H210" s="183">
        <v>218</v>
      </c>
      <c r="I210" s="184">
        <v>446</v>
      </c>
      <c r="J210" s="181">
        <v>114</v>
      </c>
      <c r="K210" s="182">
        <v>54</v>
      </c>
      <c r="L210" s="183">
        <v>403</v>
      </c>
      <c r="M210" s="181">
        <v>49</v>
      </c>
      <c r="N210" s="186">
        <v>408</v>
      </c>
      <c r="O210" s="199">
        <v>167</v>
      </c>
      <c r="P210" s="181">
        <v>84</v>
      </c>
      <c r="Q210" s="182">
        <v>138</v>
      </c>
      <c r="R210" s="183">
        <v>107</v>
      </c>
      <c r="S210" s="184">
        <v>263</v>
      </c>
      <c r="T210" s="181">
        <v>28</v>
      </c>
      <c r="U210" s="185">
        <v>26</v>
      </c>
      <c r="V210" s="183">
        <v>812</v>
      </c>
      <c r="W210" s="200">
        <v>39</v>
      </c>
      <c r="X210" s="181">
        <v>86</v>
      </c>
      <c r="Y210" s="185">
        <v>133</v>
      </c>
      <c r="Z210" s="183">
        <v>191</v>
      </c>
      <c r="AA210" s="181">
        <v>505</v>
      </c>
      <c r="AB210" s="165">
        <f t="shared" si="2395"/>
        <v>2963</v>
      </c>
      <c r="AC210" s="166">
        <f t="shared" si="2312"/>
        <v>2453</v>
      </c>
      <c r="BI210" s="132" t="s">
        <v>31</v>
      </c>
      <c r="BJ210" s="124">
        <f>B210/B219</f>
        <v>0.16086956521739129</v>
      </c>
      <c r="BK210" s="125">
        <f t="shared" ref="BK210" si="2696">C210/C219</f>
        <v>0.10180360721442885</v>
      </c>
      <c r="BL210" s="126">
        <f t="shared" ref="BL210" si="2697">D210/D219</f>
        <v>5.0204918032786885E-2</v>
      </c>
      <c r="BM210" s="127">
        <f t="shared" ref="BM210" si="2698">E210/E219</f>
        <v>0.15694006309148265</v>
      </c>
      <c r="BN210" s="124">
        <f t="shared" ref="BN210" si="2699">F210/F219</f>
        <v>3.3175355450236969E-2</v>
      </c>
      <c r="BO210" s="125">
        <f t="shared" ref="BO210" si="2700">G210/G219</f>
        <v>0.17647058823529413</v>
      </c>
      <c r="BP210" s="126">
        <f t="shared" ref="BP210" si="2701">H210/H219</f>
        <v>6.9493146318138355E-2</v>
      </c>
      <c r="BQ210" s="127">
        <f t="shared" ref="BQ210" si="2702">I210/I219</f>
        <v>0.14551386623164764</v>
      </c>
      <c r="BR210" s="124">
        <f t="shared" ref="BR210" si="2703">J210/J219</f>
        <v>0.22754491017964071</v>
      </c>
      <c r="BS210" s="125">
        <f t="shared" ref="BS210" si="2704">K210/K219</f>
        <v>0.10756972111553785</v>
      </c>
      <c r="BT210" s="126">
        <f t="shared" ref="BT210" si="2705">L210/L219</f>
        <v>0.29807692307692307</v>
      </c>
      <c r="BU210" s="124">
        <f t="shared" ref="BU210" si="2706">M210/M219</f>
        <v>3.2952252858103562E-2</v>
      </c>
      <c r="BV210" s="128">
        <f t="shared" ref="BV210" si="2707">N210/N219</f>
        <v>0.16538305634373734</v>
      </c>
      <c r="BW210" s="129">
        <f t="shared" ref="BW210" si="2708">O210/O219</f>
        <v>6.4854368932038831E-2</v>
      </c>
      <c r="BX210" s="124">
        <f t="shared" ref="BX210" si="2709">P210/P219</f>
        <v>6.7578439259855183E-2</v>
      </c>
      <c r="BY210" s="125">
        <f t="shared" ref="BY210" si="2710">Q210/Q219</f>
        <v>0.11645569620253164</v>
      </c>
      <c r="BZ210" s="126">
        <f t="shared" ref="BZ210" si="2711">R210/R219</f>
        <v>5.6464379947229554E-2</v>
      </c>
      <c r="CA210" s="127">
        <f t="shared" ref="CA210" si="2712">S210/S219</f>
        <v>0.13357034027425088</v>
      </c>
      <c r="CB210" s="124">
        <f t="shared" ref="CB210" si="2713">T210/T219</f>
        <v>9.5238095238095233E-2</v>
      </c>
      <c r="CC210" s="125">
        <f t="shared" ref="CC210" si="2714">U210/U219</f>
        <v>9.7014925373134331E-2</v>
      </c>
      <c r="CD210" s="126">
        <f t="shared" ref="CD210" si="2715">V210/V219</f>
        <v>0.42225689027561103</v>
      </c>
      <c r="CE210" s="127">
        <f t="shared" ref="CE210" si="2716">W210/W219</f>
        <v>2.0956475013433638E-2</v>
      </c>
      <c r="CF210" s="124">
        <f t="shared" ref="CF210" si="2717">X210/X219</f>
        <v>8.6868686868686873E-2</v>
      </c>
      <c r="CG210" s="125">
        <f t="shared" ref="CG210" si="2718">Y210/Y219</f>
        <v>0.14133900106269925</v>
      </c>
      <c r="CH210" s="126">
        <f t="shared" ref="CH210" si="2719">Z210/Z219</f>
        <v>5.4932412999712396E-2</v>
      </c>
      <c r="CI210" s="124">
        <f t="shared" ref="CI210" si="2720">AA210/AA219</f>
        <v>0.13268523384130321</v>
      </c>
      <c r="CJ210" s="130">
        <f t="shared" ref="CJ210" si="2721">AB210/AB219</f>
        <v>0.13184710541538736</v>
      </c>
      <c r="CK210" s="131">
        <f t="shared" ref="CK210" si="2722">AC210/AC219</f>
        <v>0.1093039836021745</v>
      </c>
    </row>
    <row r="211" spans="1:89" x14ac:dyDescent="0.2">
      <c r="A211" s="140" t="s">
        <v>32</v>
      </c>
      <c r="B211" s="195">
        <v>83</v>
      </c>
      <c r="C211" s="189">
        <v>321</v>
      </c>
      <c r="D211" s="190">
        <v>30</v>
      </c>
      <c r="E211" s="191">
        <v>179</v>
      </c>
      <c r="F211" s="188">
        <v>28</v>
      </c>
      <c r="G211" s="192">
        <v>133</v>
      </c>
      <c r="H211" s="190">
        <v>244</v>
      </c>
      <c r="I211" s="191">
        <v>383</v>
      </c>
      <c r="J211" s="188">
        <v>26</v>
      </c>
      <c r="K211" s="189">
        <v>51</v>
      </c>
      <c r="L211" s="190">
        <v>245</v>
      </c>
      <c r="M211" s="188">
        <v>43</v>
      </c>
      <c r="N211" s="193">
        <v>400</v>
      </c>
      <c r="O211" s="196">
        <v>194</v>
      </c>
      <c r="P211" s="188">
        <v>69</v>
      </c>
      <c r="Q211" s="189">
        <v>132</v>
      </c>
      <c r="R211" s="190">
        <v>109</v>
      </c>
      <c r="S211" s="191">
        <v>220</v>
      </c>
      <c r="T211" s="188">
        <v>24</v>
      </c>
      <c r="U211" s="192">
        <v>16</v>
      </c>
      <c r="V211" s="190">
        <v>195</v>
      </c>
      <c r="W211" s="197">
        <v>36</v>
      </c>
      <c r="X211" s="188">
        <v>46</v>
      </c>
      <c r="Y211" s="192">
        <v>102</v>
      </c>
      <c r="Z211" s="190">
        <v>143</v>
      </c>
      <c r="AA211" s="188">
        <v>468</v>
      </c>
      <c r="AB211" s="165">
        <f t="shared" si="2395"/>
        <v>1642</v>
      </c>
      <c r="AC211" s="166">
        <f t="shared" si="2312"/>
        <v>2278</v>
      </c>
      <c r="BI211" s="140" t="s">
        <v>32</v>
      </c>
      <c r="BJ211" s="124">
        <f>B211/B219</f>
        <v>3.2806324110671935E-2</v>
      </c>
      <c r="BK211" s="125">
        <f t="shared" ref="BK211" si="2723">C211/C219</f>
        <v>0.12865731462925853</v>
      </c>
      <c r="BL211" s="126">
        <f t="shared" ref="BL211" si="2724">D211/D219</f>
        <v>3.0737704918032786E-2</v>
      </c>
      <c r="BM211" s="127">
        <f t="shared" ref="BM211" si="2725">E211/E219</f>
        <v>0.14116719242902209</v>
      </c>
      <c r="BN211" s="124">
        <f t="shared" ref="BN211" si="2726">F211/F219</f>
        <v>1.6587677725118485E-2</v>
      </c>
      <c r="BO211" s="125">
        <f t="shared" ref="BO211" si="2727">G211/G219</f>
        <v>0.13039215686274511</v>
      </c>
      <c r="BP211" s="126">
        <f t="shared" ref="BP211" si="2728">H211/H219</f>
        <v>7.7781319732228238E-2</v>
      </c>
      <c r="BQ211" s="127">
        <f t="shared" ref="BQ211" si="2729">I211/I219</f>
        <v>0.12495921696574225</v>
      </c>
      <c r="BR211" s="124">
        <f t="shared" ref="BR211" si="2730">J211/J219</f>
        <v>5.1896207584830337E-2</v>
      </c>
      <c r="BS211" s="125">
        <f t="shared" ref="BS211" si="2731">K211/K219</f>
        <v>0.10159362549800798</v>
      </c>
      <c r="BT211" s="126">
        <f t="shared" ref="BT211" si="2732">L211/L219</f>
        <v>0.1812130177514793</v>
      </c>
      <c r="BU211" s="124">
        <f t="shared" ref="BU211" si="2733">M211/M219</f>
        <v>2.8917283120376596E-2</v>
      </c>
      <c r="BV211" s="128">
        <f t="shared" ref="BV211" si="2734">N211/N219</f>
        <v>0.16214025131738954</v>
      </c>
      <c r="BW211" s="129">
        <f t="shared" ref="BW211" si="2735">O211/O219</f>
        <v>7.5339805825242717E-2</v>
      </c>
      <c r="BX211" s="124">
        <f t="shared" ref="BX211" si="2736">P211/P219</f>
        <v>5.5510860820595337E-2</v>
      </c>
      <c r="BY211" s="125">
        <f t="shared" ref="BY211" si="2737">Q211/Q219</f>
        <v>0.11139240506329114</v>
      </c>
      <c r="BZ211" s="126">
        <f t="shared" ref="BZ211" si="2738">R211/R219</f>
        <v>5.7519788918205805E-2</v>
      </c>
      <c r="CA211" s="127">
        <f t="shared" ref="CA211" si="2739">S211/S219</f>
        <v>0.11173184357541899</v>
      </c>
      <c r="CB211" s="124">
        <f t="shared" ref="CB211" si="2740">T211/T219</f>
        <v>8.1632653061224483E-2</v>
      </c>
      <c r="CC211" s="125">
        <f t="shared" ref="CC211" si="2741">U211/U219</f>
        <v>5.9701492537313432E-2</v>
      </c>
      <c r="CD211" s="126">
        <f t="shared" ref="CD211" si="2742">V211/V219</f>
        <v>0.10140405616224649</v>
      </c>
      <c r="CE211" s="127">
        <f t="shared" ref="CE211" si="2743">W211/W219</f>
        <v>1.9344438473938741E-2</v>
      </c>
      <c r="CF211" s="124">
        <f t="shared" ref="CF211" si="2744">X211/X219</f>
        <v>4.6464646464646465E-2</v>
      </c>
      <c r="CG211" s="125">
        <f t="shared" ref="CG211" si="2745">Y211/Y219</f>
        <v>0.10839532412327312</v>
      </c>
      <c r="CH211" s="126">
        <f t="shared" ref="CH211" si="2746">Z211/Z219</f>
        <v>4.1127408685648549E-2</v>
      </c>
      <c r="CI211" s="124">
        <f t="shared" ref="CI211" si="2747">AA211/AA219</f>
        <v>0.12296374146085129</v>
      </c>
      <c r="CJ211" s="130">
        <f t="shared" ref="CJ211" si="2748">AB211/AB219</f>
        <v>7.3065456325368219E-2</v>
      </c>
      <c r="CK211" s="131">
        <f t="shared" ref="CK211" si="2749">AC211/AC219</f>
        <v>0.10150610462525622</v>
      </c>
    </row>
    <row r="212" spans="1:89" x14ac:dyDescent="0.2">
      <c r="A212" s="132" t="s">
        <v>33</v>
      </c>
      <c r="B212" s="198">
        <v>36</v>
      </c>
      <c r="C212" s="182">
        <v>166</v>
      </c>
      <c r="D212" s="183">
        <v>7</v>
      </c>
      <c r="E212" s="184">
        <v>85</v>
      </c>
      <c r="F212" s="181">
        <v>20</v>
      </c>
      <c r="G212" s="185">
        <v>71</v>
      </c>
      <c r="H212" s="183">
        <v>37</v>
      </c>
      <c r="I212" s="184">
        <v>100</v>
      </c>
      <c r="J212" s="181">
        <v>2</v>
      </c>
      <c r="K212" s="182">
        <v>16</v>
      </c>
      <c r="L212" s="183">
        <v>24</v>
      </c>
      <c r="M212" s="181">
        <v>24</v>
      </c>
      <c r="N212" s="186">
        <v>57</v>
      </c>
      <c r="O212" s="199">
        <v>51</v>
      </c>
      <c r="P212" s="181">
        <v>16</v>
      </c>
      <c r="Q212" s="182">
        <v>46</v>
      </c>
      <c r="R212" s="183">
        <v>32</v>
      </c>
      <c r="S212" s="184">
        <v>76</v>
      </c>
      <c r="T212" s="181">
        <v>6</v>
      </c>
      <c r="U212" s="185">
        <v>5</v>
      </c>
      <c r="V212" s="183">
        <v>32</v>
      </c>
      <c r="W212" s="200">
        <v>18</v>
      </c>
      <c r="X212" s="181">
        <v>17</v>
      </c>
      <c r="Y212" s="185">
        <v>29</v>
      </c>
      <c r="Z212" s="183">
        <v>63</v>
      </c>
      <c r="AA212" s="181">
        <v>183</v>
      </c>
      <c r="AB212" s="165">
        <f t="shared" si="2395"/>
        <v>349</v>
      </c>
      <c r="AC212" s="166">
        <f t="shared" si="2312"/>
        <v>870</v>
      </c>
      <c r="BI212" s="132" t="s">
        <v>33</v>
      </c>
      <c r="BJ212" s="124">
        <f>B212/B219</f>
        <v>1.4229249011857707E-2</v>
      </c>
      <c r="BK212" s="125">
        <f t="shared" ref="BK212" si="2750">C212/C219</f>
        <v>6.6533066132264534E-2</v>
      </c>
      <c r="BL212" s="126">
        <f t="shared" ref="BL212" si="2751">D212/D219</f>
        <v>7.1721311475409838E-3</v>
      </c>
      <c r="BM212" s="127">
        <f t="shared" ref="BM212" si="2752">E212/E219</f>
        <v>6.7034700315457413E-2</v>
      </c>
      <c r="BN212" s="124">
        <f t="shared" ref="BN212" si="2753">F212/F219</f>
        <v>1.1848341232227487E-2</v>
      </c>
      <c r="BO212" s="125">
        <f t="shared" ref="BO212" si="2754">G212/G219</f>
        <v>6.9607843137254904E-2</v>
      </c>
      <c r="BP212" s="126">
        <f t="shared" ref="BP212" si="2755">H212/H219</f>
        <v>1.1794708320051004E-2</v>
      </c>
      <c r="BQ212" s="127">
        <f t="shared" ref="BQ212" si="2756">I212/I219</f>
        <v>3.2626427406199018E-2</v>
      </c>
      <c r="BR212" s="124">
        <f t="shared" ref="BR212" si="2757">J212/J219</f>
        <v>3.9920159680638719E-3</v>
      </c>
      <c r="BS212" s="125">
        <f t="shared" ref="BS212" si="2758">K212/K219</f>
        <v>3.1872509960159362E-2</v>
      </c>
      <c r="BT212" s="126">
        <f t="shared" ref="BT212" si="2759">L212/L219</f>
        <v>1.7751479289940829E-2</v>
      </c>
      <c r="BU212" s="124">
        <f t="shared" ref="BU212" si="2760">M212/M219</f>
        <v>1.613987895090787E-2</v>
      </c>
      <c r="BV212" s="128">
        <f t="shared" ref="BV212" si="2761">N212/N219</f>
        <v>2.3104985812728011E-2</v>
      </c>
      <c r="BW212" s="129">
        <f t="shared" ref="BW212" si="2762">O212/O219</f>
        <v>1.9805825242718445E-2</v>
      </c>
      <c r="BX212" s="124">
        <f t="shared" ref="BX212" si="2763">P212/P219</f>
        <v>1.2872083668543845E-2</v>
      </c>
      <c r="BY212" s="125">
        <f t="shared" ref="BY212" si="2764">Q212/Q219</f>
        <v>3.8818565400843885E-2</v>
      </c>
      <c r="BZ212" s="126">
        <f t="shared" ref="BZ212" si="2765">R212/R219</f>
        <v>1.6886543535620052E-2</v>
      </c>
      <c r="CA212" s="127">
        <f t="shared" ref="CA212" si="2766">S212/S219</f>
        <v>3.8598273235144746E-2</v>
      </c>
      <c r="CB212" s="124">
        <f t="shared" ref="CB212" si="2767">T212/T219</f>
        <v>2.0408163265306121E-2</v>
      </c>
      <c r="CC212" s="125">
        <f t="shared" ref="CC212" si="2768">U212/U219</f>
        <v>1.8656716417910446E-2</v>
      </c>
      <c r="CD212" s="126">
        <f t="shared" ref="CD212" si="2769">V212/V219</f>
        <v>1.6640665626625067E-2</v>
      </c>
      <c r="CE212" s="127">
        <f t="shared" ref="CE212" si="2770">W212/W219</f>
        <v>9.6722192369693705E-3</v>
      </c>
      <c r="CF212" s="124">
        <f t="shared" ref="CF212" si="2771">X212/X219</f>
        <v>1.7171717171717171E-2</v>
      </c>
      <c r="CG212" s="125">
        <f t="shared" ref="CG212" si="2772">Y212/Y219</f>
        <v>3.0818278427205102E-2</v>
      </c>
      <c r="CH212" s="126">
        <f t="shared" ref="CH212" si="2773">Z212/Z219</f>
        <v>1.8119068162208801E-2</v>
      </c>
      <c r="CI212" s="124">
        <f t="shared" ref="CI212" si="2774">AA212/AA219</f>
        <v>4.8081975827640566E-2</v>
      </c>
      <c r="CJ212" s="130">
        <f t="shared" ref="CJ212" si="2775">AB212/AB219</f>
        <v>1.5529746807279848E-2</v>
      </c>
      <c r="CK212" s="131">
        <f t="shared" ref="CK212" si="2776">AC212/AC219</f>
        <v>3.8766598342393724E-2</v>
      </c>
    </row>
    <row r="213" spans="1:89" x14ac:dyDescent="0.2">
      <c r="A213" s="140" t="s">
        <v>34</v>
      </c>
      <c r="B213" s="195">
        <v>0</v>
      </c>
      <c r="C213" s="189">
        <v>14</v>
      </c>
      <c r="D213" s="190">
        <v>0</v>
      </c>
      <c r="E213" s="191">
        <v>13</v>
      </c>
      <c r="F213" s="188">
        <v>3</v>
      </c>
      <c r="G213" s="192">
        <v>7</v>
      </c>
      <c r="H213" s="190">
        <v>6</v>
      </c>
      <c r="I213" s="191">
        <v>17</v>
      </c>
      <c r="J213" s="188">
        <v>4</v>
      </c>
      <c r="K213" s="189">
        <v>0</v>
      </c>
      <c r="L213" s="190">
        <v>3</v>
      </c>
      <c r="M213" s="188">
        <v>4</v>
      </c>
      <c r="N213" s="193">
        <v>5</v>
      </c>
      <c r="O213" s="196">
        <v>19</v>
      </c>
      <c r="P213" s="188">
        <v>2</v>
      </c>
      <c r="Q213" s="189">
        <v>5</v>
      </c>
      <c r="R213" s="190">
        <v>7</v>
      </c>
      <c r="S213" s="191">
        <v>10</v>
      </c>
      <c r="T213" s="188">
        <v>1</v>
      </c>
      <c r="U213" s="192">
        <v>0</v>
      </c>
      <c r="V213" s="190">
        <v>3</v>
      </c>
      <c r="W213" s="197">
        <v>4</v>
      </c>
      <c r="X213" s="188">
        <v>3</v>
      </c>
      <c r="Y213" s="192">
        <v>5</v>
      </c>
      <c r="Z213" s="190">
        <v>16</v>
      </c>
      <c r="AA213" s="188">
        <v>25</v>
      </c>
      <c r="AB213" s="165">
        <f t="shared" si="2395"/>
        <v>53</v>
      </c>
      <c r="AC213" s="166">
        <f t="shared" si="2312"/>
        <v>123</v>
      </c>
      <c r="BI213" s="140" t="s">
        <v>34</v>
      </c>
      <c r="BJ213" s="124">
        <f>B213/B219</f>
        <v>0</v>
      </c>
      <c r="BK213" s="125">
        <f t="shared" ref="BK213" si="2777">C213/C219</f>
        <v>5.6112224448897794E-3</v>
      </c>
      <c r="BL213" s="126">
        <f t="shared" ref="BL213" si="2778">D213/D219</f>
        <v>0</v>
      </c>
      <c r="BM213" s="127">
        <f t="shared" ref="BM213" si="2779">E213/E219</f>
        <v>1.025236593059937E-2</v>
      </c>
      <c r="BN213" s="124">
        <f t="shared" ref="BN213" si="2780">F213/F219</f>
        <v>1.7772511848341231E-3</v>
      </c>
      <c r="BO213" s="125">
        <f t="shared" ref="BO213" si="2781">G213/G219</f>
        <v>6.8627450980392156E-3</v>
      </c>
      <c r="BP213" s="126">
        <f t="shared" ref="BP213" si="2782">H213/H219</f>
        <v>1.9126554032515141E-3</v>
      </c>
      <c r="BQ213" s="127">
        <f t="shared" ref="BQ213" si="2783">I213/I219</f>
        <v>5.5464926590538333E-3</v>
      </c>
      <c r="BR213" s="124">
        <f t="shared" ref="BR213" si="2784">J213/J219</f>
        <v>7.9840319361277438E-3</v>
      </c>
      <c r="BS213" s="125">
        <f t="shared" ref="BS213" si="2785">K213/K219</f>
        <v>0</v>
      </c>
      <c r="BT213" s="126">
        <f t="shared" ref="BT213" si="2786">L213/L219</f>
        <v>2.2189349112426036E-3</v>
      </c>
      <c r="BU213" s="124">
        <f t="shared" ref="BU213" si="2787">M213/M219</f>
        <v>2.6899798251513113E-3</v>
      </c>
      <c r="BV213" s="128">
        <f t="shared" ref="BV213" si="2788">N213/N219</f>
        <v>2.0267531414673691E-3</v>
      </c>
      <c r="BW213" s="129">
        <f t="shared" ref="BW213" si="2789">O213/O219</f>
        <v>7.3786407766990294E-3</v>
      </c>
      <c r="BX213" s="124">
        <f t="shared" ref="BX213" si="2790">P213/P219</f>
        <v>1.6090104585679806E-3</v>
      </c>
      <c r="BY213" s="125">
        <f t="shared" ref="BY213" si="2791">Q213/Q219</f>
        <v>4.2194092827004216E-3</v>
      </c>
      <c r="BZ213" s="126">
        <f t="shared" ref="BZ213" si="2792">R213/R219</f>
        <v>3.6939313984168864E-3</v>
      </c>
      <c r="CA213" s="127">
        <f t="shared" ref="CA213" si="2793">S213/S219</f>
        <v>5.0787201625190452E-3</v>
      </c>
      <c r="CB213" s="124">
        <f t="shared" ref="CB213" si="2794">T213/T219</f>
        <v>3.4013605442176869E-3</v>
      </c>
      <c r="CC213" s="125">
        <f t="shared" ref="CC213" si="2795">U213/U219</f>
        <v>0</v>
      </c>
      <c r="CD213" s="126">
        <f t="shared" ref="CD213" si="2796">V213/V219</f>
        <v>1.5600624024960999E-3</v>
      </c>
      <c r="CE213" s="127">
        <f t="shared" ref="CE213" si="2797">W213/W219</f>
        <v>2.1493820526598604E-3</v>
      </c>
      <c r="CF213" s="124">
        <f t="shared" ref="CF213" si="2798">X213/X219</f>
        <v>3.0303030303030303E-3</v>
      </c>
      <c r="CG213" s="125">
        <f t="shared" ref="CG213" si="2799">Y213/Y219</f>
        <v>5.3134962805526037E-3</v>
      </c>
      <c r="CH213" s="126">
        <f t="shared" ref="CH213" si="2800">Z213/Z219</f>
        <v>4.601668104687949E-3</v>
      </c>
      <c r="CI213" s="124">
        <f t="shared" ref="CI213" si="2801">AA213/AA219</f>
        <v>6.5685759327377821E-3</v>
      </c>
      <c r="CJ213" s="130">
        <f t="shared" ref="CJ213" si="2802">AB213/AB219</f>
        <v>2.3583856182975128E-3</v>
      </c>
      <c r="CK213" s="131">
        <f t="shared" ref="CK213" si="2803">AC213/AC219</f>
        <v>5.4807949380625614E-3</v>
      </c>
    </row>
    <row r="214" spans="1:89" x14ac:dyDescent="0.2">
      <c r="A214" s="132" t="s">
        <v>35</v>
      </c>
      <c r="B214" s="198">
        <v>0</v>
      </c>
      <c r="C214" s="182">
        <v>5</v>
      </c>
      <c r="D214" s="183">
        <v>0</v>
      </c>
      <c r="E214" s="184">
        <v>1</v>
      </c>
      <c r="F214" s="181">
        <v>0</v>
      </c>
      <c r="G214" s="185">
        <v>0</v>
      </c>
      <c r="H214" s="183">
        <v>0</v>
      </c>
      <c r="I214" s="184">
        <v>4</v>
      </c>
      <c r="J214" s="181">
        <v>0</v>
      </c>
      <c r="K214" s="182">
        <v>0</v>
      </c>
      <c r="L214" s="183">
        <v>3</v>
      </c>
      <c r="M214" s="181">
        <v>0</v>
      </c>
      <c r="N214" s="186">
        <v>8</v>
      </c>
      <c r="O214" s="199">
        <v>1</v>
      </c>
      <c r="P214" s="181">
        <v>1</v>
      </c>
      <c r="Q214" s="182">
        <v>0</v>
      </c>
      <c r="R214" s="183">
        <v>0</v>
      </c>
      <c r="S214" s="184">
        <v>1</v>
      </c>
      <c r="T214" s="181">
        <v>0</v>
      </c>
      <c r="U214" s="185">
        <v>2</v>
      </c>
      <c r="V214" s="183">
        <v>1</v>
      </c>
      <c r="W214" s="200">
        <v>0</v>
      </c>
      <c r="X214" s="181">
        <v>0</v>
      </c>
      <c r="Y214" s="185">
        <v>0</v>
      </c>
      <c r="Z214" s="183">
        <v>0</v>
      </c>
      <c r="AA214" s="181">
        <v>1</v>
      </c>
      <c r="AB214" s="165">
        <f t="shared" si="2395"/>
        <v>13</v>
      </c>
      <c r="AC214" s="166">
        <f t="shared" si="2312"/>
        <v>15</v>
      </c>
      <c r="BI214" s="132" t="s">
        <v>35</v>
      </c>
      <c r="BJ214" s="124">
        <f>B214/B219</f>
        <v>0</v>
      </c>
      <c r="BK214" s="125">
        <f t="shared" ref="BK214" si="2804">C214/C219</f>
        <v>2.004008016032064E-3</v>
      </c>
      <c r="BL214" s="126">
        <f t="shared" ref="BL214" si="2805">D214/D219</f>
        <v>0</v>
      </c>
      <c r="BM214" s="127">
        <f t="shared" ref="BM214" si="2806">E214/E219</f>
        <v>7.8864353312302837E-4</v>
      </c>
      <c r="BN214" s="124">
        <f t="shared" ref="BN214" si="2807">F214/F219</f>
        <v>0</v>
      </c>
      <c r="BO214" s="125">
        <f t="shared" ref="BO214" si="2808">G214/G219</f>
        <v>0</v>
      </c>
      <c r="BP214" s="126">
        <f t="shared" ref="BP214" si="2809">H214/H219</f>
        <v>0</v>
      </c>
      <c r="BQ214" s="127">
        <f t="shared" ref="BQ214" si="2810">I214/I219</f>
        <v>1.3050570962479609E-3</v>
      </c>
      <c r="BR214" s="124">
        <f t="shared" ref="BR214" si="2811">J214/J219</f>
        <v>0</v>
      </c>
      <c r="BS214" s="125">
        <f t="shared" ref="BS214" si="2812">K214/K219</f>
        <v>0</v>
      </c>
      <c r="BT214" s="126">
        <f t="shared" ref="BT214" si="2813">L214/L219</f>
        <v>2.2189349112426036E-3</v>
      </c>
      <c r="BU214" s="124">
        <f t="shared" ref="BU214" si="2814">M214/M219</f>
        <v>0</v>
      </c>
      <c r="BV214" s="128">
        <f t="shared" ref="BV214" si="2815">N214/N219</f>
        <v>3.2428050263477908E-3</v>
      </c>
      <c r="BW214" s="129">
        <f t="shared" ref="BW214" si="2816">O214/O219</f>
        <v>3.8834951456310682E-4</v>
      </c>
      <c r="BX214" s="124">
        <f t="shared" ref="BX214" si="2817">P214/P219</f>
        <v>8.045052292839903E-4</v>
      </c>
      <c r="BY214" s="125">
        <f t="shared" ref="BY214" si="2818">Q214/Q219</f>
        <v>0</v>
      </c>
      <c r="BZ214" s="126">
        <f t="shared" ref="BZ214" si="2819">R214/R219</f>
        <v>0</v>
      </c>
      <c r="CA214" s="127">
        <f t="shared" ref="CA214" si="2820">S214/S219</f>
        <v>5.0787201625190448E-4</v>
      </c>
      <c r="CB214" s="124">
        <f t="shared" ref="CB214" si="2821">T214/T219</f>
        <v>0</v>
      </c>
      <c r="CC214" s="125">
        <f t="shared" ref="CC214" si="2822">U214/U219</f>
        <v>7.462686567164179E-3</v>
      </c>
      <c r="CD214" s="126">
        <f t="shared" ref="CD214" si="2823">V214/V219</f>
        <v>5.2002080083203334E-4</v>
      </c>
      <c r="CE214" s="127">
        <f t="shared" ref="CE214" si="2824">W214/W219</f>
        <v>0</v>
      </c>
      <c r="CF214" s="124">
        <f t="shared" ref="CF214" si="2825">X214/X219</f>
        <v>0</v>
      </c>
      <c r="CG214" s="125">
        <f t="shared" ref="CG214" si="2826">Y214/Y219</f>
        <v>0</v>
      </c>
      <c r="CH214" s="126">
        <f t="shared" ref="CH214" si="2827">Z214/Z219</f>
        <v>0</v>
      </c>
      <c r="CI214" s="124">
        <f t="shared" ref="CI214" si="2828">AA214/AA219</f>
        <v>2.6274303730951129E-4</v>
      </c>
      <c r="CJ214" s="130">
        <f t="shared" ref="CJ214" si="2829">AB214/AB219</f>
        <v>5.7847194411071062E-4</v>
      </c>
      <c r="CK214" s="131">
        <f t="shared" ref="CK214" si="2830">AC214/AC219</f>
        <v>6.6838962659299529E-4</v>
      </c>
    </row>
    <row r="215" spans="1:89" x14ac:dyDescent="0.2">
      <c r="A215" s="140" t="s">
        <v>36</v>
      </c>
      <c r="B215" s="195">
        <v>0</v>
      </c>
      <c r="C215" s="189">
        <v>8</v>
      </c>
      <c r="D215" s="190">
        <v>0</v>
      </c>
      <c r="E215" s="191">
        <v>0</v>
      </c>
      <c r="F215" s="188">
        <v>0</v>
      </c>
      <c r="G215" s="192">
        <v>0</v>
      </c>
      <c r="H215" s="190">
        <v>0</v>
      </c>
      <c r="I215" s="191">
        <v>0</v>
      </c>
      <c r="J215" s="188">
        <v>0</v>
      </c>
      <c r="K215" s="192">
        <v>0</v>
      </c>
      <c r="L215" s="190">
        <v>0</v>
      </c>
      <c r="M215" s="188">
        <v>0</v>
      </c>
      <c r="N215" s="193">
        <v>0</v>
      </c>
      <c r="O215" s="196">
        <v>0</v>
      </c>
      <c r="P215" s="188">
        <v>0</v>
      </c>
      <c r="Q215" s="192">
        <v>0</v>
      </c>
      <c r="R215" s="190">
        <v>0</v>
      </c>
      <c r="S215" s="191">
        <v>0</v>
      </c>
      <c r="T215" s="188">
        <v>0</v>
      </c>
      <c r="U215" s="192">
        <v>0</v>
      </c>
      <c r="V215" s="190">
        <v>0</v>
      </c>
      <c r="W215" s="191">
        <v>0</v>
      </c>
      <c r="X215" s="188">
        <v>0</v>
      </c>
      <c r="Y215" s="192">
        <v>0</v>
      </c>
      <c r="Z215" s="190">
        <v>0</v>
      </c>
      <c r="AA215" s="188">
        <v>0</v>
      </c>
      <c r="AB215" s="165">
        <f t="shared" si="2395"/>
        <v>0</v>
      </c>
      <c r="AC215" s="166">
        <f t="shared" si="2312"/>
        <v>8</v>
      </c>
      <c r="BI215" s="140" t="s">
        <v>36</v>
      </c>
      <c r="BJ215" s="124">
        <f>B215/B219</f>
        <v>0</v>
      </c>
      <c r="BK215" s="125">
        <f t="shared" ref="BK215" si="2831">C215/C219</f>
        <v>3.2064128256513026E-3</v>
      </c>
      <c r="BL215" s="126">
        <f t="shared" ref="BL215" si="2832">D215/D219</f>
        <v>0</v>
      </c>
      <c r="BM215" s="127">
        <f t="shared" ref="BM215" si="2833">E215/E219</f>
        <v>0</v>
      </c>
      <c r="BN215" s="124">
        <f t="shared" ref="BN215" si="2834">F215/F219</f>
        <v>0</v>
      </c>
      <c r="BO215" s="125">
        <f t="shared" ref="BO215" si="2835">G215/G219</f>
        <v>0</v>
      </c>
      <c r="BP215" s="126">
        <f t="shared" ref="BP215" si="2836">H215/H219</f>
        <v>0</v>
      </c>
      <c r="BQ215" s="127">
        <f t="shared" ref="BQ215" si="2837">I215/I219</f>
        <v>0</v>
      </c>
      <c r="BR215" s="124">
        <f t="shared" ref="BR215" si="2838">J215/J219</f>
        <v>0</v>
      </c>
      <c r="BS215" s="125">
        <f t="shared" ref="BS215" si="2839">K215/K219</f>
        <v>0</v>
      </c>
      <c r="BT215" s="126">
        <f t="shared" ref="BT215" si="2840">L215/L219</f>
        <v>0</v>
      </c>
      <c r="BU215" s="124">
        <f t="shared" ref="BU215" si="2841">M215/M219</f>
        <v>0</v>
      </c>
      <c r="BV215" s="128">
        <f t="shared" ref="BV215" si="2842">N215/N219</f>
        <v>0</v>
      </c>
      <c r="BW215" s="129">
        <f t="shared" ref="BW215" si="2843">O215/O219</f>
        <v>0</v>
      </c>
      <c r="BX215" s="124">
        <f t="shared" ref="BX215" si="2844">P215/P219</f>
        <v>0</v>
      </c>
      <c r="BY215" s="125">
        <f t="shared" ref="BY215" si="2845">Q215/Q219</f>
        <v>0</v>
      </c>
      <c r="BZ215" s="126">
        <f t="shared" ref="BZ215" si="2846">R215/R219</f>
        <v>0</v>
      </c>
      <c r="CA215" s="127">
        <f t="shared" ref="CA215" si="2847">S215/S219</f>
        <v>0</v>
      </c>
      <c r="CB215" s="124">
        <f t="shared" ref="CB215" si="2848">T215/T219</f>
        <v>0</v>
      </c>
      <c r="CC215" s="125">
        <f t="shared" ref="CC215" si="2849">U215/U219</f>
        <v>0</v>
      </c>
      <c r="CD215" s="126">
        <f t="shared" ref="CD215" si="2850">V215/V219</f>
        <v>0</v>
      </c>
      <c r="CE215" s="127">
        <f t="shared" ref="CE215" si="2851">W215/W219</f>
        <v>0</v>
      </c>
      <c r="CF215" s="124">
        <f t="shared" ref="CF215" si="2852">X215/X219</f>
        <v>0</v>
      </c>
      <c r="CG215" s="125">
        <f t="shared" ref="CG215" si="2853">Y215/Y219</f>
        <v>0</v>
      </c>
      <c r="CH215" s="126">
        <f t="shared" ref="CH215" si="2854">Z215/Z219</f>
        <v>0</v>
      </c>
      <c r="CI215" s="124">
        <f t="shared" ref="CI215" si="2855">AA215/AA219</f>
        <v>0</v>
      </c>
      <c r="CJ215" s="130">
        <f t="shared" ref="CJ215" si="2856">AB215/AB219</f>
        <v>0</v>
      </c>
      <c r="CK215" s="131">
        <f t="shared" ref="CK215" si="2857">AC215/AC219</f>
        <v>3.5647446751626416E-4</v>
      </c>
    </row>
    <row r="216" spans="1:89" x14ac:dyDescent="0.2">
      <c r="A216" s="132" t="s">
        <v>37</v>
      </c>
      <c r="B216" s="57">
        <v>0</v>
      </c>
      <c r="C216" s="58">
        <v>0</v>
      </c>
      <c r="D216" s="134">
        <v>0</v>
      </c>
      <c r="E216" s="135">
        <v>0</v>
      </c>
      <c r="F216" s="133">
        <v>0</v>
      </c>
      <c r="G216" s="136">
        <v>0</v>
      </c>
      <c r="H216" s="134">
        <v>0</v>
      </c>
      <c r="I216" s="135">
        <v>0</v>
      </c>
      <c r="J216" s="133">
        <v>0</v>
      </c>
      <c r="K216" s="136">
        <v>0</v>
      </c>
      <c r="L216" s="134">
        <v>0</v>
      </c>
      <c r="M216" s="133">
        <v>0</v>
      </c>
      <c r="N216" s="137">
        <v>0</v>
      </c>
      <c r="O216" s="138">
        <v>0</v>
      </c>
      <c r="P216" s="133">
        <v>0</v>
      </c>
      <c r="Q216" s="136">
        <v>0</v>
      </c>
      <c r="R216" s="134"/>
      <c r="S216" s="135">
        <v>0</v>
      </c>
      <c r="T216" s="133">
        <v>0</v>
      </c>
      <c r="U216" s="136">
        <v>0</v>
      </c>
      <c r="V216" s="134">
        <v>0</v>
      </c>
      <c r="W216" s="135">
        <v>0</v>
      </c>
      <c r="X216" s="133">
        <v>0</v>
      </c>
      <c r="Y216" s="136">
        <v>0</v>
      </c>
      <c r="Z216" s="139">
        <v>0</v>
      </c>
      <c r="AA216" s="2">
        <v>0</v>
      </c>
      <c r="AB216" s="165">
        <f t="shared" ref="AB216" si="2858">B216+D216+F216+H216+J216+L216+N216+P216+R216+T216+V216+X216+Z216</f>
        <v>0</v>
      </c>
      <c r="AC216" s="166">
        <f t="shared" ref="AC216" si="2859">C216+E216+G216+I216+K216+M216+O216+Q216+S216+U216+W216+Y216+AA216</f>
        <v>0</v>
      </c>
      <c r="BI216" s="132" t="s">
        <v>37</v>
      </c>
      <c r="BJ216" s="124">
        <f>B216/B219</f>
        <v>0</v>
      </c>
      <c r="BK216" s="125">
        <f t="shared" ref="BK216" si="2860">C216/C219</f>
        <v>0</v>
      </c>
      <c r="BL216" s="126">
        <f t="shared" ref="BL216" si="2861">D216/D219</f>
        <v>0</v>
      </c>
      <c r="BM216" s="127">
        <f t="shared" ref="BM216" si="2862">E216/E219</f>
        <v>0</v>
      </c>
      <c r="BN216" s="124">
        <f t="shared" ref="BN216" si="2863">F216/F219</f>
        <v>0</v>
      </c>
      <c r="BO216" s="125">
        <f t="shared" ref="BO216" si="2864">G216/G219</f>
        <v>0</v>
      </c>
      <c r="BP216" s="126">
        <f t="shared" ref="BP216" si="2865">H216/H219</f>
        <v>0</v>
      </c>
      <c r="BQ216" s="127">
        <f t="shared" ref="BQ216" si="2866">I216/I219</f>
        <v>0</v>
      </c>
      <c r="BR216" s="124">
        <f t="shared" ref="BR216" si="2867">J216/J219</f>
        <v>0</v>
      </c>
      <c r="BS216" s="125">
        <f t="shared" ref="BS216" si="2868">K216/K219</f>
        <v>0</v>
      </c>
      <c r="BT216" s="126">
        <f t="shared" ref="BT216" si="2869">L216/L219</f>
        <v>0</v>
      </c>
      <c r="BU216" s="124">
        <f t="shared" ref="BU216" si="2870">M216/M219</f>
        <v>0</v>
      </c>
      <c r="BV216" s="128">
        <f t="shared" ref="BV216" si="2871">N216/N219</f>
        <v>0</v>
      </c>
      <c r="BW216" s="129">
        <f t="shared" ref="BW216" si="2872">O216/O219</f>
        <v>0</v>
      </c>
      <c r="BX216" s="124">
        <f t="shared" ref="BX216" si="2873">P216/P219</f>
        <v>0</v>
      </c>
      <c r="BY216" s="125">
        <f t="shared" ref="BY216" si="2874">Q216/Q219</f>
        <v>0</v>
      </c>
      <c r="BZ216" s="126">
        <f t="shared" ref="BZ216" si="2875">R216/R219</f>
        <v>0</v>
      </c>
      <c r="CA216" s="127">
        <f t="shared" ref="CA216" si="2876">S216/S219</f>
        <v>0</v>
      </c>
      <c r="CB216" s="124">
        <f t="shared" ref="CB216" si="2877">T216/T219</f>
        <v>0</v>
      </c>
      <c r="CC216" s="125">
        <f t="shared" ref="CC216" si="2878">U216/U219</f>
        <v>0</v>
      </c>
      <c r="CD216" s="126">
        <f t="shared" ref="CD216" si="2879">V216/V219</f>
        <v>0</v>
      </c>
      <c r="CE216" s="127">
        <f t="shared" ref="CE216" si="2880">W216/W219</f>
        <v>0</v>
      </c>
      <c r="CF216" s="124">
        <f t="shared" ref="CF216" si="2881">X216/X219</f>
        <v>0</v>
      </c>
      <c r="CG216" s="125">
        <f t="shared" ref="CG216" si="2882">Y216/Y219</f>
        <v>0</v>
      </c>
      <c r="CH216" s="126">
        <f t="shared" ref="CH216" si="2883">Z216/Z219</f>
        <v>0</v>
      </c>
      <c r="CI216" s="124">
        <f t="shared" ref="CI216" si="2884">AA216/AA219</f>
        <v>0</v>
      </c>
      <c r="CJ216" s="130">
        <f t="shared" ref="CJ216" si="2885">AB216/AB219</f>
        <v>0</v>
      </c>
      <c r="CK216" s="131">
        <f t="shared" ref="CK216" si="2886">AC216/AC219</f>
        <v>0</v>
      </c>
    </row>
    <row r="217" spans="1:89" x14ac:dyDescent="0.2">
      <c r="A217" s="140" t="s">
        <v>38</v>
      </c>
      <c r="B217" s="55"/>
      <c r="C217" s="56"/>
      <c r="D217" s="145"/>
      <c r="E217" s="142"/>
      <c r="F217" s="143"/>
      <c r="G217" s="144"/>
      <c r="H217" s="145"/>
      <c r="I217" s="142"/>
      <c r="J217" s="143"/>
      <c r="K217" s="144"/>
      <c r="L217" s="145"/>
      <c r="M217" s="143"/>
      <c r="N217" s="147"/>
      <c r="O217" s="146"/>
      <c r="P217" s="143"/>
      <c r="Q217" s="144"/>
      <c r="R217" s="145"/>
      <c r="S217" s="142"/>
      <c r="T217" s="143"/>
      <c r="U217" s="144"/>
      <c r="V217" s="145"/>
      <c r="W217" s="142"/>
      <c r="X217" s="143"/>
      <c r="Y217" s="144"/>
      <c r="Z217" s="3"/>
      <c r="AA217" s="141"/>
      <c r="AB217" s="165"/>
      <c r="AC217" s="166"/>
      <c r="BI217" s="140" t="s">
        <v>38</v>
      </c>
      <c r="BJ217" s="124">
        <f>B217/B219</f>
        <v>0</v>
      </c>
      <c r="BK217" s="125">
        <f t="shared" ref="BK217" si="2887">C217/C219</f>
        <v>0</v>
      </c>
      <c r="BL217" s="126">
        <f t="shared" ref="BL217" si="2888">D217/D219</f>
        <v>0</v>
      </c>
      <c r="BM217" s="127">
        <f t="shared" ref="BM217" si="2889">E217/E219</f>
        <v>0</v>
      </c>
      <c r="BN217" s="124">
        <f t="shared" ref="BN217" si="2890">F217/F219</f>
        <v>0</v>
      </c>
      <c r="BO217" s="125">
        <f t="shared" ref="BO217" si="2891">G217/G219</f>
        <v>0</v>
      </c>
      <c r="BP217" s="126">
        <f t="shared" ref="BP217" si="2892">H217/H219</f>
        <v>0</v>
      </c>
      <c r="BQ217" s="127">
        <f t="shared" ref="BQ217" si="2893">I217/I219</f>
        <v>0</v>
      </c>
      <c r="BR217" s="124">
        <f t="shared" ref="BR217" si="2894">J217/J219</f>
        <v>0</v>
      </c>
      <c r="BS217" s="125">
        <f t="shared" ref="BS217" si="2895">K217/K219</f>
        <v>0</v>
      </c>
      <c r="BT217" s="126">
        <f t="shared" ref="BT217" si="2896">L217/L219</f>
        <v>0</v>
      </c>
      <c r="BU217" s="124">
        <f t="shared" ref="BU217" si="2897">M217/M219</f>
        <v>0</v>
      </c>
      <c r="BV217" s="128">
        <f t="shared" ref="BV217" si="2898">N217/N219</f>
        <v>0</v>
      </c>
      <c r="BW217" s="129">
        <f t="shared" ref="BW217" si="2899">O217/O219</f>
        <v>0</v>
      </c>
      <c r="BX217" s="124">
        <f t="shared" ref="BX217" si="2900">P217/P219</f>
        <v>0</v>
      </c>
      <c r="BY217" s="125">
        <f t="shared" ref="BY217" si="2901">Q217/Q219</f>
        <v>0</v>
      </c>
      <c r="BZ217" s="126">
        <f t="shared" ref="BZ217" si="2902">R217/R219</f>
        <v>0</v>
      </c>
      <c r="CA217" s="127">
        <f t="shared" ref="CA217" si="2903">S217/S219</f>
        <v>0</v>
      </c>
      <c r="CB217" s="124">
        <f t="shared" ref="CB217" si="2904">T217/T219</f>
        <v>0</v>
      </c>
      <c r="CC217" s="125">
        <f t="shared" ref="CC217" si="2905">U217/U219</f>
        <v>0</v>
      </c>
      <c r="CD217" s="126">
        <f t="shared" ref="CD217" si="2906">V217/V219</f>
        <v>0</v>
      </c>
      <c r="CE217" s="127">
        <f t="shared" ref="CE217" si="2907">W217/W219</f>
        <v>0</v>
      </c>
      <c r="CF217" s="124">
        <f t="shared" ref="CF217" si="2908">X217/X219</f>
        <v>0</v>
      </c>
      <c r="CG217" s="125">
        <f t="shared" ref="CG217" si="2909">Y217/Y219</f>
        <v>0</v>
      </c>
      <c r="CH217" s="126">
        <f t="shared" ref="CH217" si="2910">Z217/Z219</f>
        <v>0</v>
      </c>
      <c r="CI217" s="124">
        <f t="shared" ref="CI217" si="2911">AA217/AA219</f>
        <v>0</v>
      </c>
      <c r="CJ217" s="130">
        <f t="shared" ref="CJ217" si="2912">AB217/AB219</f>
        <v>0</v>
      </c>
      <c r="CK217" s="131">
        <f t="shared" ref="CK217" si="2913">AC217/AC219</f>
        <v>0</v>
      </c>
    </row>
    <row r="218" spans="1:89" ht="13.5" thickBot="1" x14ac:dyDescent="0.25">
      <c r="A218" s="132" t="s">
        <v>39</v>
      </c>
      <c r="B218" s="57"/>
      <c r="C218" s="58"/>
      <c r="D218" s="134"/>
      <c r="E218" s="135"/>
      <c r="F218" s="133"/>
      <c r="G218" s="136"/>
      <c r="H218" s="134"/>
      <c r="I218" s="135"/>
      <c r="J218" s="133"/>
      <c r="K218" s="136"/>
      <c r="L218" s="134"/>
      <c r="M218" s="133"/>
      <c r="N218" s="137"/>
      <c r="O218" s="138"/>
      <c r="P218" s="133"/>
      <c r="Q218" s="136"/>
      <c r="R218" s="134"/>
      <c r="S218" s="135"/>
      <c r="T218" s="133"/>
      <c r="U218" s="136"/>
      <c r="V218" s="134"/>
      <c r="W218" s="135"/>
      <c r="X218" s="133"/>
      <c r="Y218" s="136"/>
      <c r="Z218" s="139"/>
      <c r="AA218" s="2"/>
      <c r="AB218" s="165"/>
      <c r="AC218" s="166"/>
      <c r="BI218" s="132" t="s">
        <v>39</v>
      </c>
      <c r="BJ218" s="124">
        <f>B218/B219</f>
        <v>0</v>
      </c>
      <c r="BK218" s="125">
        <f t="shared" ref="BK218" si="2914">C218/C219</f>
        <v>0</v>
      </c>
      <c r="BL218" s="126">
        <f t="shared" ref="BL218" si="2915">D218/D219</f>
        <v>0</v>
      </c>
      <c r="BM218" s="127">
        <f t="shared" ref="BM218" si="2916">E218/E219</f>
        <v>0</v>
      </c>
      <c r="BN218" s="124">
        <f t="shared" ref="BN218" si="2917">F218/F219</f>
        <v>0</v>
      </c>
      <c r="BO218" s="125">
        <f t="shared" ref="BO218" si="2918">G218/G219</f>
        <v>0</v>
      </c>
      <c r="BP218" s="126">
        <f t="shared" ref="BP218" si="2919">H218/H219</f>
        <v>0</v>
      </c>
      <c r="BQ218" s="127">
        <f t="shared" ref="BQ218" si="2920">I218/I219</f>
        <v>0</v>
      </c>
      <c r="BR218" s="124">
        <f t="shared" ref="BR218" si="2921">J218/J219</f>
        <v>0</v>
      </c>
      <c r="BS218" s="125">
        <f t="shared" ref="BS218" si="2922">K218/K219</f>
        <v>0</v>
      </c>
      <c r="BT218" s="126">
        <f t="shared" ref="BT218" si="2923">L218/L219</f>
        <v>0</v>
      </c>
      <c r="BU218" s="124">
        <f t="shared" ref="BU218" si="2924">M218/M219</f>
        <v>0</v>
      </c>
      <c r="BV218" s="128">
        <f t="shared" ref="BV218" si="2925">N218/N219</f>
        <v>0</v>
      </c>
      <c r="BW218" s="129">
        <f t="shared" ref="BW218" si="2926">O218/O219</f>
        <v>0</v>
      </c>
      <c r="BX218" s="124">
        <f t="shared" ref="BX218" si="2927">P218/P219</f>
        <v>0</v>
      </c>
      <c r="BY218" s="125">
        <f t="shared" ref="BY218" si="2928">Q218/Q219</f>
        <v>0</v>
      </c>
      <c r="BZ218" s="126">
        <f t="shared" ref="BZ218" si="2929">R218/R219</f>
        <v>0</v>
      </c>
      <c r="CA218" s="127">
        <f t="shared" ref="CA218" si="2930">S218/S219</f>
        <v>0</v>
      </c>
      <c r="CB218" s="124">
        <f t="shared" ref="CB218" si="2931">T218/T219</f>
        <v>0</v>
      </c>
      <c r="CC218" s="125">
        <f t="shared" ref="CC218" si="2932">U218/U219</f>
        <v>0</v>
      </c>
      <c r="CD218" s="126">
        <f t="shared" ref="CD218" si="2933">V218/V219</f>
        <v>0</v>
      </c>
      <c r="CE218" s="127">
        <f t="shared" ref="CE218" si="2934">W218/W219</f>
        <v>0</v>
      </c>
      <c r="CF218" s="124">
        <f t="shared" ref="CF218" si="2935">X218/X219</f>
        <v>0</v>
      </c>
      <c r="CG218" s="125">
        <f t="shared" ref="CG218" si="2936">Y218/Y219</f>
        <v>0</v>
      </c>
      <c r="CH218" s="126">
        <f t="shared" ref="CH218" si="2937">Z218/Z219</f>
        <v>0</v>
      </c>
      <c r="CI218" s="124">
        <f t="shared" ref="CI218" si="2938">AA218/AA219</f>
        <v>0</v>
      </c>
      <c r="CJ218" s="130">
        <f t="shared" ref="CJ218" si="2939">AB218/AB219</f>
        <v>0</v>
      </c>
      <c r="CK218" s="131">
        <f t="shared" ref="CK218" si="2940">AC218/AC219</f>
        <v>0</v>
      </c>
    </row>
    <row r="219" spans="1:89" ht="14.25" customHeight="1" thickTop="1" thickBot="1" x14ac:dyDescent="0.25">
      <c r="A219" s="254" t="s">
        <v>13</v>
      </c>
      <c r="B219" s="14">
        <f t="shared" ref="B219" si="2941">SUM(B196:B218)</f>
        <v>2530</v>
      </c>
      <c r="C219" s="1">
        <f t="shared" ref="C219" si="2942">SUM(C196:C218)</f>
        <v>2495</v>
      </c>
      <c r="D219" s="14">
        <f t="shared" ref="D219" si="2943">SUM(D196:D218)</f>
        <v>976</v>
      </c>
      <c r="E219" s="1">
        <f t="shared" ref="E219" si="2944">SUM(E196:E218)</f>
        <v>1268</v>
      </c>
      <c r="F219" s="14">
        <f t="shared" ref="F219" si="2945">SUM(F196:F218)</f>
        <v>1688</v>
      </c>
      <c r="G219" s="1">
        <f t="shared" ref="G219" si="2946">SUM(G196:G218)</f>
        <v>1020</v>
      </c>
      <c r="H219" s="14">
        <f t="shared" ref="H219" si="2947">SUM(H196:H218)</f>
        <v>3137</v>
      </c>
      <c r="I219" s="1">
        <f t="shared" ref="I219" si="2948">SUM(I196:I218)</f>
        <v>3065</v>
      </c>
      <c r="J219" s="14">
        <f t="shared" ref="J219" si="2949">SUM(J196:J218)</f>
        <v>501</v>
      </c>
      <c r="K219" s="1">
        <f t="shared" ref="K219" si="2950">SUM(K196:K218)</f>
        <v>502</v>
      </c>
      <c r="L219" s="14">
        <f t="shared" ref="L219" si="2951">SUM(L196:L218)</f>
        <v>1352</v>
      </c>
      <c r="M219" s="1">
        <f t="shared" ref="M219" si="2952">SUM(M196:M218)</f>
        <v>1487</v>
      </c>
      <c r="N219" s="14">
        <f t="shared" ref="N219" si="2953">SUM(N196:N218)</f>
        <v>2467</v>
      </c>
      <c r="O219" s="1">
        <f t="shared" ref="O219" si="2954">SUM(O196:O218)</f>
        <v>2575</v>
      </c>
      <c r="P219" s="14">
        <f t="shared" ref="P219" si="2955">SUM(P196:P218)</f>
        <v>1243</v>
      </c>
      <c r="Q219" s="1">
        <f t="shared" ref="Q219" si="2956">SUM(Q196:Q218)</f>
        <v>1185</v>
      </c>
      <c r="R219" s="14">
        <f t="shared" ref="R219" si="2957">SUM(R196:R218)</f>
        <v>1895</v>
      </c>
      <c r="S219" s="1">
        <f t="shared" ref="S219" si="2958">SUM(S196:S218)</f>
        <v>1969</v>
      </c>
      <c r="T219" s="14">
        <f t="shared" ref="T219" si="2959">SUM(T196:T218)</f>
        <v>294</v>
      </c>
      <c r="U219" s="1">
        <f t="shared" ref="U219" si="2960">SUM(U196:U218)</f>
        <v>268</v>
      </c>
      <c r="V219" s="14">
        <f t="shared" ref="V219" si="2961">SUM(V196:V218)</f>
        <v>1923</v>
      </c>
      <c r="W219" s="1">
        <f t="shared" ref="W219" si="2962">SUM(W196:W218)</f>
        <v>1861</v>
      </c>
      <c r="X219" s="14">
        <f t="shared" ref="X219" si="2963">SUM(X196:X218)</f>
        <v>990</v>
      </c>
      <c r="Y219" s="1">
        <f t="shared" ref="Y219" si="2964">SUM(Y196:Y218)</f>
        <v>941</v>
      </c>
      <c r="Z219" s="14">
        <f t="shared" ref="Z219" si="2965">SUM(Z196:Z218)</f>
        <v>3477</v>
      </c>
      <c r="AA219" s="1">
        <f t="shared" ref="AA219" si="2966">SUM(AA196:AA218)</f>
        <v>3806</v>
      </c>
      <c r="AB219" s="167">
        <f t="shared" ref="AB219:AC219" si="2967">SUM(AB195:AB218)</f>
        <v>22473</v>
      </c>
      <c r="AC219" s="168">
        <f t="shared" si="2967"/>
        <v>22442</v>
      </c>
      <c r="BI219" s="254" t="s">
        <v>13</v>
      </c>
      <c r="BJ219" s="148">
        <f>SUM(BJ195:BJ218)</f>
        <v>0.99999999999999989</v>
      </c>
      <c r="BK219" s="149">
        <f t="shared" ref="BK219:CK219" si="2968">SUM(BK195:BK218)</f>
        <v>0.99999999999999989</v>
      </c>
      <c r="BL219" s="148">
        <f t="shared" si="2968"/>
        <v>0.99999999999999989</v>
      </c>
      <c r="BM219" s="149">
        <f t="shared" si="2968"/>
        <v>1.0000000000000002</v>
      </c>
      <c r="BN219" s="148">
        <f t="shared" si="2968"/>
        <v>0.99999999999999978</v>
      </c>
      <c r="BO219" s="149">
        <f t="shared" si="2968"/>
        <v>1</v>
      </c>
      <c r="BP219" s="148">
        <f t="shared" si="2968"/>
        <v>1.0000000000000002</v>
      </c>
      <c r="BQ219" s="149">
        <f t="shared" si="2968"/>
        <v>1</v>
      </c>
      <c r="BR219" s="148">
        <f t="shared" si="2968"/>
        <v>1.0000000000000002</v>
      </c>
      <c r="BS219" s="149">
        <f t="shared" si="2968"/>
        <v>0.99999999999999978</v>
      </c>
      <c r="BT219" s="148">
        <f t="shared" si="2968"/>
        <v>0.99999999999999989</v>
      </c>
      <c r="BU219" s="149">
        <f t="shared" si="2968"/>
        <v>0.99999999999999989</v>
      </c>
      <c r="BV219" s="148">
        <f t="shared" si="2968"/>
        <v>1</v>
      </c>
      <c r="BW219" s="149">
        <f t="shared" si="2968"/>
        <v>1.0000000000000002</v>
      </c>
      <c r="BX219" s="148">
        <f t="shared" si="2968"/>
        <v>1</v>
      </c>
      <c r="BY219" s="149">
        <f t="shared" si="2968"/>
        <v>1</v>
      </c>
      <c r="BZ219" s="148">
        <f t="shared" si="2968"/>
        <v>0.99999999999999989</v>
      </c>
      <c r="CA219" s="149">
        <f t="shared" si="2968"/>
        <v>1</v>
      </c>
      <c r="CB219" s="148">
        <f t="shared" si="2968"/>
        <v>0.99999999999999989</v>
      </c>
      <c r="CC219" s="149">
        <f t="shared" si="2968"/>
        <v>1</v>
      </c>
      <c r="CD219" s="148">
        <f t="shared" si="2968"/>
        <v>0.99999999999999989</v>
      </c>
      <c r="CE219" s="149">
        <f t="shared" si="2968"/>
        <v>1</v>
      </c>
      <c r="CF219" s="148">
        <f t="shared" si="2968"/>
        <v>1</v>
      </c>
      <c r="CG219" s="149">
        <f t="shared" si="2968"/>
        <v>1</v>
      </c>
      <c r="CH219" s="148">
        <f t="shared" si="2968"/>
        <v>1</v>
      </c>
      <c r="CI219" s="149">
        <f t="shared" si="2968"/>
        <v>1</v>
      </c>
      <c r="CJ219" s="148">
        <f t="shared" si="2968"/>
        <v>1</v>
      </c>
      <c r="CK219" s="149">
        <f t="shared" si="2968"/>
        <v>1</v>
      </c>
    </row>
    <row r="220" spans="1:89" ht="13.5" thickTop="1" x14ac:dyDescent="0.2">
      <c r="A220" s="179"/>
    </row>
    <row r="222" spans="1:89" x14ac:dyDescent="0.2">
      <c r="A222" s="271">
        <f>+A191+1</f>
        <v>43990</v>
      </c>
      <c r="B222" s="271"/>
      <c r="C222" s="271"/>
      <c r="D222" s="271"/>
      <c r="BI222" s="270">
        <f>+BI191+1</f>
        <v>43990</v>
      </c>
      <c r="BJ222" s="270"/>
      <c r="BK222" s="270"/>
      <c r="BL222" s="270"/>
    </row>
    <row r="223" spans="1:89" ht="13.5" thickBot="1" x14ac:dyDescent="0.25">
      <c r="AE223" t="s">
        <v>84</v>
      </c>
    </row>
    <row r="224" spans="1:89" ht="14.25" thickTop="1" thickBot="1" x14ac:dyDescent="0.25">
      <c r="A224" s="268" t="s">
        <v>0</v>
      </c>
      <c r="B224" s="262" t="s">
        <v>1</v>
      </c>
      <c r="C224" s="263"/>
      <c r="D224" s="262" t="s">
        <v>2</v>
      </c>
      <c r="E224" s="263"/>
      <c r="F224" s="262" t="s">
        <v>3</v>
      </c>
      <c r="G224" s="263"/>
      <c r="H224" s="262" t="s">
        <v>4</v>
      </c>
      <c r="I224" s="263"/>
      <c r="J224" s="262" t="s">
        <v>5</v>
      </c>
      <c r="K224" s="263"/>
      <c r="L224" s="262" t="s">
        <v>6</v>
      </c>
      <c r="M224" s="263"/>
      <c r="N224" s="262" t="s">
        <v>7</v>
      </c>
      <c r="O224" s="263"/>
      <c r="P224" s="262" t="s">
        <v>8</v>
      </c>
      <c r="Q224" s="263"/>
      <c r="R224" s="262" t="s">
        <v>9</v>
      </c>
      <c r="S224" s="263"/>
      <c r="T224" s="262" t="s">
        <v>10</v>
      </c>
      <c r="U224" s="263"/>
      <c r="V224" s="262" t="s">
        <v>11</v>
      </c>
      <c r="W224" s="263"/>
      <c r="X224" s="262" t="s">
        <v>12</v>
      </c>
      <c r="Y224" s="263"/>
      <c r="Z224" s="264" t="s">
        <v>40</v>
      </c>
      <c r="AA224" s="265"/>
      <c r="AB224" s="266" t="s">
        <v>41</v>
      </c>
      <c r="AC224" s="267"/>
      <c r="AE224" s="268" t="s">
        <v>0</v>
      </c>
      <c r="AF224" s="262" t="s">
        <v>1</v>
      </c>
      <c r="AG224" s="263"/>
      <c r="AH224" s="262" t="s">
        <v>2</v>
      </c>
      <c r="AI224" s="263"/>
      <c r="AJ224" s="262" t="s">
        <v>3</v>
      </c>
      <c r="AK224" s="263"/>
      <c r="AL224" s="262" t="s">
        <v>4</v>
      </c>
      <c r="AM224" s="263"/>
      <c r="AN224" s="262" t="s">
        <v>5</v>
      </c>
      <c r="AO224" s="263"/>
      <c r="AP224" s="262" t="s">
        <v>6</v>
      </c>
      <c r="AQ224" s="263"/>
      <c r="AR224" s="262" t="s">
        <v>7</v>
      </c>
      <c r="AS224" s="263"/>
      <c r="AT224" s="262" t="s">
        <v>8</v>
      </c>
      <c r="AU224" s="263"/>
      <c r="AV224" s="262" t="s">
        <v>9</v>
      </c>
      <c r="AW224" s="263"/>
      <c r="AX224" s="262" t="s">
        <v>10</v>
      </c>
      <c r="AY224" s="263"/>
      <c r="AZ224" s="262" t="s">
        <v>11</v>
      </c>
      <c r="BA224" s="263"/>
      <c r="BB224" s="262" t="s">
        <v>12</v>
      </c>
      <c r="BC224" s="263"/>
      <c r="BD224" s="264" t="s">
        <v>40</v>
      </c>
      <c r="BE224" s="265"/>
      <c r="BF224" s="266" t="s">
        <v>41</v>
      </c>
      <c r="BG224" s="267"/>
      <c r="BI224" s="268" t="s">
        <v>0</v>
      </c>
      <c r="BJ224" s="262" t="s">
        <v>1</v>
      </c>
      <c r="BK224" s="263"/>
      <c r="BL224" s="262" t="s">
        <v>2</v>
      </c>
      <c r="BM224" s="263"/>
      <c r="BN224" s="262" t="s">
        <v>3</v>
      </c>
      <c r="BO224" s="263"/>
      <c r="BP224" s="262" t="s">
        <v>4</v>
      </c>
      <c r="BQ224" s="263"/>
      <c r="BR224" s="262" t="s">
        <v>5</v>
      </c>
      <c r="BS224" s="263"/>
      <c r="BT224" s="262" t="s">
        <v>6</v>
      </c>
      <c r="BU224" s="263"/>
      <c r="BV224" s="262" t="s">
        <v>7</v>
      </c>
      <c r="BW224" s="263"/>
      <c r="BX224" s="262" t="s">
        <v>8</v>
      </c>
      <c r="BY224" s="263"/>
      <c r="BZ224" s="262" t="s">
        <v>9</v>
      </c>
      <c r="CA224" s="263"/>
      <c r="CB224" s="262" t="s">
        <v>10</v>
      </c>
      <c r="CC224" s="263"/>
      <c r="CD224" s="262" t="s">
        <v>11</v>
      </c>
      <c r="CE224" s="263"/>
      <c r="CF224" s="262" t="s">
        <v>12</v>
      </c>
      <c r="CG224" s="263"/>
      <c r="CH224" s="264" t="s">
        <v>40</v>
      </c>
      <c r="CI224" s="265"/>
      <c r="CJ224" s="262" t="s">
        <v>41</v>
      </c>
      <c r="CK224" s="263"/>
    </row>
    <row r="225" spans="1:89" ht="15" thickTop="1" thickBot="1" x14ac:dyDescent="0.3">
      <c r="A225" s="269"/>
      <c r="B225" s="112" t="s">
        <v>14</v>
      </c>
      <c r="C225" s="113" t="s">
        <v>15</v>
      </c>
      <c r="D225" s="114" t="s">
        <v>14</v>
      </c>
      <c r="E225" s="115" t="s">
        <v>15</v>
      </c>
      <c r="F225" s="112" t="s">
        <v>14</v>
      </c>
      <c r="G225" s="113" t="s">
        <v>15</v>
      </c>
      <c r="H225" s="114" t="s">
        <v>14</v>
      </c>
      <c r="I225" s="115" t="s">
        <v>15</v>
      </c>
      <c r="J225" s="112" t="s">
        <v>14</v>
      </c>
      <c r="K225" s="113" t="s">
        <v>15</v>
      </c>
      <c r="L225" s="114" t="s">
        <v>14</v>
      </c>
      <c r="M225" s="112" t="s">
        <v>15</v>
      </c>
      <c r="N225" s="116" t="s">
        <v>14</v>
      </c>
      <c r="O225" s="117" t="s">
        <v>15</v>
      </c>
      <c r="P225" s="112" t="s">
        <v>14</v>
      </c>
      <c r="Q225" s="113" t="s">
        <v>15</v>
      </c>
      <c r="R225" s="114" t="s">
        <v>14</v>
      </c>
      <c r="S225" s="115" t="s">
        <v>15</v>
      </c>
      <c r="T225" s="112" t="s">
        <v>14</v>
      </c>
      <c r="U225" s="113" t="s">
        <v>15</v>
      </c>
      <c r="V225" s="114" t="s">
        <v>14</v>
      </c>
      <c r="W225" s="115" t="s">
        <v>15</v>
      </c>
      <c r="X225" s="112" t="s">
        <v>14</v>
      </c>
      <c r="Y225" s="113" t="s">
        <v>15</v>
      </c>
      <c r="Z225" s="26" t="s">
        <v>14</v>
      </c>
      <c r="AA225" s="118" t="s">
        <v>15</v>
      </c>
      <c r="AB225" s="169" t="s">
        <v>14</v>
      </c>
      <c r="AC225" s="170" t="s">
        <v>15</v>
      </c>
      <c r="AE225" s="269"/>
      <c r="AF225" s="112" t="s">
        <v>14</v>
      </c>
      <c r="AG225" s="113" t="s">
        <v>15</v>
      </c>
      <c r="AH225" s="114" t="s">
        <v>14</v>
      </c>
      <c r="AI225" s="115" t="s">
        <v>15</v>
      </c>
      <c r="AJ225" s="112" t="s">
        <v>14</v>
      </c>
      <c r="AK225" s="113" t="s">
        <v>15</v>
      </c>
      <c r="AL225" s="114" t="s">
        <v>14</v>
      </c>
      <c r="AM225" s="115" t="s">
        <v>15</v>
      </c>
      <c r="AN225" s="112" t="s">
        <v>14</v>
      </c>
      <c r="AO225" s="113" t="s">
        <v>15</v>
      </c>
      <c r="AP225" s="114" t="s">
        <v>14</v>
      </c>
      <c r="AQ225" s="112" t="s">
        <v>15</v>
      </c>
      <c r="AR225" s="116" t="s">
        <v>14</v>
      </c>
      <c r="AS225" s="117" t="s">
        <v>15</v>
      </c>
      <c r="AT225" s="112" t="s">
        <v>14</v>
      </c>
      <c r="AU225" s="113" t="s">
        <v>15</v>
      </c>
      <c r="AV225" s="114" t="s">
        <v>14</v>
      </c>
      <c r="AW225" s="115" t="s">
        <v>15</v>
      </c>
      <c r="AX225" s="112" t="s">
        <v>14</v>
      </c>
      <c r="AY225" s="113" t="s">
        <v>15</v>
      </c>
      <c r="AZ225" s="114" t="s">
        <v>14</v>
      </c>
      <c r="BA225" s="115" t="s">
        <v>15</v>
      </c>
      <c r="BB225" s="112" t="s">
        <v>14</v>
      </c>
      <c r="BC225" s="113" t="s">
        <v>15</v>
      </c>
      <c r="BD225" s="26" t="s">
        <v>14</v>
      </c>
      <c r="BE225" s="118" t="s">
        <v>15</v>
      </c>
      <c r="BF225" s="169" t="s">
        <v>14</v>
      </c>
      <c r="BG225" s="170" t="s">
        <v>15</v>
      </c>
      <c r="BI225" s="269"/>
      <c r="BJ225" s="112" t="s">
        <v>14</v>
      </c>
      <c r="BK225" s="113" t="s">
        <v>15</v>
      </c>
      <c r="BL225" s="114" t="s">
        <v>14</v>
      </c>
      <c r="BM225" s="115" t="s">
        <v>15</v>
      </c>
      <c r="BN225" s="112" t="s">
        <v>14</v>
      </c>
      <c r="BO225" s="113" t="s">
        <v>15</v>
      </c>
      <c r="BP225" s="114" t="s">
        <v>14</v>
      </c>
      <c r="BQ225" s="115" t="s">
        <v>15</v>
      </c>
      <c r="BR225" s="112" t="s">
        <v>14</v>
      </c>
      <c r="BS225" s="113" t="s">
        <v>15</v>
      </c>
      <c r="BT225" s="114" t="s">
        <v>14</v>
      </c>
      <c r="BU225" s="112" t="s">
        <v>15</v>
      </c>
      <c r="BV225" s="116" t="s">
        <v>14</v>
      </c>
      <c r="BW225" s="117" t="s">
        <v>15</v>
      </c>
      <c r="BX225" s="112" t="s">
        <v>14</v>
      </c>
      <c r="BY225" s="113" t="s">
        <v>15</v>
      </c>
      <c r="BZ225" s="114" t="s">
        <v>14</v>
      </c>
      <c r="CA225" s="115" t="s">
        <v>15</v>
      </c>
      <c r="CB225" s="112" t="s">
        <v>14</v>
      </c>
      <c r="CC225" s="113" t="s">
        <v>15</v>
      </c>
      <c r="CD225" s="114" t="s">
        <v>14</v>
      </c>
      <c r="CE225" s="115" t="s">
        <v>15</v>
      </c>
      <c r="CF225" s="112" t="s">
        <v>14</v>
      </c>
      <c r="CG225" s="113" t="s">
        <v>15</v>
      </c>
      <c r="CH225" s="26" t="s">
        <v>14</v>
      </c>
      <c r="CI225" s="118" t="s">
        <v>15</v>
      </c>
      <c r="CJ225" s="116" t="s">
        <v>14</v>
      </c>
      <c r="CK225" s="117" t="s">
        <v>15</v>
      </c>
    </row>
    <row r="226" spans="1:89" ht="13.5" thickTop="1" x14ac:dyDescent="0.2">
      <c r="A226" s="120" t="s">
        <v>16</v>
      </c>
      <c r="B226" s="121"/>
      <c r="C226" s="178"/>
      <c r="D226" s="122"/>
      <c r="E226" s="173"/>
      <c r="F226" s="121"/>
      <c r="G226" s="123"/>
      <c r="H226" s="122"/>
      <c r="I226" s="173"/>
      <c r="J226" s="121"/>
      <c r="K226" s="123"/>
      <c r="L226" s="122"/>
      <c r="M226" s="121"/>
      <c r="N226" s="172"/>
      <c r="O226" s="174"/>
      <c r="P226" s="121"/>
      <c r="Q226" s="123"/>
      <c r="R226" s="122"/>
      <c r="S226" s="173"/>
      <c r="T226" s="121"/>
      <c r="U226" s="123"/>
      <c r="V226" s="122"/>
      <c r="W226" s="173"/>
      <c r="X226" s="121"/>
      <c r="Y226" s="123"/>
      <c r="Z226" s="21"/>
      <c r="AA226" s="177"/>
      <c r="AB226" s="163">
        <f>B226+D226+F226+H226+J226+L226+N226+P226+R226+T226+V226+X226+Z226</f>
        <v>0</v>
      </c>
      <c r="AC226" s="164">
        <f>C226+E226+G226+I226+K226+M226+O226+Q226+S226+U226+W226+Y226+AA226</f>
        <v>0</v>
      </c>
      <c r="AE226" s="257" t="str">
        <f>$AE$9</f>
        <v>07:00 - 07:59</v>
      </c>
      <c r="AF226" s="121">
        <f>SUMIF($A$9:$A$32,$AE226,B$226:B$249)</f>
        <v>441</v>
      </c>
      <c r="AG226" s="178">
        <f t="shared" ref="AG226:AV227" si="2969">SUMIF($A$9:$A$32,$AE226,C$226:C$249)</f>
        <v>213</v>
      </c>
      <c r="AH226" s="122">
        <f t="shared" si="2969"/>
        <v>223</v>
      </c>
      <c r="AI226" s="173">
        <f t="shared" si="2969"/>
        <v>109</v>
      </c>
      <c r="AJ226" s="121">
        <f t="shared" si="2969"/>
        <v>378</v>
      </c>
      <c r="AK226" s="123">
        <f t="shared" si="2969"/>
        <v>156</v>
      </c>
      <c r="AL226" s="122">
        <f t="shared" si="2969"/>
        <v>428</v>
      </c>
      <c r="AM226" s="173">
        <f t="shared" si="2969"/>
        <v>329</v>
      </c>
      <c r="AN226" s="121">
        <f t="shared" si="2969"/>
        <v>92</v>
      </c>
      <c r="AO226" s="123">
        <f t="shared" si="2969"/>
        <v>166</v>
      </c>
      <c r="AP226" s="122">
        <f t="shared" si="2969"/>
        <v>146</v>
      </c>
      <c r="AQ226" s="121">
        <f t="shared" si="2969"/>
        <v>386</v>
      </c>
      <c r="AR226" s="172">
        <f t="shared" si="2969"/>
        <v>354</v>
      </c>
      <c r="AS226" s="174">
        <f t="shared" si="2969"/>
        <v>470</v>
      </c>
      <c r="AT226" s="121">
        <f t="shared" si="2969"/>
        <v>264</v>
      </c>
      <c r="AU226" s="123">
        <f t="shared" si="2969"/>
        <v>186</v>
      </c>
      <c r="AV226" s="122">
        <f t="shared" si="2969"/>
        <v>326</v>
      </c>
      <c r="AW226" s="173">
        <f t="shared" ref="AW226:BE227" si="2970">SUMIF($A$9:$A$32,$AE226,S$226:S$249)</f>
        <v>215</v>
      </c>
      <c r="AX226" s="121">
        <f t="shared" si="2970"/>
        <v>43</v>
      </c>
      <c r="AY226" s="123">
        <f t="shared" si="2970"/>
        <v>146</v>
      </c>
      <c r="AZ226" s="122">
        <f t="shared" si="2970"/>
        <v>170</v>
      </c>
      <c r="BA226" s="173">
        <f t="shared" si="2970"/>
        <v>268</v>
      </c>
      <c r="BB226" s="121">
        <f t="shared" si="2970"/>
        <v>216</v>
      </c>
      <c r="BC226" s="123">
        <f t="shared" si="2970"/>
        <v>165</v>
      </c>
      <c r="BD226" s="21">
        <f t="shared" si="2970"/>
        <v>445</v>
      </c>
      <c r="BE226" s="177">
        <f t="shared" si="2970"/>
        <v>482</v>
      </c>
      <c r="BF226" s="163">
        <f>AF226+AH226+AJ226+AL226+AN226+AP226+AR226+AT226+AV226+AX226+AZ226+BB226+BD226</f>
        <v>3526</v>
      </c>
      <c r="BG226" s="164">
        <f>AG226+AI226+AK226+AM226+AO226+AQ226+AS226+AU226+AW226+AY226+BA226+BC226+BE226</f>
        <v>3291</v>
      </c>
      <c r="BI226" s="120" t="s">
        <v>16</v>
      </c>
      <c r="BJ226" s="124">
        <f>B226/B250</f>
        <v>0</v>
      </c>
      <c r="BK226" s="125">
        <f t="shared" ref="BK226" si="2971">C226/C250</f>
        <v>0</v>
      </c>
      <c r="BL226" s="126">
        <f t="shared" ref="BL226" si="2972">D226/D250</f>
        <v>0</v>
      </c>
      <c r="BM226" s="127">
        <f t="shared" ref="BM226" si="2973">E226/E250</f>
        <v>0</v>
      </c>
      <c r="BN226" s="124">
        <f t="shared" ref="BN226" si="2974">F226/F250</f>
        <v>0</v>
      </c>
      <c r="BO226" s="125">
        <f t="shared" ref="BO226" si="2975">G226/G250</f>
        <v>0</v>
      </c>
      <c r="BP226" s="126">
        <f t="shared" ref="BP226" si="2976">H226/H250</f>
        <v>0</v>
      </c>
      <c r="BQ226" s="127">
        <f t="shared" ref="BQ226" si="2977">I226/I250</f>
        <v>0</v>
      </c>
      <c r="BR226" s="124">
        <f t="shared" ref="BR226" si="2978">J226/J250</f>
        <v>0</v>
      </c>
      <c r="BS226" s="125">
        <f t="shared" ref="BS226" si="2979">K226/K250</f>
        <v>0</v>
      </c>
      <c r="BT226" s="126">
        <f t="shared" ref="BT226" si="2980">L226/L250</f>
        <v>0</v>
      </c>
      <c r="BU226" s="124">
        <f t="shared" ref="BU226" si="2981">M226/M250</f>
        <v>0</v>
      </c>
      <c r="BV226" s="128">
        <f t="shared" ref="BV226" si="2982">N226/N250</f>
        <v>0</v>
      </c>
      <c r="BW226" s="129">
        <f t="shared" ref="BW226" si="2983">O226/O250</f>
        <v>0</v>
      </c>
      <c r="BX226" s="124">
        <f t="shared" ref="BX226" si="2984">P226/P250</f>
        <v>0</v>
      </c>
      <c r="BY226" s="125">
        <f t="shared" ref="BY226" si="2985">Q226/Q250</f>
        <v>0</v>
      </c>
      <c r="BZ226" s="126">
        <f t="shared" ref="BZ226" si="2986">R226/R250</f>
        <v>0</v>
      </c>
      <c r="CA226" s="127">
        <f t="shared" ref="CA226" si="2987">S226/S250</f>
        <v>0</v>
      </c>
      <c r="CB226" s="124">
        <f t="shared" ref="CB226" si="2988">T226/T250</f>
        <v>0</v>
      </c>
      <c r="CC226" s="125">
        <f t="shared" ref="CC226" si="2989">U226/U250</f>
        <v>0</v>
      </c>
      <c r="CD226" s="126">
        <f t="shared" ref="CD226" si="2990">V226/V250</f>
        <v>0</v>
      </c>
      <c r="CE226" s="127">
        <f t="shared" ref="CE226" si="2991">W226/W250</f>
        <v>0</v>
      </c>
      <c r="CF226" s="124">
        <f t="shared" ref="CF226" si="2992">X226/X250</f>
        <v>0</v>
      </c>
      <c r="CG226" s="125">
        <f t="shared" ref="CG226" si="2993">Y226/Y250</f>
        <v>0</v>
      </c>
      <c r="CH226" s="126">
        <f t="shared" ref="CH226" si="2994">Z226/Z250</f>
        <v>0</v>
      </c>
      <c r="CI226" s="124">
        <f t="shared" ref="CI226" si="2995">AA226/AA250</f>
        <v>0</v>
      </c>
      <c r="CJ226" s="130">
        <f t="shared" ref="CJ226" si="2996">AB226/AB250</f>
        <v>0</v>
      </c>
      <c r="CK226" s="131">
        <f t="shared" ref="CK226" si="2997">AC226/AC250</f>
        <v>0</v>
      </c>
    </row>
    <row r="227" spans="1:89" x14ac:dyDescent="0.2">
      <c r="A227" s="132" t="s">
        <v>17</v>
      </c>
      <c r="B227" s="181">
        <v>162</v>
      </c>
      <c r="C227" s="182">
        <v>1</v>
      </c>
      <c r="D227" s="183">
        <v>82</v>
      </c>
      <c r="E227" s="184">
        <v>0</v>
      </c>
      <c r="F227" s="181">
        <v>82</v>
      </c>
      <c r="G227" s="185">
        <v>1</v>
      </c>
      <c r="H227" s="183">
        <v>92</v>
      </c>
      <c r="I227" s="184">
        <v>8</v>
      </c>
      <c r="J227" s="181">
        <v>15</v>
      </c>
      <c r="K227" s="185">
        <v>3</v>
      </c>
      <c r="L227" s="183">
        <v>12</v>
      </c>
      <c r="M227" s="181">
        <v>6</v>
      </c>
      <c r="N227" s="186">
        <v>12</v>
      </c>
      <c r="O227" s="187">
        <v>0</v>
      </c>
      <c r="P227" s="181">
        <v>11</v>
      </c>
      <c r="Q227" s="185">
        <v>0</v>
      </c>
      <c r="R227" s="183">
        <v>0</v>
      </c>
      <c r="S227" s="184">
        <v>0</v>
      </c>
      <c r="T227" s="181">
        <v>0</v>
      </c>
      <c r="U227" s="185">
        <v>0</v>
      </c>
      <c r="V227" s="183">
        <v>0</v>
      </c>
      <c r="W227" s="184">
        <v>0</v>
      </c>
      <c r="X227" s="181">
        <v>0</v>
      </c>
      <c r="Y227" s="185">
        <v>0</v>
      </c>
      <c r="Z227" s="183">
        <v>0</v>
      </c>
      <c r="AA227" s="181">
        <v>0</v>
      </c>
      <c r="AB227" s="165">
        <f t="shared" ref="AB227:AB228" si="2998">B227+D227+F227+H227+J227+L227+N227+P227+R227+T227+V227+X227+Z227</f>
        <v>468</v>
      </c>
      <c r="AC227" s="166">
        <f t="shared" ref="AC227:AC246" si="2999">C227+E227+G227+I227+K227+M227+O227+Q227+S227+U227+W227+Y227+AA227</f>
        <v>19</v>
      </c>
      <c r="AE227" s="259" t="str">
        <f>$AE$10</f>
        <v>08:00 - 08:59</v>
      </c>
      <c r="AF227" s="121">
        <f>SUMIF($A$9:$A$32,$AE227,B$226:B$249)</f>
        <v>527</v>
      </c>
      <c r="AG227" s="182">
        <f t="shared" si="2969"/>
        <v>265</v>
      </c>
      <c r="AH227" s="183">
        <f t="shared" si="2969"/>
        <v>237</v>
      </c>
      <c r="AI227" s="184">
        <f t="shared" si="2969"/>
        <v>125</v>
      </c>
      <c r="AJ227" s="181">
        <f t="shared" si="2969"/>
        <v>251</v>
      </c>
      <c r="AK227" s="185">
        <f t="shared" si="2969"/>
        <v>147</v>
      </c>
      <c r="AL227" s="183">
        <f t="shared" si="2969"/>
        <v>381</v>
      </c>
      <c r="AM227" s="184">
        <f t="shared" si="2969"/>
        <v>321</v>
      </c>
      <c r="AN227" s="181">
        <f t="shared" si="2969"/>
        <v>67</v>
      </c>
      <c r="AO227" s="185">
        <f t="shared" si="2969"/>
        <v>153</v>
      </c>
      <c r="AP227" s="183">
        <f t="shared" si="2969"/>
        <v>110</v>
      </c>
      <c r="AQ227" s="181">
        <f t="shared" si="2969"/>
        <v>358</v>
      </c>
      <c r="AR227" s="186">
        <f t="shared" si="2969"/>
        <v>233</v>
      </c>
      <c r="AS227" s="187">
        <f t="shared" si="2969"/>
        <v>489</v>
      </c>
      <c r="AT227" s="181">
        <f t="shared" si="2969"/>
        <v>195</v>
      </c>
      <c r="AU227" s="185">
        <f t="shared" si="2969"/>
        <v>120</v>
      </c>
      <c r="AV227" s="183">
        <f t="shared" si="2969"/>
        <v>333</v>
      </c>
      <c r="AW227" s="184">
        <f t="shared" si="2970"/>
        <v>204</v>
      </c>
      <c r="AX227" s="181">
        <f t="shared" si="2970"/>
        <v>33</v>
      </c>
      <c r="AY227" s="185">
        <f t="shared" si="2970"/>
        <v>128</v>
      </c>
      <c r="AZ227" s="183">
        <f t="shared" si="2970"/>
        <v>122</v>
      </c>
      <c r="BA227" s="184">
        <f t="shared" si="2970"/>
        <v>294</v>
      </c>
      <c r="BB227" s="181">
        <f t="shared" si="2970"/>
        <v>148</v>
      </c>
      <c r="BC227" s="185">
        <f t="shared" si="2970"/>
        <v>160</v>
      </c>
      <c r="BD227" s="183">
        <f t="shared" si="2970"/>
        <v>393</v>
      </c>
      <c r="BE227" s="181">
        <f t="shared" si="2970"/>
        <v>459</v>
      </c>
      <c r="BF227" s="165">
        <f>SUM(AF227,AH227,AJ227,AL227,AN227,AP227,AR227,AT227,AV227,AX227,AZ227,BB227,BD227)</f>
        <v>3030</v>
      </c>
      <c r="BG227" s="166">
        <f>SUM(AG227,AI227,AK227,AM227,AO227,AQ227,AS227,AU227,AW227,AY227,BA227,BC227,BE227)</f>
        <v>3223</v>
      </c>
      <c r="BI227" s="132" t="s">
        <v>17</v>
      </c>
      <c r="BJ227" s="124">
        <f>B227/B250</f>
        <v>3.231597845601436E-2</v>
      </c>
      <c r="BK227" s="125">
        <f t="shared" ref="BK227" si="3000">C227/C250</f>
        <v>2.1748586341887777E-4</v>
      </c>
      <c r="BL227" s="126">
        <f t="shared" ref="BL227" si="3001">D227/D250</f>
        <v>3.4266610948600083E-2</v>
      </c>
      <c r="BM227" s="127">
        <f t="shared" ref="BM227" si="3002">E227/E250</f>
        <v>0</v>
      </c>
      <c r="BN227" s="124">
        <f t="shared" ref="BN227" si="3003">F227/F250</f>
        <v>2.1471589421314479E-2</v>
      </c>
      <c r="BO227" s="125">
        <f t="shared" ref="BO227" si="3004">G227/G250</f>
        <v>4.0387722132471731E-4</v>
      </c>
      <c r="BP227" s="126">
        <f t="shared" ref="BP227" si="3005">H227/H250</f>
        <v>1.6992981159955671E-2</v>
      </c>
      <c r="BQ227" s="127">
        <f t="shared" ref="BQ227" si="3006">I227/I250</f>
        <v>1.4771048744460858E-3</v>
      </c>
      <c r="BR227" s="124">
        <f t="shared" ref="BR227" si="3007">J227/J250</f>
        <v>1.0445682451253482E-2</v>
      </c>
      <c r="BS227" s="125">
        <f t="shared" ref="BS227" si="3008">K227/K250</f>
        <v>2.3346303501945525E-3</v>
      </c>
      <c r="BT227" s="126">
        <f t="shared" ref="BT227" si="3009">L227/L250</f>
        <v>4.1025641025641026E-3</v>
      </c>
      <c r="BU227" s="124">
        <f t="shared" ref="BU227" si="3010">M227/M250</f>
        <v>1.9212295869356388E-3</v>
      </c>
      <c r="BV227" s="128">
        <f t="shared" ref="BV227" si="3011">N227/N250</f>
        <v>2.6344676180021956E-3</v>
      </c>
      <c r="BW227" s="129">
        <f t="shared" ref="BW227" si="3012">O227/O250</f>
        <v>0</v>
      </c>
      <c r="BX227" s="124">
        <f t="shared" ref="BX227" si="3013">P227/P250</f>
        <v>4.3375394321766561E-3</v>
      </c>
      <c r="BY227" s="125">
        <f t="shared" ref="BY227" si="3014">Q227/Q250</f>
        <v>0</v>
      </c>
      <c r="BZ227" s="126">
        <f t="shared" ref="BZ227" si="3015">R227/R250</f>
        <v>0</v>
      </c>
      <c r="CA227" s="127">
        <f t="shared" ref="CA227" si="3016">S227/S250</f>
        <v>0</v>
      </c>
      <c r="CB227" s="124">
        <f t="shared" ref="CB227" si="3017">T227/T250</f>
        <v>0</v>
      </c>
      <c r="CC227" s="125">
        <f t="shared" ref="CC227" si="3018">U227/U250</f>
        <v>0</v>
      </c>
      <c r="CD227" s="126">
        <f t="shared" ref="CD227" si="3019">V227/V250</f>
        <v>0</v>
      </c>
      <c r="CE227" s="127">
        <f t="shared" ref="CE227" si="3020">W227/W250</f>
        <v>0</v>
      </c>
      <c r="CF227" s="124">
        <f t="shared" ref="CF227" si="3021">X227/X250</f>
        <v>0</v>
      </c>
      <c r="CG227" s="125">
        <f t="shared" ref="CG227" si="3022">Y227/Y250</f>
        <v>0</v>
      </c>
      <c r="CH227" s="126">
        <f t="shared" ref="CH227" si="3023">Z227/Z250</f>
        <v>0</v>
      </c>
      <c r="CI227" s="124">
        <f t="shared" ref="CI227" si="3024">AA227/AA250</f>
        <v>0</v>
      </c>
      <c r="CJ227" s="130">
        <f t="shared" ref="CJ227" si="3025">AB227/AB250</f>
        <v>1.0576271186440679E-2</v>
      </c>
      <c r="CK227" s="131">
        <f t="shared" ref="CK227" si="3026">AC227/AC250</f>
        <v>4.3025362318840579E-4</v>
      </c>
    </row>
    <row r="228" spans="1:89" ht="13.5" thickBot="1" x14ac:dyDescent="0.25">
      <c r="A228" s="140" t="s">
        <v>18</v>
      </c>
      <c r="B228" s="188">
        <v>486</v>
      </c>
      <c r="C228" s="189">
        <v>0</v>
      </c>
      <c r="D228" s="190">
        <v>168</v>
      </c>
      <c r="E228" s="191">
        <v>4</v>
      </c>
      <c r="F228" s="188">
        <v>146</v>
      </c>
      <c r="G228" s="192">
        <v>15</v>
      </c>
      <c r="H228" s="190">
        <v>371</v>
      </c>
      <c r="I228" s="191">
        <v>59</v>
      </c>
      <c r="J228" s="188">
        <v>46</v>
      </c>
      <c r="K228" s="192">
        <v>25</v>
      </c>
      <c r="L228" s="190">
        <v>47</v>
      </c>
      <c r="M228" s="188">
        <v>118</v>
      </c>
      <c r="N228" s="193">
        <v>184</v>
      </c>
      <c r="O228" s="194">
        <v>139</v>
      </c>
      <c r="P228" s="188">
        <v>129</v>
      </c>
      <c r="Q228" s="192">
        <v>115</v>
      </c>
      <c r="R228" s="190">
        <v>212</v>
      </c>
      <c r="S228" s="191">
        <v>129</v>
      </c>
      <c r="T228" s="188">
        <v>17</v>
      </c>
      <c r="U228" s="192">
        <v>90</v>
      </c>
      <c r="V228" s="190">
        <v>43</v>
      </c>
      <c r="W228" s="191">
        <v>149</v>
      </c>
      <c r="X228" s="188">
        <v>131</v>
      </c>
      <c r="Y228" s="192">
        <v>114</v>
      </c>
      <c r="Z228" s="190">
        <v>380</v>
      </c>
      <c r="AA228" s="188">
        <v>287</v>
      </c>
      <c r="AB228" s="165">
        <f t="shared" si="2998"/>
        <v>2360</v>
      </c>
      <c r="AC228" s="166">
        <f t="shared" si="2999"/>
        <v>1244</v>
      </c>
      <c r="AE228" s="257"/>
      <c r="AF228" s="121"/>
      <c r="AG228" s="189"/>
      <c r="AH228" s="190"/>
      <c r="AI228" s="191"/>
      <c r="AJ228" s="188"/>
      <c r="AK228" s="192"/>
      <c r="AL228" s="190"/>
      <c r="AM228" s="191"/>
      <c r="AN228" s="188"/>
      <c r="AO228" s="192"/>
      <c r="AP228" s="190"/>
      <c r="AQ228" s="188"/>
      <c r="AR228" s="193"/>
      <c r="AS228" s="194"/>
      <c r="AT228" s="188"/>
      <c r="AU228" s="192"/>
      <c r="AV228" s="190"/>
      <c r="AW228" s="191"/>
      <c r="AX228" s="188"/>
      <c r="AY228" s="192"/>
      <c r="AZ228" s="190"/>
      <c r="BA228" s="191"/>
      <c r="BB228" s="188"/>
      <c r="BC228" s="192"/>
      <c r="BD228" s="190"/>
      <c r="BE228" s="188"/>
      <c r="BF228" s="165"/>
      <c r="BG228" s="166"/>
      <c r="BI228" s="140" t="s">
        <v>18</v>
      </c>
      <c r="BJ228" s="124">
        <f>B228/B250</f>
        <v>9.6947935368043081E-2</v>
      </c>
      <c r="BK228" s="125">
        <f t="shared" ref="BK228" si="3027">C228/C250</f>
        <v>0</v>
      </c>
      <c r="BL228" s="126">
        <f t="shared" ref="BL228" si="3028">D228/D250</f>
        <v>7.0204763894692851E-2</v>
      </c>
      <c r="BM228" s="127">
        <f t="shared" ref="BM228" si="3029">E228/E250</f>
        <v>1.4290818149339049E-3</v>
      </c>
      <c r="BN228" s="124">
        <f t="shared" ref="BN228" si="3030">F228/F250</f>
        <v>3.8229903115998956E-2</v>
      </c>
      <c r="BO228" s="125">
        <f t="shared" ref="BO228" si="3031">G228/G250</f>
        <v>6.0581583198707593E-3</v>
      </c>
      <c r="BP228" s="126">
        <f t="shared" ref="BP228" si="3032">H228/H250</f>
        <v>6.8526043590690797E-2</v>
      </c>
      <c r="BQ228" s="127">
        <f t="shared" ref="BQ228" si="3033">I228/I250</f>
        <v>1.0893648449039882E-2</v>
      </c>
      <c r="BR228" s="124">
        <f t="shared" ref="BR228" si="3034">J228/J250</f>
        <v>3.2033426183844013E-2</v>
      </c>
      <c r="BS228" s="125">
        <f t="shared" ref="BS228" si="3035">K228/K250</f>
        <v>1.9455252918287938E-2</v>
      </c>
      <c r="BT228" s="126">
        <f t="shared" ref="BT228" si="3036">L228/L250</f>
        <v>1.6068376068376067E-2</v>
      </c>
      <c r="BU228" s="124">
        <f t="shared" ref="BU228" si="3037">M228/M250</f>
        <v>3.7784181876400896E-2</v>
      </c>
      <c r="BV228" s="128">
        <f t="shared" ref="BV228" si="3038">N228/N250</f>
        <v>4.0395170142700332E-2</v>
      </c>
      <c r="BW228" s="129">
        <f t="shared" ref="BW228" si="3039">O228/O250</f>
        <v>2.7934083601286172E-2</v>
      </c>
      <c r="BX228" s="124">
        <f t="shared" ref="BX228" si="3040">P228/P250</f>
        <v>5.0867507886435334E-2</v>
      </c>
      <c r="BY228" s="125">
        <f t="shared" ref="BY228" si="3041">Q228/Q250</f>
        <v>4.5580657946888627E-2</v>
      </c>
      <c r="BZ228" s="126">
        <f t="shared" ref="BZ228" si="3042">R228/R250</f>
        <v>6.3816977724262494E-2</v>
      </c>
      <c r="CA228" s="127">
        <f t="shared" ref="CA228" si="3043">S228/S250</f>
        <v>3.7186509080426637E-2</v>
      </c>
      <c r="CB228" s="124">
        <f t="shared" ref="CB228" si="3044">T228/T250</f>
        <v>1.6221374045801526E-2</v>
      </c>
      <c r="CC228" s="125">
        <f t="shared" ref="CC228" si="3045">U228/U250</f>
        <v>8.8148873653281098E-2</v>
      </c>
      <c r="CD228" s="126">
        <f t="shared" ref="CD228" si="3046">V228/V250</f>
        <v>1.2102448634956376E-2</v>
      </c>
      <c r="CE228" s="127">
        <f t="shared" ref="CE228" si="3047">W228/W250</f>
        <v>5.5763473053892218E-2</v>
      </c>
      <c r="CF228" s="124">
        <f t="shared" ref="CF228" si="3048">X228/X250</f>
        <v>6.0732498840982849E-2</v>
      </c>
      <c r="CG228" s="125">
        <f t="shared" ref="CG228" si="3049">Y228/Y250</f>
        <v>5.3546265852512917E-2</v>
      </c>
      <c r="CH228" s="126">
        <f t="shared" ref="CH228" si="3050">Z228/Z250</f>
        <v>6.2510281296265832E-2</v>
      </c>
      <c r="CI228" s="124">
        <f t="shared" ref="CI228" si="3051">AA228/AA250</f>
        <v>3.7403883748208001E-2</v>
      </c>
      <c r="CJ228" s="130">
        <f t="shared" ref="CJ228" si="3052">AB228/AB250</f>
        <v>5.3333333333333337E-2</v>
      </c>
      <c r="CK228" s="131">
        <f t="shared" ref="CK228" si="3053">AC228/AC250</f>
        <v>2.8170289855072465E-2</v>
      </c>
    </row>
    <row r="229" spans="1:89" ht="14.25" thickTop="1" thickBot="1" x14ac:dyDescent="0.25">
      <c r="A229" s="132" t="s">
        <v>19</v>
      </c>
      <c r="B229" s="181">
        <v>457</v>
      </c>
      <c r="C229" s="182">
        <v>215</v>
      </c>
      <c r="D229" s="183">
        <v>219</v>
      </c>
      <c r="E229" s="184">
        <v>152</v>
      </c>
      <c r="F229" s="181">
        <v>492</v>
      </c>
      <c r="G229" s="185">
        <v>179</v>
      </c>
      <c r="H229" s="183">
        <v>476</v>
      </c>
      <c r="I229" s="184">
        <v>261</v>
      </c>
      <c r="J229" s="181">
        <v>104</v>
      </c>
      <c r="K229" s="185">
        <v>123</v>
      </c>
      <c r="L229" s="183">
        <v>94</v>
      </c>
      <c r="M229" s="181">
        <v>320</v>
      </c>
      <c r="N229" s="186">
        <v>308</v>
      </c>
      <c r="O229" s="187">
        <v>396</v>
      </c>
      <c r="P229" s="181">
        <v>266</v>
      </c>
      <c r="Q229" s="185">
        <v>235</v>
      </c>
      <c r="R229" s="183">
        <v>339</v>
      </c>
      <c r="S229" s="184">
        <v>184</v>
      </c>
      <c r="T229" s="181">
        <v>26</v>
      </c>
      <c r="U229" s="185">
        <v>171</v>
      </c>
      <c r="V229" s="183">
        <v>136</v>
      </c>
      <c r="W229" s="184">
        <v>267</v>
      </c>
      <c r="X229" s="181">
        <v>184</v>
      </c>
      <c r="Y229" s="185">
        <v>173</v>
      </c>
      <c r="Z229" s="183">
        <v>461</v>
      </c>
      <c r="AA229" s="181">
        <v>429</v>
      </c>
      <c r="AB229" s="165">
        <f>B229+D229+F229+H229+J229+L229+N229+P229+R229+T229+V229+X229+Z229</f>
        <v>3562</v>
      </c>
      <c r="AC229" s="166">
        <f t="shared" si="2999"/>
        <v>3105</v>
      </c>
      <c r="AE229" s="254" t="s">
        <v>13</v>
      </c>
      <c r="AF229" s="14">
        <f t="shared" ref="AF229:BG229" si="3054">SUM(AF226:AF228)</f>
        <v>968</v>
      </c>
      <c r="AG229" s="1">
        <f t="shared" si="3054"/>
        <v>478</v>
      </c>
      <c r="AH229" s="14">
        <f t="shared" si="3054"/>
        <v>460</v>
      </c>
      <c r="AI229" s="1">
        <f t="shared" si="3054"/>
        <v>234</v>
      </c>
      <c r="AJ229" s="14">
        <f t="shared" si="3054"/>
        <v>629</v>
      </c>
      <c r="AK229" s="1">
        <f t="shared" si="3054"/>
        <v>303</v>
      </c>
      <c r="AL229" s="14">
        <f t="shared" si="3054"/>
        <v>809</v>
      </c>
      <c r="AM229" s="1">
        <f t="shared" si="3054"/>
        <v>650</v>
      </c>
      <c r="AN229" s="14">
        <f t="shared" si="3054"/>
        <v>159</v>
      </c>
      <c r="AO229" s="1">
        <f t="shared" si="3054"/>
        <v>319</v>
      </c>
      <c r="AP229" s="14">
        <f t="shared" si="3054"/>
        <v>256</v>
      </c>
      <c r="AQ229" s="1">
        <f t="shared" si="3054"/>
        <v>744</v>
      </c>
      <c r="AR229" s="14">
        <f t="shared" si="3054"/>
        <v>587</v>
      </c>
      <c r="AS229" s="1">
        <f t="shared" si="3054"/>
        <v>959</v>
      </c>
      <c r="AT229" s="14">
        <f t="shared" si="3054"/>
        <v>459</v>
      </c>
      <c r="AU229" s="1">
        <f t="shared" si="3054"/>
        <v>306</v>
      </c>
      <c r="AV229" s="14">
        <f t="shared" si="3054"/>
        <v>659</v>
      </c>
      <c r="AW229" s="1">
        <f t="shared" si="3054"/>
        <v>419</v>
      </c>
      <c r="AX229" s="14">
        <f t="shared" si="3054"/>
        <v>76</v>
      </c>
      <c r="AY229" s="1">
        <f t="shared" si="3054"/>
        <v>274</v>
      </c>
      <c r="AZ229" s="14">
        <f t="shared" si="3054"/>
        <v>292</v>
      </c>
      <c r="BA229" s="1">
        <f t="shared" si="3054"/>
        <v>562</v>
      </c>
      <c r="BB229" s="14">
        <f t="shared" si="3054"/>
        <v>364</v>
      </c>
      <c r="BC229" s="1">
        <f t="shared" si="3054"/>
        <v>325</v>
      </c>
      <c r="BD229" s="14">
        <f t="shared" si="3054"/>
        <v>838</v>
      </c>
      <c r="BE229" s="1">
        <f t="shared" si="3054"/>
        <v>941</v>
      </c>
      <c r="BF229" s="167">
        <f t="shared" si="3054"/>
        <v>6556</v>
      </c>
      <c r="BG229" s="168">
        <f t="shared" si="3054"/>
        <v>6514</v>
      </c>
      <c r="BI229" s="132" t="s">
        <v>19</v>
      </c>
      <c r="BJ229" s="124">
        <f>B229/B250</f>
        <v>9.1162976261719528E-2</v>
      </c>
      <c r="BK229" s="125">
        <f t="shared" ref="BK229" si="3055">C229/C250</f>
        <v>4.6759460635058724E-2</v>
      </c>
      <c r="BL229" s="126">
        <f t="shared" ref="BL229" si="3056">D229/D250</f>
        <v>9.1516924362724614E-2</v>
      </c>
      <c r="BM229" s="127">
        <f t="shared" ref="BM229" si="3057">E229/E250</f>
        <v>5.4305108967488386E-2</v>
      </c>
      <c r="BN229" s="124">
        <f t="shared" ref="BN229" si="3058">F229/F250</f>
        <v>0.12882953652788687</v>
      </c>
      <c r="BO229" s="125">
        <f t="shared" ref="BO229" si="3059">G229/G250</f>
        <v>7.2294022617124393E-2</v>
      </c>
      <c r="BP229" s="126">
        <f t="shared" ref="BP229" si="3060">H229/H250</f>
        <v>8.7920206871074991E-2</v>
      </c>
      <c r="BQ229" s="127">
        <f t="shared" ref="BQ229" si="3061">I229/I250</f>
        <v>4.8190546528803543E-2</v>
      </c>
      <c r="BR229" s="124">
        <f t="shared" ref="BR229" si="3062">J229/J250</f>
        <v>7.2423398328690811E-2</v>
      </c>
      <c r="BS229" s="125">
        <f t="shared" ref="BS229" si="3063">K229/K250</f>
        <v>9.5719844357976661E-2</v>
      </c>
      <c r="BT229" s="126">
        <f t="shared" ref="BT229" si="3064">L229/L250</f>
        <v>3.2136752136752135E-2</v>
      </c>
      <c r="BU229" s="124">
        <f t="shared" ref="BU229" si="3065">M229/M250</f>
        <v>0.10246557796990073</v>
      </c>
      <c r="BV229" s="128">
        <f t="shared" ref="BV229" si="3066">N229/N250</f>
        <v>6.7618002195389687E-2</v>
      </c>
      <c r="BW229" s="129">
        <f t="shared" ref="BW229" si="3067">O229/O250</f>
        <v>7.9581993569131829E-2</v>
      </c>
      <c r="BX229" s="124">
        <f t="shared" ref="BX229" si="3068">P229/P250</f>
        <v>0.10488958990536278</v>
      </c>
      <c r="BY229" s="125">
        <f t="shared" ref="BY229" si="3069">Q229/Q250</f>
        <v>9.3143083630598492E-2</v>
      </c>
      <c r="BZ229" s="126">
        <f t="shared" ref="BZ229" si="3070">R229/R250</f>
        <v>0.10204695966285371</v>
      </c>
      <c r="CA229" s="127">
        <f t="shared" ref="CA229" si="3071">S229/S250</f>
        <v>5.3041222254251945E-2</v>
      </c>
      <c r="CB229" s="124">
        <f t="shared" ref="CB229" si="3072">T229/T250</f>
        <v>2.4809160305343511E-2</v>
      </c>
      <c r="CC229" s="125">
        <f t="shared" ref="CC229" si="3073">U229/U250</f>
        <v>0.16748285994123407</v>
      </c>
      <c r="CD229" s="126">
        <f t="shared" ref="CD229" si="3074">V229/V250</f>
        <v>3.8277511961722487E-2</v>
      </c>
      <c r="CE229" s="127">
        <f t="shared" ref="CE229" si="3075">W229/W250</f>
        <v>9.9925149700598806E-2</v>
      </c>
      <c r="CF229" s="124">
        <f t="shared" ref="CF229" si="3076">X229/X250</f>
        <v>8.5303662494204915E-2</v>
      </c>
      <c r="CG229" s="125">
        <f t="shared" ref="CG229" si="3077">Y229/Y250</f>
        <v>8.125880695162048E-2</v>
      </c>
      <c r="CH229" s="126">
        <f t="shared" ref="CH229" si="3078">Z229/Z250</f>
        <v>7.5834841256785662E-2</v>
      </c>
      <c r="CI229" s="124">
        <f t="shared" ref="CI229" si="3079">AA229/AA250</f>
        <v>5.5910334940701162E-2</v>
      </c>
      <c r="CJ229" s="130">
        <f t="shared" ref="CJ229" si="3080">AB229/AB250</f>
        <v>8.0497175141242938E-2</v>
      </c>
      <c r="CK229" s="131">
        <f t="shared" ref="CK229" si="3081">AC229/AC250</f>
        <v>7.03125E-2</v>
      </c>
    </row>
    <row r="230" spans="1:89" ht="13.5" thickTop="1" x14ac:dyDescent="0.2">
      <c r="A230" s="140" t="s">
        <v>20</v>
      </c>
      <c r="B230" s="188">
        <v>441</v>
      </c>
      <c r="C230" s="189">
        <v>213</v>
      </c>
      <c r="D230" s="190">
        <v>223</v>
      </c>
      <c r="E230" s="191">
        <v>109</v>
      </c>
      <c r="F230" s="188">
        <v>378</v>
      </c>
      <c r="G230" s="192">
        <v>156</v>
      </c>
      <c r="H230" s="190">
        <v>428</v>
      </c>
      <c r="I230" s="191">
        <v>329</v>
      </c>
      <c r="J230" s="188">
        <v>92</v>
      </c>
      <c r="K230" s="192">
        <v>166</v>
      </c>
      <c r="L230" s="190">
        <v>146</v>
      </c>
      <c r="M230" s="188">
        <v>386</v>
      </c>
      <c r="N230" s="193">
        <v>354</v>
      </c>
      <c r="O230" s="194">
        <v>470</v>
      </c>
      <c r="P230" s="188">
        <v>264</v>
      </c>
      <c r="Q230" s="192">
        <v>186</v>
      </c>
      <c r="R230" s="190">
        <v>326</v>
      </c>
      <c r="S230" s="191">
        <v>215</v>
      </c>
      <c r="T230" s="188">
        <v>43</v>
      </c>
      <c r="U230" s="192">
        <v>146</v>
      </c>
      <c r="V230" s="190">
        <v>170</v>
      </c>
      <c r="W230" s="191">
        <v>268</v>
      </c>
      <c r="X230" s="188">
        <v>216</v>
      </c>
      <c r="Y230" s="192">
        <v>165</v>
      </c>
      <c r="Z230" s="190">
        <v>445</v>
      </c>
      <c r="AA230" s="188">
        <v>482</v>
      </c>
      <c r="AB230" s="165">
        <f t="shared" ref="AB230:AB246" si="3082">B230+D230+F230+H230+J230+L230+N230+P230+R230+T230+V230+X230+Z230</f>
        <v>3526</v>
      </c>
      <c r="AC230" s="166">
        <f t="shared" si="2999"/>
        <v>3291</v>
      </c>
      <c r="BI230" s="140" t="s">
        <v>20</v>
      </c>
      <c r="BJ230" s="124">
        <f>B230/B250</f>
        <v>8.7971274685816878E-2</v>
      </c>
      <c r="BK230" s="125">
        <f t="shared" ref="BK230" si="3083">C230/C250</f>
        <v>4.6324488908220968E-2</v>
      </c>
      <c r="BL230" s="126">
        <f t="shared" ref="BL230" si="3084">D230/D250</f>
        <v>9.3188466360217298E-2</v>
      </c>
      <c r="BM230" s="127">
        <f t="shared" ref="BM230" si="3085">E230/E250</f>
        <v>3.8942479456948911E-2</v>
      </c>
      <c r="BN230" s="124">
        <f t="shared" ref="BN230" si="3086">F230/F250</f>
        <v>9.8978790259230162E-2</v>
      </c>
      <c r="BO230" s="125">
        <f t="shared" ref="BO230" si="3087">G230/G250</f>
        <v>6.3004846526655903E-2</v>
      </c>
      <c r="BP230" s="126">
        <f t="shared" ref="BP230" si="3088">H230/H250</f>
        <v>7.9054303657185077E-2</v>
      </c>
      <c r="BQ230" s="127">
        <f t="shared" ref="BQ230" si="3089">I230/I250</f>
        <v>6.0745937961595275E-2</v>
      </c>
      <c r="BR230" s="124">
        <f t="shared" ref="BR230" si="3090">J230/J250</f>
        <v>6.4066852367688026E-2</v>
      </c>
      <c r="BS230" s="125">
        <f t="shared" ref="BS230" si="3091">K230/K250</f>
        <v>0.12918287937743192</v>
      </c>
      <c r="BT230" s="126">
        <f t="shared" ref="BT230" si="3092">L230/L250</f>
        <v>4.9914529914529916E-2</v>
      </c>
      <c r="BU230" s="124">
        <f t="shared" ref="BU230" si="3093">M230/M250</f>
        <v>0.12359910342619276</v>
      </c>
      <c r="BV230" s="128">
        <f t="shared" ref="BV230" si="3094">N230/N250</f>
        <v>7.771679473106477E-2</v>
      </c>
      <c r="BW230" s="129">
        <f t="shared" ref="BW230" si="3095">O230/O250</f>
        <v>9.4453376205787781E-2</v>
      </c>
      <c r="BX230" s="124">
        <f t="shared" ref="BX230" si="3096">P230/P250</f>
        <v>0.10410094637223975</v>
      </c>
      <c r="BY230" s="125">
        <f t="shared" ref="BY230" si="3097">Q230/Q250</f>
        <v>7.3721759809750292E-2</v>
      </c>
      <c r="BZ230" s="126">
        <f t="shared" ref="BZ230" si="3098">R230/R250</f>
        <v>9.8133654425045153E-2</v>
      </c>
      <c r="CA230" s="127">
        <f t="shared" ref="CA230" si="3099">S230/S250</f>
        <v>6.1977515134044391E-2</v>
      </c>
      <c r="CB230" s="124">
        <f t="shared" ref="CB230" si="3100">T230/T250</f>
        <v>4.1030534351145037E-2</v>
      </c>
      <c r="CC230" s="125">
        <f t="shared" ref="CC230" si="3101">U230/U250</f>
        <v>0.14299706170421156</v>
      </c>
      <c r="CD230" s="126">
        <f t="shared" ref="CD230" si="3102">V230/V250</f>
        <v>4.784688995215311E-2</v>
      </c>
      <c r="CE230" s="127">
        <f t="shared" ref="CE230" si="3103">W230/W250</f>
        <v>0.10029940119760479</v>
      </c>
      <c r="CF230" s="124">
        <f t="shared" ref="CF230" si="3104">X230/X250</f>
        <v>0.10013908205841446</v>
      </c>
      <c r="CG230" s="125">
        <f t="shared" ref="CG230" si="3105">Y230/Y250</f>
        <v>7.7501174260216063E-2</v>
      </c>
      <c r="CH230" s="126">
        <f t="shared" ref="CH230" si="3106">Z230/Z250</f>
        <v>7.3202829412732359E-2</v>
      </c>
      <c r="CI230" s="124">
        <f t="shared" ref="CI230" si="3107">AA230/AA250</f>
        <v>6.2817672357617621E-2</v>
      </c>
      <c r="CJ230" s="130">
        <f t="shared" ref="CJ230" si="3108">AB230/AB250</f>
        <v>7.9683615819209033E-2</v>
      </c>
      <c r="CK230" s="131">
        <f t="shared" ref="CK230" si="3109">AC230/AC250</f>
        <v>7.4524456521739127E-2</v>
      </c>
    </row>
    <row r="231" spans="1:89" ht="13.5" thickBot="1" x14ac:dyDescent="0.25">
      <c r="A231" s="132" t="s">
        <v>21</v>
      </c>
      <c r="B231" s="181">
        <v>527</v>
      </c>
      <c r="C231" s="182">
        <v>265</v>
      </c>
      <c r="D231" s="183">
        <v>237</v>
      </c>
      <c r="E231" s="184">
        <v>125</v>
      </c>
      <c r="F231" s="181">
        <v>251</v>
      </c>
      <c r="G231" s="185">
        <v>147</v>
      </c>
      <c r="H231" s="183">
        <v>381</v>
      </c>
      <c r="I231" s="184">
        <v>321</v>
      </c>
      <c r="J231" s="181">
        <v>67</v>
      </c>
      <c r="K231" s="185">
        <v>153</v>
      </c>
      <c r="L231" s="183">
        <v>110</v>
      </c>
      <c r="M231" s="181">
        <v>358</v>
      </c>
      <c r="N231" s="186">
        <v>233</v>
      </c>
      <c r="O231" s="187">
        <v>489</v>
      </c>
      <c r="P231" s="181">
        <v>195</v>
      </c>
      <c r="Q231" s="185">
        <v>120</v>
      </c>
      <c r="R231" s="183">
        <v>333</v>
      </c>
      <c r="S231" s="184">
        <v>204</v>
      </c>
      <c r="T231" s="181">
        <v>33</v>
      </c>
      <c r="U231" s="185">
        <v>128</v>
      </c>
      <c r="V231" s="183">
        <v>122</v>
      </c>
      <c r="W231" s="184">
        <v>294</v>
      </c>
      <c r="X231" s="181">
        <v>148</v>
      </c>
      <c r="Y231" s="185">
        <v>160</v>
      </c>
      <c r="Z231" s="183">
        <v>393</v>
      </c>
      <c r="AA231" s="181">
        <v>459</v>
      </c>
      <c r="AB231" s="165">
        <f t="shared" si="3082"/>
        <v>3030</v>
      </c>
      <c r="AC231" s="166">
        <f t="shared" si="2999"/>
        <v>3223</v>
      </c>
      <c r="AE231" t="s">
        <v>85</v>
      </c>
      <c r="BI231" s="132" t="s">
        <v>21</v>
      </c>
      <c r="BJ231" s="124">
        <f>B231/B250</f>
        <v>0.10512667065629364</v>
      </c>
      <c r="BK231" s="125">
        <f t="shared" ref="BK231" si="3110">C231/C250</f>
        <v>5.7633753806002608E-2</v>
      </c>
      <c r="BL231" s="126">
        <f t="shared" ref="BL231" si="3111">D231/D250</f>
        <v>9.90388633514417E-2</v>
      </c>
      <c r="BM231" s="127">
        <f t="shared" ref="BM231" si="3112">E231/E250</f>
        <v>4.4658806716684533E-2</v>
      </c>
      <c r="BN231" s="124">
        <f t="shared" ref="BN231" si="3113">F231/F250</f>
        <v>6.5724011521340664E-2</v>
      </c>
      <c r="BO231" s="125">
        <f t="shared" ref="BO231" si="3114">G231/G250</f>
        <v>5.9369951534733442E-2</v>
      </c>
      <c r="BP231" s="126">
        <f t="shared" ref="BP231" si="3115">H231/H250</f>
        <v>7.03731067602512E-2</v>
      </c>
      <c r="BQ231" s="127">
        <f t="shared" ref="BQ231" si="3116">I231/I250</f>
        <v>5.9268833087149191E-2</v>
      </c>
      <c r="BR231" s="124">
        <f t="shared" ref="BR231" si="3117">J231/J250</f>
        <v>4.6657381615598889E-2</v>
      </c>
      <c r="BS231" s="125">
        <f t="shared" ref="BS231" si="3118">K231/K250</f>
        <v>0.11906614785992217</v>
      </c>
      <c r="BT231" s="126">
        <f t="shared" ref="BT231" si="3119">L231/L250</f>
        <v>3.7606837606837605E-2</v>
      </c>
      <c r="BU231" s="124">
        <f t="shared" ref="BU231" si="3120">M231/M250</f>
        <v>0.11463336535382646</v>
      </c>
      <c r="BV231" s="128">
        <f t="shared" ref="BV231" si="3121">N231/N250</f>
        <v>5.1152579582875959E-2</v>
      </c>
      <c r="BW231" s="129">
        <f t="shared" ref="BW231" si="3122">O231/O250</f>
        <v>9.8271704180064312E-2</v>
      </c>
      <c r="BX231" s="124">
        <f t="shared" ref="BX231" si="3123">P231/P250</f>
        <v>7.6892744479495262E-2</v>
      </c>
      <c r="BY231" s="125">
        <f t="shared" ref="BY231" si="3124">Q231/Q250</f>
        <v>4.7562425683709872E-2</v>
      </c>
      <c r="BZ231" s="126">
        <f t="shared" ref="BZ231" si="3125">R231/R250</f>
        <v>0.10024081878386513</v>
      </c>
      <c r="CA231" s="127">
        <f t="shared" ref="CA231" si="3126">S231/S250</f>
        <v>5.8806572499279335E-2</v>
      </c>
      <c r="CB231" s="124">
        <f t="shared" ref="CB231" si="3127">T231/T250</f>
        <v>3.1488549618320608E-2</v>
      </c>
      <c r="CC231" s="125">
        <f t="shared" ref="CC231" si="3128">U231/U250</f>
        <v>0.12536728697355534</v>
      </c>
      <c r="CD231" s="126">
        <f t="shared" ref="CD231" si="3129">V231/V250</f>
        <v>3.4337179848015764E-2</v>
      </c>
      <c r="CE231" s="127">
        <f t="shared" ref="CE231" si="3130">W231/W250</f>
        <v>0.11002994011976049</v>
      </c>
      <c r="CF231" s="124">
        <f t="shared" ref="CF231" si="3131">X231/X250</f>
        <v>6.8613815484469168E-2</v>
      </c>
      <c r="CG231" s="125">
        <f t="shared" ref="CG231" si="3132">Y231/Y250</f>
        <v>7.5152653828088306E-2</v>
      </c>
      <c r="CH231" s="126">
        <f t="shared" ref="CH231" si="3133">Z231/Z250</f>
        <v>6.4648790919559135E-2</v>
      </c>
      <c r="CI231" s="124">
        <f t="shared" ref="CI231" si="3134">AA231/AA250</f>
        <v>5.9820148572918022E-2</v>
      </c>
      <c r="CJ231" s="130">
        <f t="shared" ref="CJ231" si="3135">AB231/AB250</f>
        <v>6.8474576271186444E-2</v>
      </c>
      <c r="CK231" s="131">
        <f t="shared" ref="CK231" si="3136">AC231/AC250</f>
        <v>7.2984601449275363E-2</v>
      </c>
    </row>
    <row r="232" spans="1:89" ht="14.25" thickTop="1" thickBot="1" x14ac:dyDescent="0.25">
      <c r="A232" s="140" t="s">
        <v>22</v>
      </c>
      <c r="B232" s="188">
        <v>447</v>
      </c>
      <c r="C232" s="189">
        <v>301</v>
      </c>
      <c r="D232" s="190">
        <v>223</v>
      </c>
      <c r="E232" s="191">
        <v>81</v>
      </c>
      <c r="F232" s="188">
        <v>334</v>
      </c>
      <c r="G232" s="192">
        <v>117</v>
      </c>
      <c r="H232" s="190">
        <v>410</v>
      </c>
      <c r="I232" s="191">
        <v>326</v>
      </c>
      <c r="J232" s="188">
        <v>83</v>
      </c>
      <c r="K232" s="192">
        <v>133</v>
      </c>
      <c r="L232" s="190">
        <v>100</v>
      </c>
      <c r="M232" s="188">
        <v>469</v>
      </c>
      <c r="N232" s="193">
        <v>231</v>
      </c>
      <c r="O232" s="194">
        <v>499</v>
      </c>
      <c r="P232" s="188">
        <v>195</v>
      </c>
      <c r="Q232" s="192">
        <v>142</v>
      </c>
      <c r="R232" s="190">
        <v>359</v>
      </c>
      <c r="S232" s="191">
        <v>149</v>
      </c>
      <c r="T232" s="188">
        <v>45</v>
      </c>
      <c r="U232" s="192">
        <v>114</v>
      </c>
      <c r="V232" s="190">
        <v>123</v>
      </c>
      <c r="W232" s="191">
        <v>396</v>
      </c>
      <c r="X232" s="188">
        <v>167</v>
      </c>
      <c r="Y232" s="192">
        <v>123</v>
      </c>
      <c r="Z232" s="190">
        <v>479</v>
      </c>
      <c r="AA232" s="188">
        <v>387</v>
      </c>
      <c r="AB232" s="165">
        <f t="shared" si="3082"/>
        <v>3196</v>
      </c>
      <c r="AC232" s="166">
        <f t="shared" si="2999"/>
        <v>3237</v>
      </c>
      <c r="AE232" s="268" t="s">
        <v>0</v>
      </c>
      <c r="AF232" s="262" t="s">
        <v>1</v>
      </c>
      <c r="AG232" s="263"/>
      <c r="AH232" s="262" t="s">
        <v>2</v>
      </c>
      <c r="AI232" s="263"/>
      <c r="AJ232" s="262" t="s">
        <v>3</v>
      </c>
      <c r="AK232" s="263"/>
      <c r="AL232" s="262" t="s">
        <v>4</v>
      </c>
      <c r="AM232" s="263"/>
      <c r="AN232" s="262" t="s">
        <v>5</v>
      </c>
      <c r="AO232" s="263"/>
      <c r="AP232" s="262" t="s">
        <v>6</v>
      </c>
      <c r="AQ232" s="263"/>
      <c r="AR232" s="262" t="s">
        <v>7</v>
      </c>
      <c r="AS232" s="263"/>
      <c r="AT232" s="262" t="s">
        <v>8</v>
      </c>
      <c r="AU232" s="263"/>
      <c r="AV232" s="262" t="s">
        <v>9</v>
      </c>
      <c r="AW232" s="263"/>
      <c r="AX232" s="262" t="s">
        <v>10</v>
      </c>
      <c r="AY232" s="263"/>
      <c r="AZ232" s="262" t="s">
        <v>11</v>
      </c>
      <c r="BA232" s="263"/>
      <c r="BB232" s="262" t="s">
        <v>12</v>
      </c>
      <c r="BC232" s="263"/>
      <c r="BD232" s="264" t="s">
        <v>40</v>
      </c>
      <c r="BE232" s="265"/>
      <c r="BF232" s="266" t="s">
        <v>41</v>
      </c>
      <c r="BG232" s="267"/>
      <c r="BI232" s="140" t="s">
        <v>22</v>
      </c>
      <c r="BJ232" s="124">
        <f>B232/B250</f>
        <v>8.9168162776780371E-2</v>
      </c>
      <c r="BK232" s="125">
        <f t="shared" ref="BK232" si="3137">C232/C250</f>
        <v>6.5463244889082214E-2</v>
      </c>
      <c r="BL232" s="126">
        <f t="shared" ref="BL232" si="3138">D232/D250</f>
        <v>9.3188466360217298E-2</v>
      </c>
      <c r="BM232" s="127">
        <f t="shared" ref="BM232" si="3139">E232/E250</f>
        <v>2.8938906752411574E-2</v>
      </c>
      <c r="BN232" s="124">
        <f t="shared" ref="BN232" si="3140">F232/F250</f>
        <v>8.7457449594134595E-2</v>
      </c>
      <c r="BO232" s="125">
        <f t="shared" ref="BO232" si="3141">G232/G250</f>
        <v>4.7253634894991924E-2</v>
      </c>
      <c r="BP232" s="126">
        <f t="shared" ref="BP232" si="3142">H232/H250</f>
        <v>7.5729589951976359E-2</v>
      </c>
      <c r="BQ232" s="127">
        <f t="shared" ref="BQ232" si="3143">I232/I250</f>
        <v>6.0192023633677989E-2</v>
      </c>
      <c r="BR232" s="124">
        <f t="shared" ref="BR232" si="3144">J232/J250</f>
        <v>5.7799442896935935E-2</v>
      </c>
      <c r="BS232" s="125">
        <f t="shared" ref="BS232" si="3145">K232/K250</f>
        <v>0.10350194552529182</v>
      </c>
      <c r="BT232" s="126">
        <f t="shared" ref="BT232" si="3146">L232/L250</f>
        <v>3.4188034188034191E-2</v>
      </c>
      <c r="BU232" s="124">
        <f t="shared" ref="BU232" si="3147">M232/M250</f>
        <v>0.15017611271213577</v>
      </c>
      <c r="BV232" s="128">
        <f t="shared" ref="BV232" si="3148">N232/N250</f>
        <v>5.0713501646542258E-2</v>
      </c>
      <c r="BW232" s="129">
        <f t="shared" ref="BW232" si="3149">O232/O250</f>
        <v>0.10028135048231511</v>
      </c>
      <c r="BX232" s="124">
        <f t="shared" ref="BX232" si="3150">P232/P250</f>
        <v>7.6892744479495262E-2</v>
      </c>
      <c r="BY232" s="125">
        <f t="shared" ref="BY232" si="3151">Q232/Q250</f>
        <v>5.6282203725723345E-2</v>
      </c>
      <c r="BZ232" s="126">
        <f t="shared" ref="BZ232" si="3152">R232/R250</f>
        <v>0.10806742925948223</v>
      </c>
      <c r="CA232" s="127">
        <f t="shared" ref="CA232" si="3153">S232/S250</f>
        <v>4.295185932545402E-2</v>
      </c>
      <c r="CB232" s="124">
        <f t="shared" ref="CB232" si="3154">T232/T250</f>
        <v>4.2938931297709926E-2</v>
      </c>
      <c r="CC232" s="125">
        <f t="shared" ref="CC232" si="3155">U232/U250</f>
        <v>0.11165523996082272</v>
      </c>
      <c r="CD232" s="126">
        <f t="shared" ref="CD232" si="3156">V232/V250</f>
        <v>3.4618632141851957E-2</v>
      </c>
      <c r="CE232" s="127">
        <f t="shared" ref="CE232" si="3157">W232/W250</f>
        <v>0.14820359281437126</v>
      </c>
      <c r="CF232" s="124">
        <f t="shared" ref="CF232" si="3158">X232/X250</f>
        <v>7.7422345850718596E-2</v>
      </c>
      <c r="CG232" s="125">
        <f t="shared" ref="CG232" si="3159">Y232/Y250</f>
        <v>5.7773602630342882E-2</v>
      </c>
      <c r="CH232" s="126">
        <f t="shared" ref="CH232" si="3160">Z232/Z250</f>
        <v>7.8795854581345623E-2</v>
      </c>
      <c r="CI232" s="124">
        <f t="shared" ref="CI232" si="3161">AA232/AA250</f>
        <v>5.0436595855597552E-2</v>
      </c>
      <c r="CJ232" s="130">
        <f t="shared" ref="CJ232" si="3162">AB232/AB250</f>
        <v>7.2225988700564972E-2</v>
      </c>
      <c r="CK232" s="131">
        <f t="shared" ref="CK232" si="3163">AC232/AC250</f>
        <v>7.3301630434782605E-2</v>
      </c>
    </row>
    <row r="233" spans="1:89" ht="15" thickTop="1" thickBot="1" x14ac:dyDescent="0.3">
      <c r="A233" s="132" t="s">
        <v>23</v>
      </c>
      <c r="B233" s="181">
        <v>394</v>
      </c>
      <c r="C233" s="182">
        <v>245</v>
      </c>
      <c r="D233" s="183">
        <v>200</v>
      </c>
      <c r="E233" s="184">
        <v>110</v>
      </c>
      <c r="F233" s="181">
        <v>288</v>
      </c>
      <c r="G233" s="185">
        <v>139</v>
      </c>
      <c r="H233" s="183">
        <v>341</v>
      </c>
      <c r="I233" s="184">
        <v>364</v>
      </c>
      <c r="J233" s="181">
        <v>68</v>
      </c>
      <c r="K233" s="185">
        <v>118</v>
      </c>
      <c r="L233" s="183">
        <v>108</v>
      </c>
      <c r="M233" s="181">
        <v>334</v>
      </c>
      <c r="N233" s="186">
        <v>183</v>
      </c>
      <c r="O233" s="187">
        <v>465</v>
      </c>
      <c r="P233" s="181">
        <v>126</v>
      </c>
      <c r="Q233" s="185">
        <v>134</v>
      </c>
      <c r="R233" s="183">
        <v>198</v>
      </c>
      <c r="S233" s="184">
        <v>189</v>
      </c>
      <c r="T233" s="181">
        <v>30</v>
      </c>
      <c r="U233" s="185">
        <v>46</v>
      </c>
      <c r="V233" s="183">
        <v>100</v>
      </c>
      <c r="W233" s="184">
        <v>254</v>
      </c>
      <c r="X233" s="181">
        <v>103</v>
      </c>
      <c r="Y233" s="185">
        <v>108</v>
      </c>
      <c r="Z233" s="183">
        <v>439</v>
      </c>
      <c r="AA233" s="181">
        <v>458</v>
      </c>
      <c r="AB233" s="165">
        <f t="shared" si="3082"/>
        <v>2578</v>
      </c>
      <c r="AC233" s="166">
        <f t="shared" si="2999"/>
        <v>2964</v>
      </c>
      <c r="AE233" s="269"/>
      <c r="AF233" s="112" t="s">
        <v>14</v>
      </c>
      <c r="AG233" s="113" t="s">
        <v>15</v>
      </c>
      <c r="AH233" s="114" t="s">
        <v>14</v>
      </c>
      <c r="AI233" s="115" t="s">
        <v>15</v>
      </c>
      <c r="AJ233" s="112" t="s">
        <v>14</v>
      </c>
      <c r="AK233" s="113" t="s">
        <v>15</v>
      </c>
      <c r="AL233" s="114" t="s">
        <v>14</v>
      </c>
      <c r="AM233" s="115" t="s">
        <v>15</v>
      </c>
      <c r="AN233" s="112" t="s">
        <v>14</v>
      </c>
      <c r="AO233" s="113" t="s">
        <v>15</v>
      </c>
      <c r="AP233" s="114" t="s">
        <v>14</v>
      </c>
      <c r="AQ233" s="112" t="s">
        <v>15</v>
      </c>
      <c r="AR233" s="116" t="s">
        <v>14</v>
      </c>
      <c r="AS233" s="117" t="s">
        <v>15</v>
      </c>
      <c r="AT233" s="112" t="s">
        <v>14</v>
      </c>
      <c r="AU233" s="113" t="s">
        <v>15</v>
      </c>
      <c r="AV233" s="114" t="s">
        <v>14</v>
      </c>
      <c r="AW233" s="115" t="s">
        <v>15</v>
      </c>
      <c r="AX233" s="112" t="s">
        <v>14</v>
      </c>
      <c r="AY233" s="113" t="s">
        <v>15</v>
      </c>
      <c r="AZ233" s="114" t="s">
        <v>14</v>
      </c>
      <c r="BA233" s="115" t="s">
        <v>15</v>
      </c>
      <c r="BB233" s="112" t="s">
        <v>14</v>
      </c>
      <c r="BC233" s="113" t="s">
        <v>15</v>
      </c>
      <c r="BD233" s="26" t="s">
        <v>14</v>
      </c>
      <c r="BE233" s="118" t="s">
        <v>15</v>
      </c>
      <c r="BF233" s="169" t="s">
        <v>14</v>
      </c>
      <c r="BG233" s="170" t="s">
        <v>15</v>
      </c>
      <c r="BI233" s="132" t="s">
        <v>23</v>
      </c>
      <c r="BJ233" s="124">
        <f>B233/B250</f>
        <v>7.8595651306602829E-2</v>
      </c>
      <c r="BK233" s="125">
        <f t="shared" ref="BK233" si="3164">C233/C250</f>
        <v>5.3284036537625055E-2</v>
      </c>
      <c r="BL233" s="126">
        <f t="shared" ref="BL233" si="3165">D233/D250</f>
        <v>8.3577099874634353E-2</v>
      </c>
      <c r="BM233" s="127">
        <f t="shared" ref="BM233" si="3166">E233/E250</f>
        <v>3.9299749910682386E-2</v>
      </c>
      <c r="BN233" s="124">
        <f t="shared" ref="BN233" si="3167">F233/F250</f>
        <v>7.5412411626080131E-2</v>
      </c>
      <c r="BO233" s="125">
        <f t="shared" ref="BO233" si="3168">G233/G250</f>
        <v>5.6138933764135701E-2</v>
      </c>
      <c r="BP233" s="126">
        <f t="shared" ref="BP233" si="3169">H233/H250</f>
        <v>6.29848540820096E-2</v>
      </c>
      <c r="BQ233" s="127">
        <f t="shared" ref="BQ233" si="3170">I233/I250</f>
        <v>6.7208271787296894E-2</v>
      </c>
      <c r="BR233" s="124">
        <f t="shared" ref="BR233" si="3171">J233/J250</f>
        <v>4.7353760445682451E-2</v>
      </c>
      <c r="BS233" s="125">
        <f t="shared" ref="BS233" si="3172">K233/K250</f>
        <v>9.1828793774319073E-2</v>
      </c>
      <c r="BT233" s="126">
        <f t="shared" ref="BT233" si="3173">L233/L250</f>
        <v>3.6923076923076927E-2</v>
      </c>
      <c r="BU233" s="124">
        <f t="shared" ref="BU233" si="3174">M233/M250</f>
        <v>0.1069484470060839</v>
      </c>
      <c r="BV233" s="128">
        <f t="shared" ref="BV233" si="3175">N233/N250</f>
        <v>4.0175631174533481E-2</v>
      </c>
      <c r="BW233" s="129">
        <f t="shared" ref="BW233" si="3176">O233/O250</f>
        <v>9.3448553054662375E-2</v>
      </c>
      <c r="BX233" s="124">
        <f t="shared" ref="BX233" si="3177">P233/P250</f>
        <v>4.9684542586750792E-2</v>
      </c>
      <c r="BY233" s="125">
        <f t="shared" ref="BY233" si="3178">Q233/Q250</f>
        <v>5.3111375346809354E-2</v>
      </c>
      <c r="BZ233" s="126">
        <f t="shared" ref="BZ233" si="3179">R233/R250</f>
        <v>5.9602649006622516E-2</v>
      </c>
      <c r="CA233" s="127">
        <f t="shared" ref="CA233" si="3180">S233/S250</f>
        <v>5.4482559815508792E-2</v>
      </c>
      <c r="CB233" s="124">
        <f t="shared" ref="CB233" si="3181">T233/T250</f>
        <v>2.8625954198473282E-2</v>
      </c>
      <c r="CC233" s="125">
        <f t="shared" ref="CC233" si="3182">U233/U250</f>
        <v>4.5053868756121447E-2</v>
      </c>
      <c r="CD233" s="126">
        <f t="shared" ref="CD233" si="3183">V233/V250</f>
        <v>2.8145229383619477E-2</v>
      </c>
      <c r="CE233" s="127">
        <f t="shared" ref="CE233" si="3184">W233/W250</f>
        <v>9.5059880239520958E-2</v>
      </c>
      <c r="CF233" s="124">
        <f t="shared" ref="CF233" si="3185">X233/X250</f>
        <v>4.775150672229949E-2</v>
      </c>
      <c r="CG233" s="125">
        <f t="shared" ref="CG233" si="3186">Y233/Y250</f>
        <v>5.0728041333959605E-2</v>
      </c>
      <c r="CH233" s="126">
        <f t="shared" ref="CH233" si="3187">Z233/Z250</f>
        <v>7.2215824971212372E-2</v>
      </c>
      <c r="CI233" s="124">
        <f t="shared" ref="CI233" si="3188">AA233/AA250</f>
        <v>5.9689821451844129E-2</v>
      </c>
      <c r="CJ233" s="130">
        <f t="shared" ref="CJ233" si="3189">AB233/AB250</f>
        <v>5.825988700564972E-2</v>
      </c>
      <c r="CK233" s="131">
        <f t="shared" ref="CK233" si="3190">AC233/AC250</f>
        <v>6.7119565217391305E-2</v>
      </c>
    </row>
    <row r="234" spans="1:89" ht="13.5" thickTop="1" x14ac:dyDescent="0.2">
      <c r="A234" s="140" t="s">
        <v>24</v>
      </c>
      <c r="B234" s="195">
        <v>216</v>
      </c>
      <c r="C234" s="189">
        <v>199</v>
      </c>
      <c r="D234" s="190">
        <v>155</v>
      </c>
      <c r="E234" s="191">
        <v>111</v>
      </c>
      <c r="F234" s="188">
        <v>324</v>
      </c>
      <c r="G234" s="192">
        <v>132</v>
      </c>
      <c r="H234" s="190">
        <v>287</v>
      </c>
      <c r="I234" s="191">
        <v>323</v>
      </c>
      <c r="J234" s="188">
        <v>121</v>
      </c>
      <c r="K234" s="192">
        <v>82</v>
      </c>
      <c r="L234" s="190">
        <v>149</v>
      </c>
      <c r="M234" s="188">
        <v>196</v>
      </c>
      <c r="N234" s="193">
        <v>172</v>
      </c>
      <c r="O234" s="196">
        <v>387</v>
      </c>
      <c r="P234" s="188">
        <v>112</v>
      </c>
      <c r="Q234" s="192">
        <v>148</v>
      </c>
      <c r="R234" s="190">
        <v>179</v>
      </c>
      <c r="S234" s="191">
        <v>222</v>
      </c>
      <c r="T234" s="188">
        <v>32</v>
      </c>
      <c r="U234" s="192">
        <v>72</v>
      </c>
      <c r="V234" s="190">
        <v>133</v>
      </c>
      <c r="W234" s="197">
        <v>165</v>
      </c>
      <c r="X234" s="188">
        <v>78</v>
      </c>
      <c r="Y234" s="192">
        <v>114</v>
      </c>
      <c r="Z234" s="190">
        <v>415</v>
      </c>
      <c r="AA234" s="188">
        <v>467</v>
      </c>
      <c r="AB234" s="165">
        <f t="shared" si="3082"/>
        <v>2373</v>
      </c>
      <c r="AC234" s="166">
        <f t="shared" si="2999"/>
        <v>2618</v>
      </c>
      <c r="AE234" s="257" t="str">
        <f>$AE$17</f>
        <v>17:00 - 17:59</v>
      </c>
      <c r="AF234" s="121">
        <f t="shared" ref="AF234:AU235" si="3191">SUMIF($A$9:$A$32,$AE234,B$226:B$249)</f>
        <v>327</v>
      </c>
      <c r="AG234" s="178">
        <f t="shared" si="3191"/>
        <v>467</v>
      </c>
      <c r="AH234" s="122">
        <f t="shared" si="3191"/>
        <v>154</v>
      </c>
      <c r="AI234" s="173">
        <f t="shared" si="3191"/>
        <v>349</v>
      </c>
      <c r="AJ234" s="121">
        <f t="shared" si="3191"/>
        <v>232</v>
      </c>
      <c r="AK234" s="123">
        <f t="shared" si="3191"/>
        <v>233</v>
      </c>
      <c r="AL234" s="122">
        <f t="shared" si="3191"/>
        <v>407</v>
      </c>
      <c r="AM234" s="173">
        <f t="shared" si="3191"/>
        <v>532</v>
      </c>
      <c r="AN234" s="121">
        <f t="shared" si="3191"/>
        <v>143</v>
      </c>
      <c r="AO234" s="123">
        <f t="shared" si="3191"/>
        <v>64</v>
      </c>
      <c r="AP234" s="122">
        <f t="shared" si="3191"/>
        <v>331</v>
      </c>
      <c r="AQ234" s="121">
        <f t="shared" si="3191"/>
        <v>99</v>
      </c>
      <c r="AR234" s="172">
        <f t="shared" si="3191"/>
        <v>483</v>
      </c>
      <c r="AS234" s="174">
        <f t="shared" si="3191"/>
        <v>320</v>
      </c>
      <c r="AT234" s="121">
        <f t="shared" si="3191"/>
        <v>215</v>
      </c>
      <c r="AU234" s="123">
        <f t="shared" si="3191"/>
        <v>245</v>
      </c>
      <c r="AV234" s="122">
        <f t="shared" ref="AP234:BE235" si="3192">SUMIF($A$9:$A$32,$AE234,R$226:R$249)</f>
        <v>197</v>
      </c>
      <c r="AW234" s="173">
        <f t="shared" si="3192"/>
        <v>347</v>
      </c>
      <c r="AX234" s="121">
        <f t="shared" si="3192"/>
        <v>194</v>
      </c>
      <c r="AY234" s="123">
        <f t="shared" si="3192"/>
        <v>37</v>
      </c>
      <c r="AZ234" s="122">
        <f t="shared" si="3192"/>
        <v>565</v>
      </c>
      <c r="BA234" s="173">
        <f t="shared" si="3192"/>
        <v>113</v>
      </c>
      <c r="BB234" s="121">
        <f t="shared" si="3192"/>
        <v>222</v>
      </c>
      <c r="BC234" s="123">
        <f t="shared" si="3192"/>
        <v>185</v>
      </c>
      <c r="BD234" s="21">
        <f t="shared" si="3192"/>
        <v>395</v>
      </c>
      <c r="BE234" s="177">
        <f t="shared" si="3192"/>
        <v>722</v>
      </c>
      <c r="BF234" s="163">
        <f>AF234+AH234+AJ234+AL234+AN234+AP234+AR234+AT234+AV234+AX234+AZ234+BB234+BD234</f>
        <v>3865</v>
      </c>
      <c r="BG234" s="164">
        <f>AG234+AI234+AK234+AM234+AO234+AQ234+AS234+AU234+AW234+AY234+BA234+BC234+BE234</f>
        <v>3713</v>
      </c>
      <c r="BI234" s="140" t="s">
        <v>24</v>
      </c>
      <c r="BJ234" s="124">
        <f>B234/B250</f>
        <v>4.3087971274685818E-2</v>
      </c>
      <c r="BK234" s="125">
        <f t="shared" ref="BK234" si="3193">C234/C250</f>
        <v>4.3279686820356676E-2</v>
      </c>
      <c r="BL234" s="126">
        <f t="shared" ref="BL234" si="3194">D234/D250</f>
        <v>6.4772252402841624E-2</v>
      </c>
      <c r="BM234" s="127">
        <f t="shared" ref="BM234" si="3195">E234/E250</f>
        <v>3.965702036441586E-2</v>
      </c>
      <c r="BN234" s="124">
        <f t="shared" ref="BN234" si="3196">F234/F250</f>
        <v>8.4838963079340135E-2</v>
      </c>
      <c r="BO234" s="125">
        <f t="shared" ref="BO234" si="3197">G234/G250</f>
        <v>5.3311793214862679E-2</v>
      </c>
      <c r="BP234" s="126">
        <f t="shared" ref="BP234" si="3198">H234/H250</f>
        <v>5.3010712966383447E-2</v>
      </c>
      <c r="BQ234" s="127">
        <f t="shared" ref="BQ234" si="3199">I234/I250</f>
        <v>5.963810930576071E-2</v>
      </c>
      <c r="BR234" s="124">
        <f t="shared" ref="BR234" si="3200">J234/J250</f>
        <v>8.4261838440111425E-2</v>
      </c>
      <c r="BS234" s="125">
        <f t="shared" ref="BS234" si="3201">K234/K250</f>
        <v>6.3813229571984431E-2</v>
      </c>
      <c r="BT234" s="126">
        <f t="shared" ref="BT234" si="3202">L234/L250</f>
        <v>5.0940170940170941E-2</v>
      </c>
      <c r="BU234" s="124">
        <f t="shared" ref="BU234" si="3203">M234/M250</f>
        <v>6.2760166506564199E-2</v>
      </c>
      <c r="BV234" s="128">
        <f t="shared" ref="BV234" si="3204">N234/N250</f>
        <v>3.7760702524698132E-2</v>
      </c>
      <c r="BW234" s="129">
        <f t="shared" ref="BW234" si="3205">O234/O250</f>
        <v>7.7773311897106109E-2</v>
      </c>
      <c r="BX234" s="124">
        <f t="shared" ref="BX234" si="3206">P234/P250</f>
        <v>4.4164037854889593E-2</v>
      </c>
      <c r="BY234" s="125">
        <f t="shared" ref="BY234" si="3207">Q234/Q250</f>
        <v>5.8660325009908837E-2</v>
      </c>
      <c r="BZ234" s="126">
        <f t="shared" ref="BZ234" si="3208">R234/R250</f>
        <v>5.3883202889825406E-2</v>
      </c>
      <c r="CA234" s="127">
        <f t="shared" ref="CA234" si="3209">S234/S250</f>
        <v>6.3995387719803981E-2</v>
      </c>
      <c r="CB234" s="124">
        <f t="shared" ref="CB234" si="3210">T234/T250</f>
        <v>3.0534351145038167E-2</v>
      </c>
      <c r="CC234" s="125">
        <f t="shared" ref="CC234" si="3211">U234/U250</f>
        <v>7.0519098922624882E-2</v>
      </c>
      <c r="CD234" s="126">
        <f t="shared" ref="CD234" si="3212">V234/V250</f>
        <v>3.7433155080213901E-2</v>
      </c>
      <c r="CE234" s="127">
        <f t="shared" ref="CE234" si="3213">W234/W250</f>
        <v>6.1751497005988025E-2</v>
      </c>
      <c r="CF234" s="124">
        <f t="shared" ref="CF234" si="3214">X234/X250</f>
        <v>3.6161335187760782E-2</v>
      </c>
      <c r="CG234" s="125">
        <f t="shared" ref="CG234" si="3215">Y234/Y250</f>
        <v>5.3546265852512917E-2</v>
      </c>
      <c r="CH234" s="126">
        <f t="shared" ref="CH234" si="3216">Z234/Z250</f>
        <v>6.8267807205132425E-2</v>
      </c>
      <c r="CI234" s="124">
        <f t="shared" ref="CI234" si="3217">AA234/AA250</f>
        <v>6.0862765541509191E-2</v>
      </c>
      <c r="CJ234" s="130">
        <f t="shared" ref="CJ234" si="3218">AB234/AB250</f>
        <v>5.3627118644067794E-2</v>
      </c>
      <c r="CK234" s="131">
        <f t="shared" ref="CK234" si="3219">AC234/AC250</f>
        <v>5.9284420289855075E-2</v>
      </c>
    </row>
    <row r="235" spans="1:89" x14ac:dyDescent="0.2">
      <c r="A235" s="132" t="s">
        <v>25</v>
      </c>
      <c r="B235" s="198">
        <v>192</v>
      </c>
      <c r="C235" s="182">
        <v>250</v>
      </c>
      <c r="D235" s="183">
        <v>106</v>
      </c>
      <c r="E235" s="184">
        <v>139</v>
      </c>
      <c r="F235" s="181">
        <v>265</v>
      </c>
      <c r="G235" s="185">
        <v>143</v>
      </c>
      <c r="H235" s="183">
        <v>296</v>
      </c>
      <c r="I235" s="184">
        <v>331</v>
      </c>
      <c r="J235" s="181">
        <v>83</v>
      </c>
      <c r="K235" s="182">
        <v>65</v>
      </c>
      <c r="L235" s="183">
        <v>134</v>
      </c>
      <c r="M235" s="181">
        <v>146</v>
      </c>
      <c r="N235" s="186">
        <v>223</v>
      </c>
      <c r="O235" s="199">
        <v>281</v>
      </c>
      <c r="P235" s="181">
        <v>112</v>
      </c>
      <c r="Q235" s="182">
        <v>112</v>
      </c>
      <c r="R235" s="183">
        <v>149</v>
      </c>
      <c r="S235" s="184">
        <v>167</v>
      </c>
      <c r="T235" s="190">
        <v>27</v>
      </c>
      <c r="U235" s="181">
        <v>26</v>
      </c>
      <c r="V235" s="183">
        <v>140</v>
      </c>
      <c r="W235" s="200">
        <v>134</v>
      </c>
      <c r="X235" s="181">
        <v>72</v>
      </c>
      <c r="Y235" s="185">
        <v>98</v>
      </c>
      <c r="Z235" s="183">
        <v>409</v>
      </c>
      <c r="AA235" s="181">
        <v>418</v>
      </c>
      <c r="AB235" s="165">
        <f t="shared" si="3082"/>
        <v>2208</v>
      </c>
      <c r="AC235" s="166">
        <f t="shared" si="2999"/>
        <v>2310</v>
      </c>
      <c r="AE235" s="259" t="str">
        <f>$AE$18</f>
        <v>18:00 - 18:59</v>
      </c>
      <c r="AF235" s="121">
        <f t="shared" si="3191"/>
        <v>453</v>
      </c>
      <c r="AG235" s="182">
        <f t="shared" si="3191"/>
        <v>437</v>
      </c>
      <c r="AH235" s="183">
        <f t="shared" si="3191"/>
        <v>111</v>
      </c>
      <c r="AI235" s="184">
        <f t="shared" si="3191"/>
        <v>355</v>
      </c>
      <c r="AJ235" s="181">
        <f t="shared" si="3191"/>
        <v>105</v>
      </c>
      <c r="AK235" s="185">
        <f t="shared" si="3191"/>
        <v>206</v>
      </c>
      <c r="AL235" s="183">
        <f t="shared" si="3191"/>
        <v>366</v>
      </c>
      <c r="AM235" s="184">
        <f t="shared" si="3191"/>
        <v>571</v>
      </c>
      <c r="AN235" s="181">
        <f t="shared" si="3191"/>
        <v>129</v>
      </c>
      <c r="AO235" s="185">
        <f t="shared" si="3191"/>
        <v>61</v>
      </c>
      <c r="AP235" s="183">
        <f t="shared" si="3192"/>
        <v>423</v>
      </c>
      <c r="AQ235" s="181">
        <f t="shared" si="3192"/>
        <v>94</v>
      </c>
      <c r="AR235" s="186">
        <f t="shared" si="3192"/>
        <v>411</v>
      </c>
      <c r="AS235" s="187">
        <f t="shared" si="3192"/>
        <v>308</v>
      </c>
      <c r="AT235" s="181">
        <f t="shared" si="3192"/>
        <v>147</v>
      </c>
      <c r="AU235" s="185">
        <f t="shared" si="3192"/>
        <v>261</v>
      </c>
      <c r="AV235" s="183">
        <f t="shared" si="3192"/>
        <v>166</v>
      </c>
      <c r="AW235" s="184">
        <f t="shared" si="3192"/>
        <v>422</v>
      </c>
      <c r="AX235" s="181">
        <f t="shared" si="3192"/>
        <v>153</v>
      </c>
      <c r="AY235" s="185">
        <f t="shared" si="3192"/>
        <v>23</v>
      </c>
      <c r="AZ235" s="183">
        <f t="shared" si="3192"/>
        <v>753</v>
      </c>
      <c r="BA235" s="184">
        <f t="shared" si="3192"/>
        <v>81</v>
      </c>
      <c r="BB235" s="181">
        <f t="shared" si="3192"/>
        <v>197</v>
      </c>
      <c r="BC235" s="185">
        <f t="shared" si="3192"/>
        <v>218</v>
      </c>
      <c r="BD235" s="183">
        <f t="shared" si="3192"/>
        <v>407</v>
      </c>
      <c r="BE235" s="181">
        <f t="shared" si="3192"/>
        <v>863</v>
      </c>
      <c r="BF235" s="165">
        <f>SUM(AF235,AH235,AJ235,AL235,AN235,AP235,AR235,AT235,AV235,AX235,AZ235,BB235,BD235)</f>
        <v>3821</v>
      </c>
      <c r="BG235" s="166">
        <f>SUM(AG235,AI235,AK235,AM235,AO235,AQ235,AS235,AU235,AW235,AY235,BA235,BC235,BE235)</f>
        <v>3900</v>
      </c>
      <c r="BI235" s="132" t="s">
        <v>25</v>
      </c>
      <c r="BJ235" s="124">
        <f>B235/B250</f>
        <v>3.8300418910831836E-2</v>
      </c>
      <c r="BK235" s="125">
        <f t="shared" ref="BK235" si="3220">C235/C250</f>
        <v>5.4371465854719442E-2</v>
      </c>
      <c r="BL235" s="126">
        <f t="shared" ref="BL235" si="3221">D235/D250</f>
        <v>4.4295862933556203E-2</v>
      </c>
      <c r="BM235" s="127">
        <f t="shared" ref="BM235" si="3222">E235/E250</f>
        <v>4.96605930689532E-2</v>
      </c>
      <c r="BN235" s="124">
        <f t="shared" ref="BN235" si="3223">F235/F250</f>
        <v>6.9389892642052892E-2</v>
      </c>
      <c r="BO235" s="125">
        <f t="shared" ref="BO235" si="3224">G235/G250</f>
        <v>5.7754442649434572E-2</v>
      </c>
      <c r="BP235" s="126">
        <f t="shared" ref="BP235" si="3225">H235/H250</f>
        <v>5.4673069818987813E-2</v>
      </c>
      <c r="BQ235" s="127">
        <f t="shared" ref="BQ235" si="3226">I235/I250</f>
        <v>6.1115214180206795E-2</v>
      </c>
      <c r="BR235" s="124">
        <f t="shared" ref="BR235" si="3227">J235/J250</f>
        <v>5.7799442896935935E-2</v>
      </c>
      <c r="BS235" s="125">
        <f t="shared" ref="BS235" si="3228">K235/K250</f>
        <v>5.0583657587548639E-2</v>
      </c>
      <c r="BT235" s="126">
        <f t="shared" ref="BT235" si="3229">L235/L250</f>
        <v>4.581196581196581E-2</v>
      </c>
      <c r="BU235" s="124">
        <f t="shared" ref="BU235" si="3230">M235/M250</f>
        <v>4.6749919948767212E-2</v>
      </c>
      <c r="BV235" s="128">
        <f t="shared" ref="BV235" si="3231">N235/N250</f>
        <v>4.8957189901207461E-2</v>
      </c>
      <c r="BW235" s="129">
        <f t="shared" ref="BW235" si="3232">O235/O250</f>
        <v>5.6471061093247586E-2</v>
      </c>
      <c r="BX235" s="124">
        <f t="shared" ref="BX235" si="3233">P235/P250</f>
        <v>4.4164037854889593E-2</v>
      </c>
      <c r="BY235" s="125">
        <f t="shared" ref="BY235" si="3234">Q235/Q250</f>
        <v>4.4391597304795881E-2</v>
      </c>
      <c r="BZ235" s="126">
        <f t="shared" ref="BZ235" si="3235">R235/R250</f>
        <v>4.4852498494882598E-2</v>
      </c>
      <c r="CA235" s="127">
        <f t="shared" ref="CA235" si="3236">S235/S250</f>
        <v>4.8140674545978666E-2</v>
      </c>
      <c r="CB235" s="124">
        <f t="shared" ref="CB235" si="3237">T235/T250</f>
        <v>2.5763358778625955E-2</v>
      </c>
      <c r="CC235" s="125">
        <f t="shared" ref="CC235" si="3238">U235/U250</f>
        <v>2.5465230166503428E-2</v>
      </c>
      <c r="CD235" s="126">
        <f t="shared" ref="CD235" si="3239">V235/V250</f>
        <v>3.9403321137067265E-2</v>
      </c>
      <c r="CE235" s="127">
        <f t="shared" ref="CE235" si="3240">W235/W250</f>
        <v>5.0149700598802395E-2</v>
      </c>
      <c r="CF235" s="124">
        <f t="shared" ref="CF235" si="3241">X235/X250</f>
        <v>3.3379694019471488E-2</v>
      </c>
      <c r="CG235" s="125">
        <f t="shared" ref="CG235" si="3242">Y235/Y250</f>
        <v>4.6031000469704084E-2</v>
      </c>
      <c r="CH235" s="126">
        <f t="shared" ref="CH235" si="3243">Z235/Z250</f>
        <v>6.7280802763612438E-2</v>
      </c>
      <c r="CI235" s="124">
        <f t="shared" ref="CI235" si="3244">AA235/AA250</f>
        <v>5.4476736608888313E-2</v>
      </c>
      <c r="CJ235" s="130">
        <f t="shared" ref="CJ235" si="3245">AB235/AB250</f>
        <v>4.9898305084745763E-2</v>
      </c>
      <c r="CK235" s="131">
        <f t="shared" ref="CK235" si="3246">AC235/AC250</f>
        <v>5.2309782608695655E-2</v>
      </c>
    </row>
    <row r="236" spans="1:89" ht="13.5" thickBot="1" x14ac:dyDescent="0.25">
      <c r="A236" s="140" t="s">
        <v>26</v>
      </c>
      <c r="B236" s="195">
        <v>187</v>
      </c>
      <c r="C236" s="189">
        <v>226</v>
      </c>
      <c r="D236" s="190">
        <v>98</v>
      </c>
      <c r="E236" s="191">
        <v>148</v>
      </c>
      <c r="F236" s="188">
        <v>187</v>
      </c>
      <c r="G236" s="192">
        <v>136</v>
      </c>
      <c r="H236" s="190">
        <v>290</v>
      </c>
      <c r="I236" s="191">
        <v>259</v>
      </c>
      <c r="J236" s="188">
        <v>87</v>
      </c>
      <c r="K236" s="189">
        <v>62</v>
      </c>
      <c r="L236" s="190">
        <v>135</v>
      </c>
      <c r="M236" s="188">
        <v>143</v>
      </c>
      <c r="N236" s="193">
        <v>192</v>
      </c>
      <c r="O236" s="196">
        <v>198</v>
      </c>
      <c r="P236" s="188">
        <v>122</v>
      </c>
      <c r="Q236" s="189">
        <v>122</v>
      </c>
      <c r="R236" s="190">
        <v>164</v>
      </c>
      <c r="S236" s="191">
        <v>175</v>
      </c>
      <c r="T236" s="188">
        <v>47</v>
      </c>
      <c r="U236" s="192">
        <v>26</v>
      </c>
      <c r="V236" s="190">
        <v>108</v>
      </c>
      <c r="W236" s="197">
        <v>147</v>
      </c>
      <c r="X236" s="188">
        <v>84</v>
      </c>
      <c r="Y236" s="192">
        <v>111</v>
      </c>
      <c r="Z236" s="190">
        <v>337</v>
      </c>
      <c r="AA236" s="188">
        <v>422</v>
      </c>
      <c r="AB236" s="165">
        <f t="shared" si="3082"/>
        <v>2038</v>
      </c>
      <c r="AC236" s="166">
        <f t="shared" si="2999"/>
        <v>2175</v>
      </c>
      <c r="AE236" s="257"/>
      <c r="AF236" s="121"/>
      <c r="AG236" s="189"/>
      <c r="AH236" s="190"/>
      <c r="AI236" s="191"/>
      <c r="AJ236" s="188"/>
      <c r="AK236" s="192"/>
      <c r="AL236" s="190"/>
      <c r="AM236" s="191"/>
      <c r="AN236" s="188"/>
      <c r="AO236" s="192"/>
      <c r="AP236" s="190"/>
      <c r="AQ236" s="188"/>
      <c r="AR236" s="193"/>
      <c r="AS236" s="194"/>
      <c r="AT236" s="188"/>
      <c r="AU236" s="192"/>
      <c r="AV236" s="190"/>
      <c r="AW236" s="191"/>
      <c r="AX236" s="188"/>
      <c r="AY236" s="192"/>
      <c r="AZ236" s="190"/>
      <c r="BA236" s="191"/>
      <c r="BB236" s="188"/>
      <c r="BC236" s="192"/>
      <c r="BD236" s="190"/>
      <c r="BE236" s="188"/>
      <c r="BF236" s="165"/>
      <c r="BG236" s="166"/>
      <c r="BI236" s="140" t="s">
        <v>26</v>
      </c>
      <c r="BJ236" s="124">
        <f>B236/B250</f>
        <v>3.7303012168362258E-2</v>
      </c>
      <c r="BK236" s="125">
        <f t="shared" ref="BK236" si="3247">C236/C250</f>
        <v>4.9151805132666378E-2</v>
      </c>
      <c r="BL236" s="126">
        <f t="shared" ref="BL236" si="3248">D236/D250</f>
        <v>4.0952778938570834E-2</v>
      </c>
      <c r="BM236" s="127">
        <f t="shared" ref="BM236" si="3249">E236/E250</f>
        <v>5.2876027152554482E-2</v>
      </c>
      <c r="BN236" s="124">
        <f t="shared" ref="BN236" si="3250">F236/F250</f>
        <v>4.896569782665619E-2</v>
      </c>
      <c r="BO236" s="125">
        <f t="shared" ref="BO236" si="3251">G236/G250</f>
        <v>5.492730210016155E-2</v>
      </c>
      <c r="BP236" s="126">
        <f t="shared" ref="BP236" si="3252">H236/H250</f>
        <v>5.3564831917251567E-2</v>
      </c>
      <c r="BQ236" s="127">
        <f t="shared" ref="BQ236" si="3253">I236/I250</f>
        <v>4.7821270310192024E-2</v>
      </c>
      <c r="BR236" s="124">
        <f t="shared" ref="BR236" si="3254">J236/J250</f>
        <v>6.0584958217270196E-2</v>
      </c>
      <c r="BS236" s="125">
        <f t="shared" ref="BS236" si="3255">K236/K250</f>
        <v>4.8249027237354088E-2</v>
      </c>
      <c r="BT236" s="126">
        <f t="shared" ref="BT236" si="3256">L236/L250</f>
        <v>4.6153846153846156E-2</v>
      </c>
      <c r="BU236" s="124">
        <f t="shared" ref="BU236" si="3257">M236/M250</f>
        <v>4.5789305155299394E-2</v>
      </c>
      <c r="BV236" s="128">
        <f t="shared" ref="BV236" si="3258">N236/N250</f>
        <v>4.2151481888035129E-2</v>
      </c>
      <c r="BW236" s="129">
        <f t="shared" ref="BW236" si="3259">O236/O250</f>
        <v>3.9790996784565914E-2</v>
      </c>
      <c r="BX236" s="124">
        <f t="shared" ref="BX236" si="3260">P236/P250</f>
        <v>4.8107255520504731E-2</v>
      </c>
      <c r="BY236" s="125">
        <f t="shared" ref="BY236" si="3261">Q236/Q250</f>
        <v>4.8355132778438364E-2</v>
      </c>
      <c r="BZ236" s="126">
        <f t="shared" ref="BZ236" si="3262">R236/R250</f>
        <v>4.9367850692354005E-2</v>
      </c>
      <c r="CA236" s="127">
        <f t="shared" ref="CA236" si="3263">S236/S250</f>
        <v>5.0446814643989625E-2</v>
      </c>
      <c r="CB236" s="124">
        <f t="shared" ref="CB236" si="3264">T236/T250</f>
        <v>4.4847328244274808E-2</v>
      </c>
      <c r="CC236" s="125">
        <f t="shared" ref="CC236" si="3265">U236/U250</f>
        <v>2.5465230166503428E-2</v>
      </c>
      <c r="CD236" s="126">
        <f t="shared" ref="CD236" si="3266">V236/V250</f>
        <v>3.0396847734309035E-2</v>
      </c>
      <c r="CE236" s="127">
        <f t="shared" ref="CE236" si="3267">W236/W250</f>
        <v>5.5014970059880243E-2</v>
      </c>
      <c r="CF236" s="124">
        <f t="shared" ref="CF236" si="3268">X236/X250</f>
        <v>3.8942976356050069E-2</v>
      </c>
      <c r="CG236" s="125">
        <f t="shared" ref="CG236" si="3269">Y236/Y250</f>
        <v>5.2137153593236264E-2</v>
      </c>
      <c r="CH236" s="126">
        <f t="shared" ref="CH236" si="3270">Z236/Z250</f>
        <v>5.5436749465372595E-2</v>
      </c>
      <c r="CI236" s="124">
        <f t="shared" ref="CI236" si="3271">AA236/AA250</f>
        <v>5.4998045093183894E-2</v>
      </c>
      <c r="CJ236" s="130">
        <f t="shared" ref="CJ236" si="3272">AB236/AB250</f>
        <v>4.6056497175141244E-2</v>
      </c>
      <c r="CK236" s="131">
        <f t="shared" ref="CK236" si="3273">AC236/AC250</f>
        <v>4.9252717391304345E-2</v>
      </c>
    </row>
    <row r="237" spans="1:89" ht="14.25" thickTop="1" thickBot="1" x14ac:dyDescent="0.25">
      <c r="A237" s="132" t="s">
        <v>27</v>
      </c>
      <c r="B237" s="198">
        <v>146</v>
      </c>
      <c r="C237" s="182">
        <v>260</v>
      </c>
      <c r="D237" s="183">
        <v>114</v>
      </c>
      <c r="E237" s="184">
        <v>148</v>
      </c>
      <c r="F237" s="181">
        <v>188</v>
      </c>
      <c r="G237" s="185">
        <v>159</v>
      </c>
      <c r="H237" s="183">
        <v>259</v>
      </c>
      <c r="I237" s="184">
        <v>277</v>
      </c>
      <c r="J237" s="181">
        <v>93</v>
      </c>
      <c r="K237" s="182">
        <v>34</v>
      </c>
      <c r="L237" s="183">
        <v>149</v>
      </c>
      <c r="M237" s="181">
        <v>102</v>
      </c>
      <c r="N237" s="186">
        <v>221</v>
      </c>
      <c r="O237" s="199">
        <v>159</v>
      </c>
      <c r="P237" s="181">
        <v>128</v>
      </c>
      <c r="Q237" s="182">
        <v>112</v>
      </c>
      <c r="R237" s="183">
        <v>169</v>
      </c>
      <c r="S237" s="184">
        <v>172</v>
      </c>
      <c r="T237" s="181">
        <v>64</v>
      </c>
      <c r="U237" s="185">
        <v>29</v>
      </c>
      <c r="V237" s="183">
        <v>162</v>
      </c>
      <c r="W237" s="200">
        <v>84</v>
      </c>
      <c r="X237" s="181">
        <v>118</v>
      </c>
      <c r="Y237" s="185">
        <v>92</v>
      </c>
      <c r="Z237" s="183">
        <v>361</v>
      </c>
      <c r="AA237" s="181">
        <v>292</v>
      </c>
      <c r="AB237" s="165">
        <f t="shared" si="3082"/>
        <v>2172</v>
      </c>
      <c r="AC237" s="166">
        <f t="shared" si="2999"/>
        <v>1920</v>
      </c>
      <c r="AE237" s="254" t="s">
        <v>13</v>
      </c>
      <c r="AF237" s="14">
        <f t="shared" ref="AF237:BG237" si="3274">SUM(AF234:AF236)</f>
        <v>780</v>
      </c>
      <c r="AG237" s="1">
        <f t="shared" si="3274"/>
        <v>904</v>
      </c>
      <c r="AH237" s="14">
        <f t="shared" si="3274"/>
        <v>265</v>
      </c>
      <c r="AI237" s="1">
        <f t="shared" si="3274"/>
        <v>704</v>
      </c>
      <c r="AJ237" s="14">
        <f t="shared" si="3274"/>
        <v>337</v>
      </c>
      <c r="AK237" s="1">
        <f t="shared" si="3274"/>
        <v>439</v>
      </c>
      <c r="AL237" s="14">
        <f t="shared" si="3274"/>
        <v>773</v>
      </c>
      <c r="AM237" s="1">
        <f t="shared" si="3274"/>
        <v>1103</v>
      </c>
      <c r="AN237" s="14">
        <f t="shared" si="3274"/>
        <v>272</v>
      </c>
      <c r="AO237" s="1">
        <f t="shared" si="3274"/>
        <v>125</v>
      </c>
      <c r="AP237" s="14">
        <f t="shared" si="3274"/>
        <v>754</v>
      </c>
      <c r="AQ237" s="1">
        <f t="shared" si="3274"/>
        <v>193</v>
      </c>
      <c r="AR237" s="14">
        <f t="shared" si="3274"/>
        <v>894</v>
      </c>
      <c r="AS237" s="1">
        <f t="shared" si="3274"/>
        <v>628</v>
      </c>
      <c r="AT237" s="14">
        <f t="shared" si="3274"/>
        <v>362</v>
      </c>
      <c r="AU237" s="1">
        <f t="shared" si="3274"/>
        <v>506</v>
      </c>
      <c r="AV237" s="14">
        <f t="shared" si="3274"/>
        <v>363</v>
      </c>
      <c r="AW237" s="1">
        <f t="shared" si="3274"/>
        <v>769</v>
      </c>
      <c r="AX237" s="14">
        <f t="shared" si="3274"/>
        <v>347</v>
      </c>
      <c r="AY237" s="1">
        <f t="shared" si="3274"/>
        <v>60</v>
      </c>
      <c r="AZ237" s="14">
        <f t="shared" si="3274"/>
        <v>1318</v>
      </c>
      <c r="BA237" s="1">
        <f t="shared" si="3274"/>
        <v>194</v>
      </c>
      <c r="BB237" s="14">
        <f t="shared" si="3274"/>
        <v>419</v>
      </c>
      <c r="BC237" s="1">
        <f t="shared" si="3274"/>
        <v>403</v>
      </c>
      <c r="BD237" s="14">
        <f t="shared" si="3274"/>
        <v>802</v>
      </c>
      <c r="BE237" s="1">
        <f t="shared" si="3274"/>
        <v>1585</v>
      </c>
      <c r="BF237" s="167">
        <f t="shared" si="3274"/>
        <v>7686</v>
      </c>
      <c r="BG237" s="168">
        <f t="shared" si="3274"/>
        <v>7613</v>
      </c>
      <c r="BI237" s="132" t="s">
        <v>27</v>
      </c>
      <c r="BJ237" s="124">
        <f>B237/B250</f>
        <v>2.912427688011171E-2</v>
      </c>
      <c r="BK237" s="125">
        <f t="shared" ref="BK237" si="3275">C237/C250</f>
        <v>5.6546324488908221E-2</v>
      </c>
      <c r="BL237" s="126">
        <f t="shared" ref="BL237" si="3276">D237/D250</f>
        <v>4.7638946928541578E-2</v>
      </c>
      <c r="BM237" s="127">
        <f t="shared" ref="BM237" si="3277">E237/E250</f>
        <v>5.2876027152554482E-2</v>
      </c>
      <c r="BN237" s="124">
        <f t="shared" ref="BN237" si="3278">F237/F250</f>
        <v>4.9227546478135639E-2</v>
      </c>
      <c r="BO237" s="125">
        <f t="shared" ref="BO237" si="3279">G237/G250</f>
        <v>6.4216478190630047E-2</v>
      </c>
      <c r="BP237" s="126">
        <f t="shared" ref="BP237" si="3280">H237/H250</f>
        <v>4.7838936091614333E-2</v>
      </c>
      <c r="BQ237" s="127">
        <f t="shared" ref="BQ237" si="3281">I237/I250</f>
        <v>5.1144756277695713E-2</v>
      </c>
      <c r="BR237" s="124">
        <f t="shared" ref="BR237" si="3282">J237/J250</f>
        <v>6.4763231197771581E-2</v>
      </c>
      <c r="BS237" s="125">
        <f t="shared" ref="BS237" si="3283">K237/K250</f>
        <v>2.6459143968871595E-2</v>
      </c>
      <c r="BT237" s="126">
        <f t="shared" ref="BT237" si="3284">L237/L250</f>
        <v>5.0940170940170941E-2</v>
      </c>
      <c r="BU237" s="124">
        <f t="shared" ref="BU237" si="3285">M237/M250</f>
        <v>3.2660902977905859E-2</v>
      </c>
      <c r="BV237" s="128">
        <f t="shared" ref="BV237" si="3286">N237/N250</f>
        <v>4.8518111964873767E-2</v>
      </c>
      <c r="BW237" s="129">
        <f t="shared" ref="BW237" si="3287">O237/O250</f>
        <v>3.1953376205787781E-2</v>
      </c>
      <c r="BX237" s="124">
        <f t="shared" ref="BX237" si="3288">P237/P250</f>
        <v>5.0473186119873815E-2</v>
      </c>
      <c r="BY237" s="125">
        <f t="shared" ref="BY237" si="3289">Q237/Q250</f>
        <v>4.4391597304795881E-2</v>
      </c>
      <c r="BZ237" s="126">
        <f t="shared" ref="BZ237" si="3290">R237/R250</f>
        <v>5.0872968091511137E-2</v>
      </c>
      <c r="CA237" s="127">
        <f t="shared" ref="CA237" si="3291">S237/S250</f>
        <v>4.9582012107235514E-2</v>
      </c>
      <c r="CB237" s="124">
        <f t="shared" ref="CB237" si="3292">T237/T250</f>
        <v>6.1068702290076333E-2</v>
      </c>
      <c r="CC237" s="125">
        <f t="shared" ref="CC237" si="3293">U237/U250</f>
        <v>2.8403525954946131E-2</v>
      </c>
      <c r="CD237" s="126">
        <f t="shared" ref="CD237" si="3294">V237/V250</f>
        <v>4.5595271601463552E-2</v>
      </c>
      <c r="CE237" s="127">
        <f t="shared" ref="CE237" si="3295">W237/W250</f>
        <v>3.1437125748502992E-2</v>
      </c>
      <c r="CF237" s="124">
        <f t="shared" ref="CF237" si="3296">X237/X250</f>
        <v>5.4705609643022714E-2</v>
      </c>
      <c r="CG237" s="125">
        <f t="shared" ref="CG237" si="3297">Y237/Y250</f>
        <v>4.3212775951150778E-2</v>
      </c>
      <c r="CH237" s="126">
        <f t="shared" ref="CH237" si="3298">Z237/Z250</f>
        <v>5.9384767231452543E-2</v>
      </c>
      <c r="CI237" s="124">
        <f t="shared" ref="CI237" si="3299">AA237/AA250</f>
        <v>3.8055519353577483E-2</v>
      </c>
      <c r="CJ237" s="130">
        <f t="shared" ref="CJ237" si="3300">AB237/AB250</f>
        <v>4.9084745762711865E-2</v>
      </c>
      <c r="CK237" s="131">
        <f t="shared" ref="CK237" si="3301">AC237/AC250</f>
        <v>4.3478260869565216E-2</v>
      </c>
    </row>
    <row r="238" spans="1:89" ht="13.5" thickTop="1" x14ac:dyDescent="0.2">
      <c r="A238" s="140" t="s">
        <v>28</v>
      </c>
      <c r="B238" s="195">
        <v>206</v>
      </c>
      <c r="C238" s="189">
        <v>332</v>
      </c>
      <c r="D238" s="190">
        <v>94</v>
      </c>
      <c r="E238" s="191">
        <v>246</v>
      </c>
      <c r="F238" s="188">
        <v>208</v>
      </c>
      <c r="G238" s="192">
        <v>177</v>
      </c>
      <c r="H238" s="190">
        <v>257</v>
      </c>
      <c r="I238" s="191">
        <v>341</v>
      </c>
      <c r="J238" s="188">
        <v>95</v>
      </c>
      <c r="K238" s="189">
        <v>52</v>
      </c>
      <c r="L238" s="190">
        <v>238</v>
      </c>
      <c r="M238" s="188">
        <v>106</v>
      </c>
      <c r="N238" s="193">
        <v>300</v>
      </c>
      <c r="O238" s="196">
        <v>245</v>
      </c>
      <c r="P238" s="188">
        <v>141</v>
      </c>
      <c r="Q238" s="189">
        <v>122</v>
      </c>
      <c r="R238" s="190">
        <v>172</v>
      </c>
      <c r="S238" s="191">
        <v>220</v>
      </c>
      <c r="T238" s="188">
        <v>99</v>
      </c>
      <c r="U238" s="192">
        <v>39</v>
      </c>
      <c r="V238" s="190">
        <v>248</v>
      </c>
      <c r="W238" s="197">
        <v>107</v>
      </c>
      <c r="X238" s="188">
        <v>112</v>
      </c>
      <c r="Y238" s="192">
        <v>94</v>
      </c>
      <c r="Z238" s="190">
        <v>336</v>
      </c>
      <c r="AA238" s="188">
        <v>447</v>
      </c>
      <c r="AB238" s="165">
        <f t="shared" si="3082"/>
        <v>2506</v>
      </c>
      <c r="AC238" s="166">
        <f t="shared" si="2999"/>
        <v>2528</v>
      </c>
      <c r="BI238" s="140" t="s">
        <v>28</v>
      </c>
      <c r="BJ238" s="124">
        <f>B238/B250</f>
        <v>4.1093157789746662E-2</v>
      </c>
      <c r="BK238" s="125">
        <f t="shared" ref="BK238" si="3302">C238/C250</f>
        <v>7.2205306655067414E-2</v>
      </c>
      <c r="BL238" s="126">
        <f t="shared" ref="BL238" si="3303">D238/D250</f>
        <v>3.9281236941078143E-2</v>
      </c>
      <c r="BM238" s="127">
        <f t="shared" ref="BM238" si="3304">E238/E250</f>
        <v>8.7888531618435156E-2</v>
      </c>
      <c r="BN238" s="124">
        <f t="shared" ref="BN238" si="3305">F238/F250</f>
        <v>5.4464519507724532E-2</v>
      </c>
      <c r="BO238" s="125">
        <f t="shared" ref="BO238" si="3306">G238/G250</f>
        <v>7.1486268174474954E-2</v>
      </c>
      <c r="BP238" s="126">
        <f t="shared" ref="BP238" si="3307">H238/H250</f>
        <v>4.7469523457702251E-2</v>
      </c>
      <c r="BQ238" s="127">
        <f t="shared" ref="BQ238" si="3308">I238/I250</f>
        <v>6.2961595273264406E-2</v>
      </c>
      <c r="BR238" s="124">
        <f t="shared" ref="BR238" si="3309">J238/J250</f>
        <v>6.6155988857938719E-2</v>
      </c>
      <c r="BS238" s="125">
        <f t="shared" ref="BS238" si="3310">K238/K250</f>
        <v>4.0466926070038912E-2</v>
      </c>
      <c r="BT238" s="126">
        <f t="shared" ref="BT238" si="3311">L238/L250</f>
        <v>8.1367521367521373E-2</v>
      </c>
      <c r="BU238" s="124">
        <f t="shared" ref="BU238" si="3312">M238/M250</f>
        <v>3.3941722702529618E-2</v>
      </c>
      <c r="BV238" s="128">
        <f t="shared" ref="BV238" si="3313">N238/N250</f>
        <v>6.5861690450054883E-2</v>
      </c>
      <c r="BW238" s="129">
        <f t="shared" ref="BW238" si="3314">O238/O250</f>
        <v>4.9236334405144695E-2</v>
      </c>
      <c r="BX238" s="124">
        <f t="shared" ref="BX238" si="3315">P238/P250</f>
        <v>5.5599369085173503E-2</v>
      </c>
      <c r="BY238" s="125">
        <f t="shared" ref="BY238" si="3316">Q238/Q250</f>
        <v>4.8355132778438364E-2</v>
      </c>
      <c r="BZ238" s="126">
        <f t="shared" ref="BZ238" si="3317">R238/R250</f>
        <v>5.1776038531005417E-2</v>
      </c>
      <c r="CA238" s="127">
        <f t="shared" ref="CA238" si="3318">S238/S250</f>
        <v>6.3418852695301245E-2</v>
      </c>
      <c r="CB238" s="124">
        <f t="shared" ref="CB238" si="3319">T238/T250</f>
        <v>9.4465648854961837E-2</v>
      </c>
      <c r="CC238" s="125">
        <f t="shared" ref="CC238" si="3320">U238/U250</f>
        <v>3.8197845249755141E-2</v>
      </c>
      <c r="CD238" s="126">
        <f t="shared" ref="CD238" si="3321">V238/V250</f>
        <v>6.98001688713763E-2</v>
      </c>
      <c r="CE238" s="127">
        <f t="shared" ref="CE238" si="3322">W238/W250</f>
        <v>4.0044910179640722E-2</v>
      </c>
      <c r="CF238" s="124">
        <f t="shared" ref="CF238" si="3323">X238/X250</f>
        <v>5.1923968474733427E-2</v>
      </c>
      <c r="CG238" s="125">
        <f t="shared" ref="CG238" si="3324">Y238/Y250</f>
        <v>4.4152184124001882E-2</v>
      </c>
      <c r="CH238" s="126">
        <f t="shared" ref="CH238" si="3325">Z238/Z250</f>
        <v>5.5272248725119266E-2</v>
      </c>
      <c r="CI238" s="124">
        <f t="shared" ref="CI238" si="3326">AA238/AA250</f>
        <v>5.8256223120031279E-2</v>
      </c>
      <c r="CJ238" s="130">
        <f t="shared" ref="CJ238" si="3327">AB238/AB250</f>
        <v>5.6632768361581924E-2</v>
      </c>
      <c r="CK238" s="131">
        <f t="shared" ref="CK238" si="3328">AC238/AC250</f>
        <v>5.7246376811594203E-2</v>
      </c>
    </row>
    <row r="239" spans="1:89" x14ac:dyDescent="0.2">
      <c r="A239" s="132" t="s">
        <v>29</v>
      </c>
      <c r="B239" s="198">
        <v>197</v>
      </c>
      <c r="C239" s="182">
        <v>312</v>
      </c>
      <c r="D239" s="183">
        <v>141</v>
      </c>
      <c r="E239" s="184">
        <v>189</v>
      </c>
      <c r="F239" s="181">
        <v>264</v>
      </c>
      <c r="G239" s="185">
        <v>156</v>
      </c>
      <c r="H239" s="183">
        <v>341</v>
      </c>
      <c r="I239" s="184">
        <v>336</v>
      </c>
      <c r="J239" s="181">
        <v>123</v>
      </c>
      <c r="K239" s="182">
        <v>50</v>
      </c>
      <c r="L239" s="183">
        <v>302</v>
      </c>
      <c r="M239" s="181">
        <v>97</v>
      </c>
      <c r="N239" s="186">
        <v>351</v>
      </c>
      <c r="O239" s="199">
        <v>248</v>
      </c>
      <c r="P239" s="181">
        <v>188</v>
      </c>
      <c r="Q239" s="182">
        <v>157</v>
      </c>
      <c r="R239" s="183">
        <v>155</v>
      </c>
      <c r="S239" s="184">
        <v>213</v>
      </c>
      <c r="T239" s="181">
        <v>161</v>
      </c>
      <c r="U239" s="185">
        <v>30</v>
      </c>
      <c r="V239" s="183">
        <v>372</v>
      </c>
      <c r="W239" s="200">
        <v>90</v>
      </c>
      <c r="X239" s="181">
        <v>202</v>
      </c>
      <c r="Y239" s="185">
        <v>128</v>
      </c>
      <c r="Z239" s="183">
        <v>431</v>
      </c>
      <c r="AA239" s="181">
        <v>538</v>
      </c>
      <c r="AB239" s="165">
        <f t="shared" si="3082"/>
        <v>3228</v>
      </c>
      <c r="AC239" s="166">
        <f t="shared" si="2999"/>
        <v>2544</v>
      </c>
      <c r="BI239" s="132" t="s">
        <v>29</v>
      </c>
      <c r="BJ239" s="124">
        <f>B239/B250</f>
        <v>3.9297825653301414E-2</v>
      </c>
      <c r="BK239" s="125">
        <f t="shared" ref="BK239" si="3329">C239/C250</f>
        <v>6.7855589386689869E-2</v>
      </c>
      <c r="BL239" s="126">
        <f t="shared" ref="BL239" si="3330">D239/D250</f>
        <v>5.8921855411617215E-2</v>
      </c>
      <c r="BM239" s="127">
        <f t="shared" ref="BM239" si="3331">E239/E250</f>
        <v>6.7524115755627015E-2</v>
      </c>
      <c r="BN239" s="124">
        <f t="shared" ref="BN239" si="3332">F239/F250</f>
        <v>6.9128043990573443E-2</v>
      </c>
      <c r="BO239" s="125">
        <f t="shared" ref="BO239" si="3333">G239/G250</f>
        <v>6.3004846526655903E-2</v>
      </c>
      <c r="BP239" s="126">
        <f t="shared" ref="BP239" si="3334">H239/H250</f>
        <v>6.29848540820096E-2</v>
      </c>
      <c r="BQ239" s="127">
        <f t="shared" ref="BQ239" si="3335">I239/I250</f>
        <v>6.2038404726735601E-2</v>
      </c>
      <c r="BR239" s="124">
        <f t="shared" ref="BR239" si="3336">J239/J250</f>
        <v>8.5654596100278549E-2</v>
      </c>
      <c r="BS239" s="125">
        <f t="shared" ref="BS239" si="3337">K239/K250</f>
        <v>3.8910505836575876E-2</v>
      </c>
      <c r="BT239" s="126">
        <f t="shared" ref="BT239" si="3338">L239/L250</f>
        <v>0.10324786324786325</v>
      </c>
      <c r="BU239" s="124">
        <f t="shared" ref="BU239" si="3339">M239/M250</f>
        <v>3.1059878322126162E-2</v>
      </c>
      <c r="BV239" s="128">
        <f t="shared" ref="BV239" si="3340">N239/N250</f>
        <v>7.7058177826564211E-2</v>
      </c>
      <c r="BW239" s="129">
        <f t="shared" ref="BW239" si="3341">O239/O250</f>
        <v>4.9839228295819937E-2</v>
      </c>
      <c r="BX239" s="124">
        <f t="shared" ref="BX239" si="3342">P239/P250</f>
        <v>7.4132492113564666E-2</v>
      </c>
      <c r="BY239" s="125">
        <f t="shared" ref="BY239" si="3343">Q239/Q250</f>
        <v>6.2227506936187081E-2</v>
      </c>
      <c r="BZ239" s="126">
        <f t="shared" ref="BZ239" si="3344">R239/R250</f>
        <v>4.6658639373871165E-2</v>
      </c>
      <c r="CA239" s="127">
        <f t="shared" ref="CA239" si="3345">S239/S250</f>
        <v>6.1400980109541654E-2</v>
      </c>
      <c r="CB239" s="124">
        <f t="shared" ref="CB239" si="3346">T239/T250</f>
        <v>0.15362595419847327</v>
      </c>
      <c r="CC239" s="125">
        <f t="shared" ref="CC239" si="3347">U239/U250</f>
        <v>2.9382957884427033E-2</v>
      </c>
      <c r="CD239" s="126">
        <f t="shared" ref="CD239" si="3348">V239/V250</f>
        <v>0.10470025330706445</v>
      </c>
      <c r="CE239" s="127">
        <f t="shared" ref="CE239" si="3349">W239/W250</f>
        <v>3.3682634730538924E-2</v>
      </c>
      <c r="CF239" s="124">
        <f t="shared" ref="CF239" si="3350">X239/X250</f>
        <v>9.3648585999072789E-2</v>
      </c>
      <c r="CG239" s="125">
        <f t="shared" ref="CG239" si="3351">Y239/Y250</f>
        <v>6.0122123062470646E-2</v>
      </c>
      <c r="CH239" s="126">
        <f t="shared" ref="CH239" si="3352">Z239/Z250</f>
        <v>7.0899819049185728E-2</v>
      </c>
      <c r="CI239" s="124">
        <f t="shared" ref="CI239" si="3353">AA239/AA250</f>
        <v>7.0115991137755768E-2</v>
      </c>
      <c r="CJ239" s="130">
        <f t="shared" ref="CJ239" si="3354">AB239/AB250</f>
        <v>7.2949152542372886E-2</v>
      </c>
      <c r="CK239" s="131">
        <f t="shared" ref="CK239" si="3355">AC239/AC250</f>
        <v>5.7608695652173914E-2</v>
      </c>
    </row>
    <row r="240" spans="1:89" x14ac:dyDescent="0.2">
      <c r="A240" s="140" t="s">
        <v>30</v>
      </c>
      <c r="B240" s="195">
        <v>327</v>
      </c>
      <c r="C240" s="189">
        <v>467</v>
      </c>
      <c r="D240" s="190">
        <v>154</v>
      </c>
      <c r="E240" s="191">
        <v>349</v>
      </c>
      <c r="F240" s="188">
        <v>232</v>
      </c>
      <c r="G240" s="192">
        <v>233</v>
      </c>
      <c r="H240" s="190">
        <v>407</v>
      </c>
      <c r="I240" s="191">
        <v>532</v>
      </c>
      <c r="J240" s="188">
        <v>143</v>
      </c>
      <c r="K240" s="189">
        <v>64</v>
      </c>
      <c r="L240" s="190">
        <v>331</v>
      </c>
      <c r="M240" s="188">
        <v>99</v>
      </c>
      <c r="N240" s="193">
        <v>483</v>
      </c>
      <c r="O240" s="196">
        <v>320</v>
      </c>
      <c r="P240" s="188">
        <v>215</v>
      </c>
      <c r="Q240" s="189">
        <v>245</v>
      </c>
      <c r="R240" s="190">
        <v>197</v>
      </c>
      <c r="S240" s="191">
        <v>347</v>
      </c>
      <c r="T240" s="188">
        <v>194</v>
      </c>
      <c r="U240" s="192">
        <v>37</v>
      </c>
      <c r="V240" s="190">
        <v>565</v>
      </c>
      <c r="W240" s="197">
        <v>113</v>
      </c>
      <c r="X240" s="188">
        <v>222</v>
      </c>
      <c r="Y240" s="192">
        <v>185</v>
      </c>
      <c r="Z240" s="190">
        <v>395</v>
      </c>
      <c r="AA240" s="188">
        <v>722</v>
      </c>
      <c r="AB240" s="165">
        <f t="shared" si="3082"/>
        <v>3865</v>
      </c>
      <c r="AC240" s="166">
        <f t="shared" si="2999"/>
        <v>3713</v>
      </c>
      <c r="BI240" s="140" t="s">
        <v>30</v>
      </c>
      <c r="BJ240" s="124">
        <f>B240/B250</f>
        <v>6.5230400957510468E-2</v>
      </c>
      <c r="BK240" s="125">
        <f t="shared" ref="BK240" si="3356">C240/C250</f>
        <v>0.10156589821661592</v>
      </c>
      <c r="BL240" s="126">
        <f t="shared" ref="BL240" si="3357">D240/D250</f>
        <v>6.4354366903468449E-2</v>
      </c>
      <c r="BM240" s="127">
        <f t="shared" ref="BM240" si="3358">E240/E250</f>
        <v>0.12468738835298321</v>
      </c>
      <c r="BN240" s="124">
        <f t="shared" ref="BN240" si="3359">F240/F250</f>
        <v>6.0748887143231213E-2</v>
      </c>
      <c r="BO240" s="125">
        <f t="shared" ref="BO240" si="3360">G240/G250</f>
        <v>9.4103392568659128E-2</v>
      </c>
      <c r="BP240" s="126">
        <f t="shared" ref="BP240" si="3361">H240/H250</f>
        <v>7.5175471001108232E-2</v>
      </c>
      <c r="BQ240" s="127">
        <f t="shared" ref="BQ240" si="3362">I240/I250</f>
        <v>9.8227474150664698E-2</v>
      </c>
      <c r="BR240" s="124">
        <f t="shared" ref="BR240" si="3363">J240/J250</f>
        <v>9.9582172701949856E-2</v>
      </c>
      <c r="BS240" s="125">
        <f t="shared" ref="BS240" si="3364">K240/K250</f>
        <v>4.9805447470817124E-2</v>
      </c>
      <c r="BT240" s="126">
        <f t="shared" ref="BT240" si="3365">L240/L250</f>
        <v>0.11316239316239317</v>
      </c>
      <c r="BU240" s="124">
        <f t="shared" ref="BU240" si="3366">M240/M250</f>
        <v>3.1700288184438041E-2</v>
      </c>
      <c r="BV240" s="128">
        <f t="shared" ref="BV240" si="3367">N240/N250</f>
        <v>0.10603732162458837</v>
      </c>
      <c r="BW240" s="129">
        <f t="shared" ref="BW240" si="3368">O240/O250</f>
        <v>6.4308681672025719E-2</v>
      </c>
      <c r="BX240" s="124">
        <f t="shared" ref="BX240" si="3369">P240/P250</f>
        <v>8.4779179810725552E-2</v>
      </c>
      <c r="BY240" s="125">
        <f t="shared" ref="BY240" si="3370">Q240/Q250</f>
        <v>9.7106619104240982E-2</v>
      </c>
      <c r="BZ240" s="126">
        <f t="shared" ref="BZ240" si="3371">R240/R250</f>
        <v>5.9301625526791087E-2</v>
      </c>
      <c r="CA240" s="127">
        <f t="shared" ref="CA240" si="3372">S240/S250</f>
        <v>0.10002882675122514</v>
      </c>
      <c r="CB240" s="124">
        <f t="shared" ref="CB240" si="3373">T240/T250</f>
        <v>0.1851145038167939</v>
      </c>
      <c r="CC240" s="125">
        <f t="shared" ref="CC240" si="3374">U240/U250</f>
        <v>3.6238981390793339E-2</v>
      </c>
      <c r="CD240" s="126">
        <f t="shared" ref="CD240" si="3375">V240/V250</f>
        <v>0.15902054601745005</v>
      </c>
      <c r="CE240" s="127">
        <f t="shared" ref="CE240" si="3376">W240/W250</f>
        <v>4.2290419161676647E-2</v>
      </c>
      <c r="CF240" s="124">
        <f t="shared" ref="CF240" si="3377">X240/X250</f>
        <v>0.10292072322670376</v>
      </c>
      <c r="CG240" s="125">
        <f t="shared" ref="CG240" si="3378">Y240/Y250</f>
        <v>8.6895255988727105E-2</v>
      </c>
      <c r="CH240" s="126">
        <f t="shared" ref="CH240" si="3379">Z240/Z250</f>
        <v>6.4977792400065806E-2</v>
      </c>
      <c r="CI240" s="124">
        <f t="shared" ref="CI240" si="3380">AA240/AA250</f>
        <v>9.4096181415352531E-2</v>
      </c>
      <c r="CJ240" s="130">
        <f t="shared" ref="CJ240" si="3381">AB240/AB250</f>
        <v>8.7344632768361588E-2</v>
      </c>
      <c r="CK240" s="131">
        <f t="shared" ref="CK240" si="3382">AC240/AC250</f>
        <v>8.408061594202898E-2</v>
      </c>
    </row>
    <row r="241" spans="1:89" x14ac:dyDescent="0.2">
      <c r="A241" s="132" t="s">
        <v>31</v>
      </c>
      <c r="B241" s="198">
        <v>453</v>
      </c>
      <c r="C241" s="182">
        <v>437</v>
      </c>
      <c r="D241" s="183">
        <v>111</v>
      </c>
      <c r="E241" s="184">
        <v>355</v>
      </c>
      <c r="F241" s="181">
        <v>105</v>
      </c>
      <c r="G241" s="185">
        <v>206</v>
      </c>
      <c r="H241" s="183">
        <v>366</v>
      </c>
      <c r="I241" s="184">
        <v>571</v>
      </c>
      <c r="J241" s="181">
        <v>129</v>
      </c>
      <c r="K241" s="182">
        <v>61</v>
      </c>
      <c r="L241" s="183">
        <v>423</v>
      </c>
      <c r="M241" s="181">
        <v>94</v>
      </c>
      <c r="N241" s="186">
        <v>411</v>
      </c>
      <c r="O241" s="199">
        <v>308</v>
      </c>
      <c r="P241" s="181">
        <v>147</v>
      </c>
      <c r="Q241" s="182">
        <v>261</v>
      </c>
      <c r="R241" s="183">
        <v>166</v>
      </c>
      <c r="S241" s="184">
        <v>422</v>
      </c>
      <c r="T241" s="181">
        <v>153</v>
      </c>
      <c r="U241" s="185">
        <v>23</v>
      </c>
      <c r="V241" s="183">
        <v>753</v>
      </c>
      <c r="W241" s="200">
        <v>81</v>
      </c>
      <c r="X241" s="181">
        <v>197</v>
      </c>
      <c r="Y241" s="185">
        <v>218</v>
      </c>
      <c r="Z241" s="183">
        <v>407</v>
      </c>
      <c r="AA241" s="181">
        <v>863</v>
      </c>
      <c r="AB241" s="165">
        <f t="shared" si="3082"/>
        <v>3821</v>
      </c>
      <c r="AC241" s="166">
        <f t="shared" si="2999"/>
        <v>3900</v>
      </c>
      <c r="BI241" s="132" t="s">
        <v>31</v>
      </c>
      <c r="BJ241" s="124">
        <f>B241/B250</f>
        <v>9.0365050867743865E-2</v>
      </c>
      <c r="BK241" s="125">
        <f t="shared" ref="BK241" si="3383">C241/C250</f>
        <v>9.5041322314049589E-2</v>
      </c>
      <c r="BL241" s="126">
        <f t="shared" ref="BL241" si="3384">D241/D250</f>
        <v>4.6385290430422062E-2</v>
      </c>
      <c r="BM241" s="127">
        <f t="shared" ref="BM241" si="3385">E241/E250</f>
        <v>0.12683101107538405</v>
      </c>
      <c r="BN241" s="124">
        <f t="shared" ref="BN241" si="3386">F241/F250</f>
        <v>2.7494108405341711E-2</v>
      </c>
      <c r="BO241" s="125">
        <f t="shared" ref="BO241" si="3387">G241/G250</f>
        <v>8.319870759289176E-2</v>
      </c>
      <c r="BP241" s="126">
        <f t="shared" ref="BP241" si="3388">H241/H250</f>
        <v>6.7602512005910609E-2</v>
      </c>
      <c r="BQ241" s="127">
        <f t="shared" ref="BQ241" si="3389">I241/I250</f>
        <v>0.10542836041358937</v>
      </c>
      <c r="BR241" s="124">
        <f t="shared" ref="BR241" si="3390">J241/J250</f>
        <v>8.9832869080779948E-2</v>
      </c>
      <c r="BS241" s="125">
        <f t="shared" ref="BS241" si="3391">K241/K250</f>
        <v>4.7470817120622566E-2</v>
      </c>
      <c r="BT241" s="126">
        <f t="shared" ref="BT241" si="3392">L241/L250</f>
        <v>0.14461538461538462</v>
      </c>
      <c r="BU241" s="124">
        <f t="shared" ref="BU241" si="3393">M241/M250</f>
        <v>3.009926352865834E-2</v>
      </c>
      <c r="BV241" s="128">
        <f t="shared" ref="BV241" si="3394">N241/N250</f>
        <v>9.0230515916575188E-2</v>
      </c>
      <c r="BW241" s="129">
        <f t="shared" ref="BW241" si="3395">O241/O250</f>
        <v>6.1897106109324758E-2</v>
      </c>
      <c r="BX241" s="124">
        <f t="shared" ref="BX241" si="3396">P241/P250</f>
        <v>5.7965299684542587E-2</v>
      </c>
      <c r="BY241" s="125">
        <f t="shared" ref="BY241" si="3397">Q241/Q250</f>
        <v>0.10344827586206896</v>
      </c>
      <c r="BZ241" s="126">
        <f t="shared" ref="BZ241" si="3398">R241/R250</f>
        <v>4.9969897652016856E-2</v>
      </c>
      <c r="CA241" s="127">
        <f t="shared" ref="CA241" si="3399">S241/S250</f>
        <v>0.12164889017007784</v>
      </c>
      <c r="CB241" s="124">
        <f t="shared" ref="CB241" si="3400">T241/T250</f>
        <v>0.14599236641221375</v>
      </c>
      <c r="CC241" s="125">
        <f t="shared" ref="CC241" si="3401">U241/U250</f>
        <v>2.2526934378060724E-2</v>
      </c>
      <c r="CD241" s="126">
        <f t="shared" ref="CD241" si="3402">V241/V250</f>
        <v>0.21193357725865467</v>
      </c>
      <c r="CE241" s="127">
        <f t="shared" ref="CE241" si="3403">W241/W250</f>
        <v>3.031437125748503E-2</v>
      </c>
      <c r="CF241" s="124">
        <f t="shared" ref="CF241" si="3404">X241/X250</f>
        <v>9.1330551692165043E-2</v>
      </c>
      <c r="CG241" s="125">
        <f t="shared" ref="CG241" si="3405">Y241/Y250</f>
        <v>0.10239549084077032</v>
      </c>
      <c r="CH241" s="126">
        <f t="shared" ref="CH241" si="3406">Z241/Z250</f>
        <v>6.695180128310578E-2</v>
      </c>
      <c r="CI241" s="124">
        <f t="shared" ref="CI241" si="3407">AA241/AA250</f>
        <v>0.1124723054867718</v>
      </c>
      <c r="CJ241" s="130">
        <f t="shared" ref="CJ241" si="3408">AB241/AB250</f>
        <v>8.6350282485875701E-2</v>
      </c>
      <c r="CK241" s="131">
        <f t="shared" ref="CK241" si="3409">AC241/AC250</f>
        <v>8.8315217391304351E-2</v>
      </c>
    </row>
    <row r="242" spans="1:89" x14ac:dyDescent="0.2">
      <c r="A242" s="140" t="s">
        <v>32</v>
      </c>
      <c r="B242" s="195">
        <v>144</v>
      </c>
      <c r="C242" s="189">
        <v>543</v>
      </c>
      <c r="D242" s="190">
        <v>44</v>
      </c>
      <c r="E242" s="191">
        <v>347</v>
      </c>
      <c r="F242" s="188">
        <v>50</v>
      </c>
      <c r="G242" s="192">
        <v>259</v>
      </c>
      <c r="H242" s="190">
        <v>341</v>
      </c>
      <c r="I242" s="191">
        <v>518</v>
      </c>
      <c r="J242" s="188">
        <v>67</v>
      </c>
      <c r="K242" s="189">
        <v>68</v>
      </c>
      <c r="L242" s="190">
        <v>413</v>
      </c>
      <c r="M242" s="188">
        <v>86</v>
      </c>
      <c r="N242" s="193">
        <v>497</v>
      </c>
      <c r="O242" s="196">
        <v>258</v>
      </c>
      <c r="P242" s="188">
        <v>149</v>
      </c>
      <c r="Q242" s="189">
        <v>252</v>
      </c>
      <c r="R242" s="190">
        <v>142</v>
      </c>
      <c r="S242" s="191">
        <v>360</v>
      </c>
      <c r="T242" s="188">
        <v>56</v>
      </c>
      <c r="U242" s="192">
        <v>21</v>
      </c>
      <c r="V242" s="190">
        <v>329</v>
      </c>
      <c r="W242" s="197">
        <v>68</v>
      </c>
      <c r="X242" s="188">
        <v>81</v>
      </c>
      <c r="Y242" s="192">
        <v>172</v>
      </c>
      <c r="Z242" s="190">
        <v>255</v>
      </c>
      <c r="AA242" s="188">
        <v>672</v>
      </c>
      <c r="AB242" s="165">
        <f t="shared" si="3082"/>
        <v>2568</v>
      </c>
      <c r="AC242" s="166">
        <f t="shared" si="2999"/>
        <v>3624</v>
      </c>
      <c r="BI242" s="140" t="s">
        <v>32</v>
      </c>
      <c r="BJ242" s="124">
        <f>B242/B250</f>
        <v>2.8725314183123879E-2</v>
      </c>
      <c r="BK242" s="125">
        <f t="shared" ref="BK242" si="3410">C242/C250</f>
        <v>0.11809482383645063</v>
      </c>
      <c r="BL242" s="126">
        <f t="shared" ref="BL242" si="3411">D242/D250</f>
        <v>1.8386961972419558E-2</v>
      </c>
      <c r="BM242" s="127">
        <f t="shared" ref="BM242" si="3412">E242/E250</f>
        <v>0.12397284744551626</v>
      </c>
      <c r="BN242" s="124">
        <f t="shared" ref="BN242" si="3413">F242/F250</f>
        <v>1.3092432573972244E-2</v>
      </c>
      <c r="BO242" s="125">
        <f t="shared" ref="BO242" si="3414">G242/G250</f>
        <v>0.10460420032310178</v>
      </c>
      <c r="BP242" s="126">
        <f t="shared" ref="BP242" si="3415">H242/H250</f>
        <v>6.29848540820096E-2</v>
      </c>
      <c r="BQ242" s="127">
        <f t="shared" ref="BQ242" si="3416">I242/I250</f>
        <v>9.5642540620384048E-2</v>
      </c>
      <c r="BR242" s="124">
        <f t="shared" ref="BR242" si="3417">J242/J250</f>
        <v>4.6657381615598889E-2</v>
      </c>
      <c r="BS242" s="125">
        <f t="shared" ref="BS242" si="3418">K242/K250</f>
        <v>5.291828793774319E-2</v>
      </c>
      <c r="BT242" s="126">
        <f t="shared" ref="BT242" si="3419">L242/L250</f>
        <v>0.14119658119658118</v>
      </c>
      <c r="BU242" s="124">
        <f t="shared" ref="BU242" si="3420">M242/M250</f>
        <v>2.7537624079410822E-2</v>
      </c>
      <c r="BV242" s="128">
        <f t="shared" ref="BV242" si="3421">N242/N250</f>
        <v>0.10911086717892426</v>
      </c>
      <c r="BW242" s="129">
        <f t="shared" ref="BW242" si="3422">O242/O250</f>
        <v>5.1848874598070742E-2</v>
      </c>
      <c r="BX242" s="124">
        <f t="shared" ref="BX242" si="3423">P242/P250</f>
        <v>5.8753943217665618E-2</v>
      </c>
      <c r="BY242" s="125">
        <f t="shared" ref="BY242" si="3424">Q242/Q250</f>
        <v>9.9881093935790727E-2</v>
      </c>
      <c r="BZ242" s="126">
        <f t="shared" ref="BZ242" si="3425">R242/R250</f>
        <v>4.2745334136062615E-2</v>
      </c>
      <c r="CA242" s="127">
        <f t="shared" ref="CA242" si="3426">S242/S250</f>
        <v>0.10377630441049293</v>
      </c>
      <c r="CB242" s="124">
        <f t="shared" ref="CB242" si="3427">T242/T250</f>
        <v>5.3435114503816793E-2</v>
      </c>
      <c r="CC242" s="125">
        <f t="shared" ref="CC242" si="3428">U242/U250</f>
        <v>2.0568070519098921E-2</v>
      </c>
      <c r="CD242" s="126">
        <f t="shared" ref="CD242" si="3429">V242/V250</f>
        <v>9.2597804672108083E-2</v>
      </c>
      <c r="CE242" s="127">
        <f t="shared" ref="CE242" si="3430">W242/W250</f>
        <v>2.5449101796407185E-2</v>
      </c>
      <c r="CF242" s="124">
        <f t="shared" ref="CF242" si="3431">X242/X250</f>
        <v>3.7552155771905425E-2</v>
      </c>
      <c r="CG242" s="125">
        <f t="shared" ref="CG242" si="3432">Y242/Y250</f>
        <v>8.0789102865194931E-2</v>
      </c>
      <c r="CH242" s="126">
        <f t="shared" ref="CH242" si="3433">Z242/Z250</f>
        <v>4.1947688764599443E-2</v>
      </c>
      <c r="CI242" s="124">
        <f t="shared" ref="CI242" si="3434">AA242/AA250</f>
        <v>8.7579825361657759E-2</v>
      </c>
      <c r="CJ242" s="130">
        <f t="shared" ref="CJ242" si="3435">AB242/AB250</f>
        <v>5.8033898305084743E-2</v>
      </c>
      <c r="CK242" s="131">
        <f t="shared" ref="CK242" si="3436">AC242/AC250</f>
        <v>8.2065217391304346E-2</v>
      </c>
    </row>
    <row r="243" spans="1:89" x14ac:dyDescent="0.2">
      <c r="A243" s="132" t="s">
        <v>33</v>
      </c>
      <c r="B243" s="198">
        <v>31</v>
      </c>
      <c r="C243" s="182">
        <v>269</v>
      </c>
      <c r="D243" s="183">
        <v>22</v>
      </c>
      <c r="E243" s="184">
        <v>136</v>
      </c>
      <c r="F243" s="181">
        <v>25</v>
      </c>
      <c r="G243" s="185">
        <v>114</v>
      </c>
      <c r="H243" s="183">
        <v>57</v>
      </c>
      <c r="I243" s="184">
        <v>239</v>
      </c>
      <c r="J243" s="181">
        <v>18</v>
      </c>
      <c r="K243" s="182">
        <v>22</v>
      </c>
      <c r="L243" s="183">
        <v>29</v>
      </c>
      <c r="M243" s="181">
        <v>53</v>
      </c>
      <c r="N243" s="186">
        <v>186</v>
      </c>
      <c r="O243" s="199">
        <v>96</v>
      </c>
      <c r="P243" s="181">
        <v>33</v>
      </c>
      <c r="Q243" s="182">
        <v>46</v>
      </c>
      <c r="R243" s="183">
        <v>51</v>
      </c>
      <c r="S243" s="184">
        <v>90</v>
      </c>
      <c r="T243" s="181">
        <v>13</v>
      </c>
      <c r="U243" s="185">
        <v>16</v>
      </c>
      <c r="V243" s="183">
        <v>41</v>
      </c>
      <c r="W243" s="200">
        <v>41</v>
      </c>
      <c r="X243" s="181">
        <v>33</v>
      </c>
      <c r="Y243" s="185">
        <v>58</v>
      </c>
      <c r="Z243" s="183">
        <v>108</v>
      </c>
      <c r="AA243" s="181">
        <v>279</v>
      </c>
      <c r="AB243" s="165">
        <f t="shared" si="3082"/>
        <v>647</v>
      </c>
      <c r="AC243" s="166">
        <f t="shared" si="2999"/>
        <v>1459</v>
      </c>
      <c r="BI243" s="132" t="s">
        <v>33</v>
      </c>
      <c r="BJ243" s="124">
        <f>B243/B250</f>
        <v>6.1839218033113907E-3</v>
      </c>
      <c r="BK243" s="125">
        <f t="shared" ref="BK243" si="3437">C243/C250</f>
        <v>5.850369725967812E-2</v>
      </c>
      <c r="BL243" s="126">
        <f t="shared" ref="BL243" si="3438">D243/D250</f>
        <v>9.1934809862097792E-3</v>
      </c>
      <c r="BM243" s="127">
        <f t="shared" ref="BM243" si="3439">E243/E250</f>
        <v>4.8588781707752771E-2</v>
      </c>
      <c r="BN243" s="124">
        <f t="shared" ref="BN243" si="3440">F243/F250</f>
        <v>6.546216286986122E-3</v>
      </c>
      <c r="BO243" s="125">
        <f t="shared" ref="BO243" si="3441">G243/G250</f>
        <v>4.6042003231017772E-2</v>
      </c>
      <c r="BP243" s="126">
        <f t="shared" ref="BP243" si="3442">H243/H250</f>
        <v>1.0528260066494275E-2</v>
      </c>
      <c r="BQ243" s="127">
        <f t="shared" ref="BQ243" si="3443">I243/I250</f>
        <v>4.4128508124076808E-2</v>
      </c>
      <c r="BR243" s="124">
        <f t="shared" ref="BR243" si="3444">J243/J250</f>
        <v>1.2534818941504178E-2</v>
      </c>
      <c r="BS243" s="125">
        <f t="shared" ref="BS243" si="3445">K243/K250</f>
        <v>1.7120622568093387E-2</v>
      </c>
      <c r="BT243" s="126">
        <f t="shared" ref="BT243" si="3446">L243/L250</f>
        <v>9.9145299145299154E-3</v>
      </c>
      <c r="BU243" s="124">
        <f t="shared" ref="BU243" si="3447">M243/M250</f>
        <v>1.6970861351264809E-2</v>
      </c>
      <c r="BV243" s="128">
        <f t="shared" ref="BV243" si="3448">N243/N250</f>
        <v>4.0834248079034026E-2</v>
      </c>
      <c r="BW243" s="129">
        <f t="shared" ref="BW243" si="3449">O243/O250</f>
        <v>1.9292604501607719E-2</v>
      </c>
      <c r="BX243" s="124">
        <f t="shared" ref="BX243" si="3450">P243/P250</f>
        <v>1.3012618296529969E-2</v>
      </c>
      <c r="BY243" s="125">
        <f t="shared" ref="BY243" si="3451">Q243/Q250</f>
        <v>1.823226317875545E-2</v>
      </c>
      <c r="BZ243" s="126">
        <f t="shared" ref="BZ243" si="3452">R243/R250</f>
        <v>1.5352197471402769E-2</v>
      </c>
      <c r="CA243" s="127">
        <f t="shared" ref="CA243" si="3453">S243/S250</f>
        <v>2.5944076102623233E-2</v>
      </c>
      <c r="CB243" s="124">
        <f t="shared" ref="CB243" si="3454">T243/T250</f>
        <v>1.2404580152671756E-2</v>
      </c>
      <c r="CC243" s="125">
        <f t="shared" ref="CC243" si="3455">U243/U250</f>
        <v>1.5670910871694418E-2</v>
      </c>
      <c r="CD243" s="126">
        <f t="shared" ref="CD243" si="3456">V243/V250</f>
        <v>1.1539544047283985E-2</v>
      </c>
      <c r="CE243" s="127">
        <f t="shared" ref="CE243" si="3457">W243/W250</f>
        <v>1.5344311377245509E-2</v>
      </c>
      <c r="CF243" s="124">
        <f t="shared" ref="CF243" si="3458">X243/X250</f>
        <v>1.5299026425591099E-2</v>
      </c>
      <c r="CG243" s="125">
        <f t="shared" ref="CG243" si="3459">Y243/Y250</f>
        <v>2.7242837012682011E-2</v>
      </c>
      <c r="CH243" s="126">
        <f t="shared" ref="CH243" si="3460">Z243/Z250</f>
        <v>1.7766079947359764E-2</v>
      </c>
      <c r="CI243" s="124">
        <f t="shared" ref="CI243" si="3461">AA243/AA250</f>
        <v>3.636126677961684E-2</v>
      </c>
      <c r="CJ243" s="130">
        <f t="shared" ref="CJ243" si="3462">AB243/AB250</f>
        <v>1.4621468926553673E-2</v>
      </c>
      <c r="CK243" s="131">
        <f t="shared" ref="CK243" si="3463">AC243/AC250</f>
        <v>3.3038949275362321E-2</v>
      </c>
    </row>
    <row r="244" spans="1:89" x14ac:dyDescent="0.2">
      <c r="A244" s="140" t="s">
        <v>34</v>
      </c>
      <c r="B244" s="195">
        <v>0</v>
      </c>
      <c r="C244" s="189">
        <v>52</v>
      </c>
      <c r="D244" s="190">
        <v>2</v>
      </c>
      <c r="E244" s="191">
        <v>47</v>
      </c>
      <c r="F244" s="188">
        <v>0</v>
      </c>
      <c r="G244" s="192">
        <v>6</v>
      </c>
      <c r="H244" s="190">
        <v>13</v>
      </c>
      <c r="I244" s="191">
        <v>16</v>
      </c>
      <c r="J244" s="188">
        <v>2</v>
      </c>
      <c r="K244" s="189">
        <v>4</v>
      </c>
      <c r="L244" s="190">
        <v>5</v>
      </c>
      <c r="M244" s="188">
        <v>8</v>
      </c>
      <c r="N244" s="193">
        <v>11</v>
      </c>
      <c r="O244" s="196">
        <v>18</v>
      </c>
      <c r="P244" s="188">
        <v>3</v>
      </c>
      <c r="Q244" s="189">
        <v>14</v>
      </c>
      <c r="R244" s="190">
        <v>10</v>
      </c>
      <c r="S244" s="191">
        <v>11</v>
      </c>
      <c r="T244" s="188">
        <v>8</v>
      </c>
      <c r="U244" s="192">
        <v>5</v>
      </c>
      <c r="V244" s="190">
        <v>6</v>
      </c>
      <c r="W244" s="197">
        <v>13</v>
      </c>
      <c r="X244" s="188">
        <v>9</v>
      </c>
      <c r="Y244" s="192">
        <v>14</v>
      </c>
      <c r="Z244" s="190">
        <v>27</v>
      </c>
      <c r="AA244" s="188">
        <v>49</v>
      </c>
      <c r="AB244" s="165">
        <f t="shared" si="3082"/>
        <v>96</v>
      </c>
      <c r="AC244" s="166">
        <f t="shared" si="2999"/>
        <v>257</v>
      </c>
      <c r="BI244" s="140" t="s">
        <v>34</v>
      </c>
      <c r="BJ244" s="124">
        <f>B244/B250</f>
        <v>0</v>
      </c>
      <c r="BK244" s="125">
        <f t="shared" ref="BK244" si="3464">C244/C250</f>
        <v>1.1309264897781644E-2</v>
      </c>
      <c r="BL244" s="126">
        <f t="shared" ref="BL244" si="3465">D244/D250</f>
        <v>8.3577099874634355E-4</v>
      </c>
      <c r="BM244" s="127">
        <f t="shared" ref="BM244" si="3466">E244/E250</f>
        <v>1.6791711325473382E-2</v>
      </c>
      <c r="BN244" s="124">
        <f t="shared" ref="BN244" si="3467">F244/F250</f>
        <v>0</v>
      </c>
      <c r="BO244" s="125">
        <f t="shared" ref="BO244" si="3468">G244/G250</f>
        <v>2.4232633279483036E-3</v>
      </c>
      <c r="BP244" s="126">
        <f t="shared" ref="BP244" si="3469">H244/H250</f>
        <v>2.4011821204285187E-3</v>
      </c>
      <c r="BQ244" s="127">
        <f t="shared" ref="BQ244" si="3470">I244/I250</f>
        <v>2.9542097488921715E-3</v>
      </c>
      <c r="BR244" s="124">
        <f t="shared" ref="BR244" si="3471">J244/J250</f>
        <v>1.3927576601671309E-3</v>
      </c>
      <c r="BS244" s="125">
        <f t="shared" ref="BS244" si="3472">K244/K250</f>
        <v>3.1128404669260703E-3</v>
      </c>
      <c r="BT244" s="126">
        <f t="shared" ref="BT244" si="3473">L244/L250</f>
        <v>1.7094017094017094E-3</v>
      </c>
      <c r="BU244" s="124">
        <f t="shared" ref="BU244" si="3474">M244/M250</f>
        <v>2.5616394492475182E-3</v>
      </c>
      <c r="BV244" s="128">
        <f t="shared" ref="BV244" si="3475">N244/N250</f>
        <v>2.4149286498353459E-3</v>
      </c>
      <c r="BW244" s="129">
        <f t="shared" ref="BW244" si="3476">O244/O250</f>
        <v>3.6173633440514468E-3</v>
      </c>
      <c r="BX244" s="124">
        <f t="shared" ref="BX244" si="3477">P244/P250</f>
        <v>1.1829652996845426E-3</v>
      </c>
      <c r="BY244" s="125">
        <f t="shared" ref="BY244" si="3478">Q244/Q250</f>
        <v>5.5489496630994851E-3</v>
      </c>
      <c r="BZ244" s="126">
        <f t="shared" ref="BZ244" si="3479">R244/R250</f>
        <v>3.0102347983142685E-3</v>
      </c>
      <c r="CA244" s="127">
        <f t="shared" ref="CA244" si="3480">S244/S250</f>
        <v>3.1709426347650621E-3</v>
      </c>
      <c r="CB244" s="124">
        <f t="shared" ref="CB244" si="3481">T244/T250</f>
        <v>7.6335877862595417E-3</v>
      </c>
      <c r="CC244" s="125">
        <f t="shared" ref="CC244" si="3482">U244/U250</f>
        <v>4.8971596474045058E-3</v>
      </c>
      <c r="CD244" s="126">
        <f t="shared" ref="CD244" si="3483">V244/V250</f>
        <v>1.6887137630171687E-3</v>
      </c>
      <c r="CE244" s="127">
        <f t="shared" ref="CE244" si="3484">W244/W250</f>
        <v>4.8652694610778445E-3</v>
      </c>
      <c r="CF244" s="124">
        <f t="shared" ref="CF244" si="3485">X244/X250</f>
        <v>4.172461752433936E-3</v>
      </c>
      <c r="CG244" s="125">
        <f t="shared" ref="CG244" si="3486">Y244/Y250</f>
        <v>6.5758572099577266E-3</v>
      </c>
      <c r="CH244" s="126">
        <f t="shared" ref="CH244" si="3487">Z244/Z250</f>
        <v>4.441519986839941E-3</v>
      </c>
      <c r="CI244" s="124">
        <f t="shared" ref="CI244" si="3488">AA244/AA250</f>
        <v>6.3860289326208783E-3</v>
      </c>
      <c r="CJ244" s="130">
        <f t="shared" ref="CJ244" si="3489">AB244/AB250</f>
        <v>2.1694915254237288E-3</v>
      </c>
      <c r="CK244" s="131">
        <f t="shared" ref="CK244" si="3490">AC244/AC250</f>
        <v>5.8197463768115939E-3</v>
      </c>
    </row>
    <row r="245" spans="1:89" x14ac:dyDescent="0.2">
      <c r="A245" s="132" t="s">
        <v>35</v>
      </c>
      <c r="B245" s="198">
        <v>0</v>
      </c>
      <c r="C245" s="182">
        <v>11</v>
      </c>
      <c r="D245" s="183">
        <v>0</v>
      </c>
      <c r="E245" s="184">
        <v>3</v>
      </c>
      <c r="F245" s="181">
        <v>0</v>
      </c>
      <c r="G245" s="185">
        <v>1</v>
      </c>
      <c r="H245" s="183">
        <v>1</v>
      </c>
      <c r="I245" s="184">
        <v>5</v>
      </c>
      <c r="J245" s="181">
        <v>0</v>
      </c>
      <c r="K245" s="182">
        <v>0</v>
      </c>
      <c r="L245" s="183">
        <v>0</v>
      </c>
      <c r="M245" s="181">
        <v>2</v>
      </c>
      <c r="N245" s="186">
        <v>3</v>
      </c>
      <c r="O245" s="199">
        <v>0</v>
      </c>
      <c r="P245" s="181">
        <v>0</v>
      </c>
      <c r="Q245" s="182">
        <v>0</v>
      </c>
      <c r="R245" s="183">
        <v>1</v>
      </c>
      <c r="S245" s="184">
        <v>0</v>
      </c>
      <c r="T245" s="181">
        <v>0</v>
      </c>
      <c r="U245" s="185">
        <v>2</v>
      </c>
      <c r="V245" s="183">
        <v>2</v>
      </c>
      <c r="W245" s="200">
        <v>1</v>
      </c>
      <c r="X245" s="181">
        <v>0</v>
      </c>
      <c r="Y245" s="185">
        <v>2</v>
      </c>
      <c r="Z245" s="183">
        <v>1</v>
      </c>
      <c r="AA245" s="181">
        <v>2</v>
      </c>
      <c r="AB245" s="165">
        <f t="shared" si="3082"/>
        <v>8</v>
      </c>
      <c r="AC245" s="166">
        <f t="shared" si="2999"/>
        <v>29</v>
      </c>
      <c r="BI245" s="132" t="s">
        <v>35</v>
      </c>
      <c r="BJ245" s="124">
        <f>B245/B250</f>
        <v>0</v>
      </c>
      <c r="BK245" s="125">
        <f t="shared" ref="BK245" si="3491">C245/C250</f>
        <v>2.3923444976076554E-3</v>
      </c>
      <c r="BL245" s="126">
        <f t="shared" ref="BL245" si="3492">D245/D250</f>
        <v>0</v>
      </c>
      <c r="BM245" s="127">
        <f t="shared" ref="BM245" si="3493">E245/E250</f>
        <v>1.0718113612004287E-3</v>
      </c>
      <c r="BN245" s="124">
        <f t="shared" ref="BN245" si="3494">F245/F250</f>
        <v>0</v>
      </c>
      <c r="BO245" s="125">
        <f t="shared" ref="BO245" si="3495">G245/G250</f>
        <v>4.0387722132471731E-4</v>
      </c>
      <c r="BP245" s="126">
        <f t="shared" ref="BP245" si="3496">H245/H250</f>
        <v>1.8470631695603989E-4</v>
      </c>
      <c r="BQ245" s="127">
        <f t="shared" ref="BQ245" si="3497">I245/I250</f>
        <v>9.231905465288035E-4</v>
      </c>
      <c r="BR245" s="124">
        <f t="shared" ref="BR245" si="3498">J245/J250</f>
        <v>0</v>
      </c>
      <c r="BS245" s="125">
        <f t="shared" ref="BS245" si="3499">K245/K250</f>
        <v>0</v>
      </c>
      <c r="BT245" s="126">
        <f t="shared" ref="BT245" si="3500">L245/L250</f>
        <v>0</v>
      </c>
      <c r="BU245" s="124">
        <f t="shared" ref="BU245" si="3501">M245/M250</f>
        <v>6.4040986231187955E-4</v>
      </c>
      <c r="BV245" s="128">
        <f t="shared" ref="BV245" si="3502">N245/N250</f>
        <v>6.5861690450054889E-4</v>
      </c>
      <c r="BW245" s="129">
        <f t="shared" ref="BW245" si="3503">O245/O250</f>
        <v>0</v>
      </c>
      <c r="BX245" s="124">
        <f t="shared" ref="BX245" si="3504">P245/P250</f>
        <v>0</v>
      </c>
      <c r="BY245" s="125">
        <f t="shared" ref="BY245" si="3505">Q245/Q250</f>
        <v>0</v>
      </c>
      <c r="BZ245" s="126">
        <f t="shared" ref="BZ245" si="3506">R245/R250</f>
        <v>3.0102347983142685E-4</v>
      </c>
      <c r="CA245" s="127">
        <f t="shared" ref="CA245" si="3507">S245/S250</f>
        <v>0</v>
      </c>
      <c r="CB245" s="124">
        <f t="shared" ref="CB245" si="3508">T245/T250</f>
        <v>0</v>
      </c>
      <c r="CC245" s="125">
        <f t="shared" ref="CC245" si="3509">U245/U250</f>
        <v>1.9588638589618022E-3</v>
      </c>
      <c r="CD245" s="126">
        <f t="shared" ref="CD245" si="3510">V245/V250</f>
        <v>5.6290458767238951E-4</v>
      </c>
      <c r="CE245" s="127">
        <f t="shared" ref="CE245" si="3511">W245/W250</f>
        <v>3.7425149700598805E-4</v>
      </c>
      <c r="CF245" s="124">
        <f t="shared" ref="CF245" si="3512">X245/X250</f>
        <v>0</v>
      </c>
      <c r="CG245" s="125">
        <f t="shared" ref="CG245" si="3513">Y245/Y250</f>
        <v>9.3940817285110385E-4</v>
      </c>
      <c r="CH245" s="126">
        <f t="shared" ref="CH245" si="3514">Z245/Z250</f>
        <v>1.6450074025333114E-4</v>
      </c>
      <c r="CI245" s="124">
        <f t="shared" ref="CI245" si="3515">AA245/AA250</f>
        <v>2.6065424214779094E-4</v>
      </c>
      <c r="CJ245" s="130">
        <f t="shared" ref="CJ245" si="3516">AB245/AB250</f>
        <v>1.807909604519774E-4</v>
      </c>
      <c r="CK245" s="131">
        <f t="shared" ref="CK245" si="3517">AC245/AC250</f>
        <v>6.567028985507246E-4</v>
      </c>
    </row>
    <row r="246" spans="1:89" x14ac:dyDescent="0.2">
      <c r="A246" s="140" t="s">
        <v>36</v>
      </c>
      <c r="B246" s="195"/>
      <c r="C246" s="189"/>
      <c r="D246" s="190"/>
      <c r="E246" s="191"/>
      <c r="F246" s="188"/>
      <c r="G246" s="192"/>
      <c r="H246" s="190"/>
      <c r="I246" s="191"/>
      <c r="J246" s="188"/>
      <c r="K246" s="192"/>
      <c r="L246" s="190"/>
      <c r="M246" s="188"/>
      <c r="N246" s="193"/>
      <c r="O246" s="196"/>
      <c r="P246" s="188"/>
      <c r="Q246" s="192"/>
      <c r="R246" s="190"/>
      <c r="S246" s="191"/>
      <c r="T246" s="188"/>
      <c r="U246" s="192"/>
      <c r="V246" s="190"/>
      <c r="W246" s="191"/>
      <c r="X246" s="188"/>
      <c r="Y246" s="192"/>
      <c r="Z246" s="190"/>
      <c r="AA246" s="188"/>
      <c r="AB246" s="165">
        <f t="shared" si="3082"/>
        <v>0</v>
      </c>
      <c r="AC246" s="166">
        <f t="shared" si="2999"/>
        <v>0</v>
      </c>
      <c r="BI246" s="140" t="s">
        <v>36</v>
      </c>
      <c r="BJ246" s="124">
        <f>B246/B250</f>
        <v>0</v>
      </c>
      <c r="BK246" s="125">
        <f t="shared" ref="BK246" si="3518">C246/C250</f>
        <v>0</v>
      </c>
      <c r="BL246" s="126">
        <f t="shared" ref="BL246" si="3519">D246/D250</f>
        <v>0</v>
      </c>
      <c r="BM246" s="127">
        <f t="shared" ref="BM246" si="3520">E246/E250</f>
        <v>0</v>
      </c>
      <c r="BN246" s="124">
        <f t="shared" ref="BN246" si="3521">F246/F250</f>
        <v>0</v>
      </c>
      <c r="BO246" s="125">
        <f t="shared" ref="BO246" si="3522">G246/G250</f>
        <v>0</v>
      </c>
      <c r="BP246" s="126">
        <f t="shared" ref="BP246" si="3523">H246/H250</f>
        <v>0</v>
      </c>
      <c r="BQ246" s="127">
        <f t="shared" ref="BQ246" si="3524">I246/I250</f>
        <v>0</v>
      </c>
      <c r="BR246" s="124">
        <f t="shared" ref="BR246" si="3525">J246/J250</f>
        <v>0</v>
      </c>
      <c r="BS246" s="125">
        <f t="shared" ref="BS246" si="3526">K246/K250</f>
        <v>0</v>
      </c>
      <c r="BT246" s="126">
        <f t="shared" ref="BT246" si="3527">L246/L250</f>
        <v>0</v>
      </c>
      <c r="BU246" s="124">
        <f t="shared" ref="BU246" si="3528">M246/M250</f>
        <v>0</v>
      </c>
      <c r="BV246" s="128">
        <f t="shared" ref="BV246" si="3529">N246/N250</f>
        <v>0</v>
      </c>
      <c r="BW246" s="129">
        <f t="shared" ref="BW246" si="3530">O246/O250</f>
        <v>0</v>
      </c>
      <c r="BX246" s="124">
        <f t="shared" ref="BX246" si="3531">P246/P250</f>
        <v>0</v>
      </c>
      <c r="BY246" s="125">
        <f t="shared" ref="BY246" si="3532">Q246/Q250</f>
        <v>0</v>
      </c>
      <c r="BZ246" s="126">
        <f t="shared" ref="BZ246" si="3533">R246/R250</f>
        <v>0</v>
      </c>
      <c r="CA246" s="127">
        <f t="shared" ref="CA246" si="3534">S246/S250</f>
        <v>0</v>
      </c>
      <c r="CB246" s="124">
        <f t="shared" ref="CB246" si="3535">T246/T250</f>
        <v>0</v>
      </c>
      <c r="CC246" s="125">
        <f t="shared" ref="CC246" si="3536">U246/U250</f>
        <v>0</v>
      </c>
      <c r="CD246" s="126">
        <f t="shared" ref="CD246" si="3537">V246/V250</f>
        <v>0</v>
      </c>
      <c r="CE246" s="127">
        <f t="shared" ref="CE246" si="3538">W246/W250</f>
        <v>0</v>
      </c>
      <c r="CF246" s="124">
        <f t="shared" ref="CF246" si="3539">X246/X250</f>
        <v>0</v>
      </c>
      <c r="CG246" s="125">
        <f t="shared" ref="CG246" si="3540">Y246/Y250</f>
        <v>0</v>
      </c>
      <c r="CH246" s="126">
        <f t="shared" ref="CH246" si="3541">Z246/Z250</f>
        <v>0</v>
      </c>
      <c r="CI246" s="124">
        <f t="shared" ref="CI246" si="3542">AA246/AA250</f>
        <v>0</v>
      </c>
      <c r="CJ246" s="130">
        <f t="shared" ref="CJ246" si="3543">AB246/AB250</f>
        <v>0</v>
      </c>
      <c r="CK246" s="131">
        <f t="shared" ref="CK246" si="3544">AC246/AC250</f>
        <v>0</v>
      </c>
    </row>
    <row r="247" spans="1:89" x14ac:dyDescent="0.2">
      <c r="A247" s="132" t="s">
        <v>37</v>
      </c>
      <c r="B247" s="57"/>
      <c r="C247" s="58"/>
      <c r="D247" s="134"/>
      <c r="E247" s="135"/>
      <c r="F247" s="133"/>
      <c r="G247" s="136"/>
      <c r="H247" s="134"/>
      <c r="I247" s="135"/>
      <c r="J247" s="133"/>
      <c r="K247" s="136"/>
      <c r="L247" s="134"/>
      <c r="M247" s="133"/>
      <c r="N247" s="137"/>
      <c r="O247" s="138"/>
      <c r="P247" s="133"/>
      <c r="Q247" s="136"/>
      <c r="R247" s="134"/>
      <c r="S247" s="135"/>
      <c r="T247" s="133"/>
      <c r="U247" s="136"/>
      <c r="V247" s="134"/>
      <c r="W247" s="135"/>
      <c r="X247" s="133"/>
      <c r="Y247" s="136"/>
      <c r="Z247" s="139"/>
      <c r="AA247" s="2"/>
      <c r="AB247" s="165"/>
      <c r="AC247" s="166"/>
      <c r="BI247" s="132" t="s">
        <v>37</v>
      </c>
      <c r="BJ247" s="124">
        <f>B247/B250</f>
        <v>0</v>
      </c>
      <c r="BK247" s="125">
        <f t="shared" ref="BK247" si="3545">C247/C250</f>
        <v>0</v>
      </c>
      <c r="BL247" s="126">
        <f t="shared" ref="BL247" si="3546">D247/D250</f>
        <v>0</v>
      </c>
      <c r="BM247" s="127">
        <f t="shared" ref="BM247" si="3547">E247/E250</f>
        <v>0</v>
      </c>
      <c r="BN247" s="124">
        <f t="shared" ref="BN247" si="3548">F247/F250</f>
        <v>0</v>
      </c>
      <c r="BO247" s="125">
        <f t="shared" ref="BO247" si="3549">G247/G250</f>
        <v>0</v>
      </c>
      <c r="BP247" s="126">
        <f t="shared" ref="BP247" si="3550">H247/H250</f>
        <v>0</v>
      </c>
      <c r="BQ247" s="127">
        <f t="shared" ref="BQ247" si="3551">I247/I250</f>
        <v>0</v>
      </c>
      <c r="BR247" s="124">
        <f t="shared" ref="BR247" si="3552">J247/J250</f>
        <v>0</v>
      </c>
      <c r="BS247" s="125">
        <f t="shared" ref="BS247" si="3553">K247/K250</f>
        <v>0</v>
      </c>
      <c r="BT247" s="126">
        <f t="shared" ref="BT247" si="3554">L247/L250</f>
        <v>0</v>
      </c>
      <c r="BU247" s="124">
        <f t="shared" ref="BU247" si="3555">M247/M250</f>
        <v>0</v>
      </c>
      <c r="BV247" s="128">
        <f t="shared" ref="BV247" si="3556">N247/N250</f>
        <v>0</v>
      </c>
      <c r="BW247" s="129">
        <f t="shared" ref="BW247" si="3557">O247/O250</f>
        <v>0</v>
      </c>
      <c r="BX247" s="124">
        <f t="shared" ref="BX247" si="3558">P247/P250</f>
        <v>0</v>
      </c>
      <c r="BY247" s="125">
        <f t="shared" ref="BY247" si="3559">Q247/Q250</f>
        <v>0</v>
      </c>
      <c r="BZ247" s="126">
        <f t="shared" ref="BZ247" si="3560">R247/R250</f>
        <v>0</v>
      </c>
      <c r="CA247" s="127">
        <f t="shared" ref="CA247" si="3561">S247/S250</f>
        <v>0</v>
      </c>
      <c r="CB247" s="124">
        <f t="shared" ref="CB247" si="3562">T247/T250</f>
        <v>0</v>
      </c>
      <c r="CC247" s="125">
        <f t="shared" ref="CC247" si="3563">U247/U250</f>
        <v>0</v>
      </c>
      <c r="CD247" s="126">
        <f t="shared" ref="CD247" si="3564">V247/V250</f>
        <v>0</v>
      </c>
      <c r="CE247" s="127">
        <f t="shared" ref="CE247" si="3565">W247/W250</f>
        <v>0</v>
      </c>
      <c r="CF247" s="124">
        <f t="shared" ref="CF247" si="3566">X247/X250</f>
        <v>0</v>
      </c>
      <c r="CG247" s="125">
        <f t="shared" ref="CG247" si="3567">Y247/Y250</f>
        <v>0</v>
      </c>
      <c r="CH247" s="126">
        <f t="shared" ref="CH247" si="3568">Z247/Z250</f>
        <v>0</v>
      </c>
      <c r="CI247" s="124">
        <f t="shared" ref="CI247" si="3569">AA247/AA250</f>
        <v>0</v>
      </c>
      <c r="CJ247" s="130">
        <f t="shared" ref="CJ247" si="3570">AB247/AB250</f>
        <v>0</v>
      </c>
      <c r="CK247" s="131">
        <f t="shared" ref="CK247" si="3571">AC247/AC250</f>
        <v>0</v>
      </c>
    </row>
    <row r="248" spans="1:89" x14ac:dyDescent="0.2">
      <c r="A248" s="140" t="s">
        <v>38</v>
      </c>
      <c r="B248" s="55"/>
      <c r="C248" s="56"/>
      <c r="D248" s="145"/>
      <c r="E248" s="142"/>
      <c r="F248" s="143"/>
      <c r="G248" s="144"/>
      <c r="H248" s="145"/>
      <c r="I248" s="142"/>
      <c r="J248" s="143"/>
      <c r="K248" s="144"/>
      <c r="L248" s="145"/>
      <c r="M248" s="143"/>
      <c r="N248" s="147"/>
      <c r="O248" s="146"/>
      <c r="P248" s="143"/>
      <c r="Q248" s="144"/>
      <c r="R248" s="145"/>
      <c r="S248" s="142"/>
      <c r="T248" s="143"/>
      <c r="U248" s="144"/>
      <c r="V248" s="145"/>
      <c r="W248" s="142"/>
      <c r="X248" s="143"/>
      <c r="Y248" s="144"/>
      <c r="Z248" s="3"/>
      <c r="AA248" s="141"/>
      <c r="AB248" s="165"/>
      <c r="AC248" s="166"/>
      <c r="BI248" s="140" t="s">
        <v>38</v>
      </c>
      <c r="BJ248" s="124">
        <f>B248/B250</f>
        <v>0</v>
      </c>
      <c r="BK248" s="125">
        <f t="shared" ref="BK248" si="3572">C248/C250</f>
        <v>0</v>
      </c>
      <c r="BL248" s="126">
        <f t="shared" ref="BL248" si="3573">D248/D250</f>
        <v>0</v>
      </c>
      <c r="BM248" s="127">
        <f t="shared" ref="BM248" si="3574">E248/E250</f>
        <v>0</v>
      </c>
      <c r="BN248" s="124">
        <f t="shared" ref="BN248" si="3575">F248/F250</f>
        <v>0</v>
      </c>
      <c r="BO248" s="125">
        <f t="shared" ref="BO248" si="3576">G248/G250</f>
        <v>0</v>
      </c>
      <c r="BP248" s="126">
        <f t="shared" ref="BP248" si="3577">H248/H250</f>
        <v>0</v>
      </c>
      <c r="BQ248" s="127">
        <f t="shared" ref="BQ248" si="3578">I248/I250</f>
        <v>0</v>
      </c>
      <c r="BR248" s="124">
        <f t="shared" ref="BR248" si="3579">J248/J250</f>
        <v>0</v>
      </c>
      <c r="BS248" s="125">
        <f t="shared" ref="BS248" si="3580">K248/K250</f>
        <v>0</v>
      </c>
      <c r="BT248" s="126">
        <f t="shared" ref="BT248" si="3581">L248/L250</f>
        <v>0</v>
      </c>
      <c r="BU248" s="124">
        <f t="shared" ref="BU248" si="3582">M248/M250</f>
        <v>0</v>
      </c>
      <c r="BV248" s="128">
        <f t="shared" ref="BV248" si="3583">N248/N250</f>
        <v>0</v>
      </c>
      <c r="BW248" s="129">
        <f t="shared" ref="BW248" si="3584">O248/O250</f>
        <v>0</v>
      </c>
      <c r="BX248" s="124">
        <f t="shared" ref="BX248" si="3585">P248/P250</f>
        <v>0</v>
      </c>
      <c r="BY248" s="125">
        <f t="shared" ref="BY248" si="3586">Q248/Q250</f>
        <v>0</v>
      </c>
      <c r="BZ248" s="126">
        <f t="shared" ref="BZ248" si="3587">R248/R250</f>
        <v>0</v>
      </c>
      <c r="CA248" s="127">
        <f t="shared" ref="CA248" si="3588">S248/S250</f>
        <v>0</v>
      </c>
      <c r="CB248" s="124">
        <f t="shared" ref="CB248" si="3589">T248/T250</f>
        <v>0</v>
      </c>
      <c r="CC248" s="125">
        <f t="shared" ref="CC248" si="3590">U248/U250</f>
        <v>0</v>
      </c>
      <c r="CD248" s="126">
        <f t="shared" ref="CD248" si="3591">V248/V250</f>
        <v>0</v>
      </c>
      <c r="CE248" s="127">
        <f t="shared" ref="CE248" si="3592">W248/W250</f>
        <v>0</v>
      </c>
      <c r="CF248" s="124">
        <f t="shared" ref="CF248" si="3593">X248/X250</f>
        <v>0</v>
      </c>
      <c r="CG248" s="125">
        <f t="shared" ref="CG248" si="3594">Y248/Y250</f>
        <v>0</v>
      </c>
      <c r="CH248" s="126">
        <f t="shared" ref="CH248" si="3595">Z248/Z250</f>
        <v>0</v>
      </c>
      <c r="CI248" s="124">
        <f t="shared" ref="CI248" si="3596">AA248/AA250</f>
        <v>0</v>
      </c>
      <c r="CJ248" s="130">
        <f t="shared" ref="CJ248" si="3597">AB248/AB250</f>
        <v>0</v>
      </c>
      <c r="CK248" s="131">
        <f t="shared" ref="CK248" si="3598">AC248/AC250</f>
        <v>0</v>
      </c>
    </row>
    <row r="249" spans="1:89" ht="13.5" thickBot="1" x14ac:dyDescent="0.25">
      <c r="A249" s="132" t="s">
        <v>39</v>
      </c>
      <c r="B249" s="57"/>
      <c r="C249" s="58"/>
      <c r="D249" s="134"/>
      <c r="E249" s="135"/>
      <c r="F249" s="133"/>
      <c r="G249" s="136"/>
      <c r="H249" s="134"/>
      <c r="I249" s="135"/>
      <c r="J249" s="133"/>
      <c r="K249" s="136"/>
      <c r="L249" s="134"/>
      <c r="M249" s="133"/>
      <c r="N249" s="137"/>
      <c r="O249" s="138"/>
      <c r="P249" s="133"/>
      <c r="Q249" s="136"/>
      <c r="R249" s="134"/>
      <c r="S249" s="135"/>
      <c r="T249" s="133"/>
      <c r="U249" s="136"/>
      <c r="V249" s="134"/>
      <c r="W249" s="135"/>
      <c r="X249" s="133"/>
      <c r="Y249" s="136"/>
      <c r="Z249" s="139"/>
      <c r="AA249" s="2"/>
      <c r="AB249" s="165"/>
      <c r="AC249" s="166"/>
      <c r="BI249" s="132" t="s">
        <v>39</v>
      </c>
      <c r="BJ249" s="124">
        <f>B249/B250</f>
        <v>0</v>
      </c>
      <c r="BK249" s="125">
        <f t="shared" ref="BK249" si="3599">C249/C250</f>
        <v>0</v>
      </c>
      <c r="BL249" s="126">
        <f t="shared" ref="BL249" si="3600">D249/D250</f>
        <v>0</v>
      </c>
      <c r="BM249" s="127">
        <f t="shared" ref="BM249" si="3601">E249/E250</f>
        <v>0</v>
      </c>
      <c r="BN249" s="124">
        <f t="shared" ref="BN249" si="3602">F249/F250</f>
        <v>0</v>
      </c>
      <c r="BO249" s="125">
        <f t="shared" ref="BO249" si="3603">G249/G250</f>
        <v>0</v>
      </c>
      <c r="BP249" s="126">
        <f t="shared" ref="BP249" si="3604">H249/H250</f>
        <v>0</v>
      </c>
      <c r="BQ249" s="127">
        <f t="shared" ref="BQ249" si="3605">I249/I250</f>
        <v>0</v>
      </c>
      <c r="BR249" s="124">
        <f t="shared" ref="BR249" si="3606">J249/J250</f>
        <v>0</v>
      </c>
      <c r="BS249" s="125">
        <f t="shared" ref="BS249" si="3607">K249/K250</f>
        <v>0</v>
      </c>
      <c r="BT249" s="126">
        <f t="shared" ref="BT249" si="3608">L249/L250</f>
        <v>0</v>
      </c>
      <c r="BU249" s="124">
        <f t="shared" ref="BU249" si="3609">M249/M250</f>
        <v>0</v>
      </c>
      <c r="BV249" s="128">
        <f t="shared" ref="BV249" si="3610">N249/N250</f>
        <v>0</v>
      </c>
      <c r="BW249" s="129">
        <f t="shared" ref="BW249" si="3611">O249/O250</f>
        <v>0</v>
      </c>
      <c r="BX249" s="124">
        <f t="shared" ref="BX249" si="3612">P249/P250</f>
        <v>0</v>
      </c>
      <c r="BY249" s="125">
        <f t="shared" ref="BY249" si="3613">Q249/Q250</f>
        <v>0</v>
      </c>
      <c r="BZ249" s="126">
        <f t="shared" ref="BZ249" si="3614">R249/R250</f>
        <v>0</v>
      </c>
      <c r="CA249" s="127">
        <f t="shared" ref="CA249" si="3615">S249/S250</f>
        <v>0</v>
      </c>
      <c r="CB249" s="124">
        <f t="shared" ref="CB249" si="3616">T249/T250</f>
        <v>0</v>
      </c>
      <c r="CC249" s="125">
        <f t="shared" ref="CC249" si="3617">U249/U250</f>
        <v>0</v>
      </c>
      <c r="CD249" s="126">
        <f t="shared" ref="CD249" si="3618">V249/V250</f>
        <v>0</v>
      </c>
      <c r="CE249" s="127">
        <f t="shared" ref="CE249" si="3619">W249/W250</f>
        <v>0</v>
      </c>
      <c r="CF249" s="124">
        <f t="shared" ref="CF249" si="3620">X249/X250</f>
        <v>0</v>
      </c>
      <c r="CG249" s="125">
        <f t="shared" ref="CG249" si="3621">Y249/Y250</f>
        <v>0</v>
      </c>
      <c r="CH249" s="126">
        <f t="shared" ref="CH249" si="3622">Z249/Z250</f>
        <v>0</v>
      </c>
      <c r="CI249" s="124">
        <f t="shared" ref="CI249" si="3623">AA249/AA250</f>
        <v>0</v>
      </c>
      <c r="CJ249" s="130">
        <f t="shared" ref="CJ249" si="3624">AB249/AB250</f>
        <v>0</v>
      </c>
      <c r="CK249" s="131">
        <f t="shared" ref="CK249" si="3625">AC249/AC250</f>
        <v>0</v>
      </c>
    </row>
    <row r="250" spans="1:89" ht="14.25" thickTop="1" thickBot="1" x14ac:dyDescent="0.25">
      <c r="A250" s="254" t="s">
        <v>13</v>
      </c>
      <c r="B250" s="14">
        <f t="shared" ref="B250" si="3626">SUM(B227:B249)</f>
        <v>5013</v>
      </c>
      <c r="C250" s="1">
        <f t="shared" ref="C250" si="3627">SUM(C227:C249)</f>
        <v>4598</v>
      </c>
      <c r="D250" s="14">
        <f t="shared" ref="D250" si="3628">SUM(D227:D249)</f>
        <v>2393</v>
      </c>
      <c r="E250" s="1">
        <f t="shared" ref="E250" si="3629">SUM(E227:E249)</f>
        <v>2799</v>
      </c>
      <c r="F250" s="14">
        <f t="shared" ref="F250" si="3630">SUM(F227:F249)</f>
        <v>3819</v>
      </c>
      <c r="G250" s="1">
        <f t="shared" ref="G250" si="3631">SUM(G227:G249)</f>
        <v>2476</v>
      </c>
      <c r="H250" s="14">
        <f t="shared" ref="H250" si="3632">SUM(H227:H249)</f>
        <v>5414</v>
      </c>
      <c r="I250" s="1">
        <f t="shared" ref="I250" si="3633">SUM(I227:I249)</f>
        <v>5416</v>
      </c>
      <c r="J250" s="14">
        <f t="shared" ref="J250" si="3634">SUM(J227:J249)</f>
        <v>1436</v>
      </c>
      <c r="K250" s="1">
        <f t="shared" ref="K250" si="3635">SUM(K227:K249)</f>
        <v>1285</v>
      </c>
      <c r="L250" s="14">
        <f t="shared" ref="L250" si="3636">SUM(L227:L249)</f>
        <v>2925</v>
      </c>
      <c r="M250" s="1">
        <f t="shared" ref="M250" si="3637">SUM(M227:M249)</f>
        <v>3123</v>
      </c>
      <c r="N250" s="14">
        <f t="shared" ref="N250" si="3638">SUM(N227:N249)</f>
        <v>4555</v>
      </c>
      <c r="O250" s="1">
        <f t="shared" ref="O250" si="3639">SUM(O227:O249)</f>
        <v>4976</v>
      </c>
      <c r="P250" s="14">
        <f t="shared" ref="P250" si="3640">SUM(P227:P249)</f>
        <v>2536</v>
      </c>
      <c r="Q250" s="1">
        <f t="shared" ref="Q250" si="3641">SUM(Q227:Q249)</f>
        <v>2523</v>
      </c>
      <c r="R250" s="14">
        <f t="shared" ref="R250" si="3642">SUM(R227:R249)</f>
        <v>3322</v>
      </c>
      <c r="S250" s="1">
        <f t="shared" ref="S250" si="3643">SUM(S227:S249)</f>
        <v>3469</v>
      </c>
      <c r="T250" s="14">
        <f t="shared" ref="T250" si="3644">SUM(T227:T249)</f>
        <v>1048</v>
      </c>
      <c r="U250" s="1">
        <f t="shared" ref="U250" si="3645">SUM(U227:U249)</f>
        <v>1021</v>
      </c>
      <c r="V250" s="14">
        <f t="shared" ref="V250" si="3646">SUM(V227:V249)</f>
        <v>3553</v>
      </c>
      <c r="W250" s="1">
        <f t="shared" ref="W250" si="3647">SUM(W227:W249)</f>
        <v>2672</v>
      </c>
      <c r="X250" s="14">
        <f t="shared" ref="X250" si="3648">SUM(X227:X249)</f>
        <v>2157</v>
      </c>
      <c r="Y250" s="1">
        <f t="shared" ref="Y250" si="3649">SUM(Y227:Y249)</f>
        <v>2129</v>
      </c>
      <c r="Z250" s="14">
        <f t="shared" ref="Z250" si="3650">SUM(Z227:Z249)</f>
        <v>6079</v>
      </c>
      <c r="AA250" s="1">
        <f t="shared" ref="AA250" si="3651">SUM(AA227:AA249)</f>
        <v>7673</v>
      </c>
      <c r="AB250" s="167">
        <f t="shared" ref="AB250:AC250" si="3652">SUM(AB226:AB249)</f>
        <v>44250</v>
      </c>
      <c r="AC250" s="168">
        <f t="shared" si="3652"/>
        <v>44160</v>
      </c>
      <c r="BI250" s="254" t="s">
        <v>13</v>
      </c>
      <c r="BJ250" s="148">
        <f>SUM(BJ226:BJ249)</f>
        <v>0.99999999999999989</v>
      </c>
      <c r="BK250" s="149">
        <f t="shared" ref="BK250:CK250" si="3653">SUM(BK226:BK249)</f>
        <v>0.99999999999999978</v>
      </c>
      <c r="BL250" s="148">
        <f t="shared" si="3653"/>
        <v>0.99999999999999989</v>
      </c>
      <c r="BM250" s="149">
        <f t="shared" si="3653"/>
        <v>0.99999999999999989</v>
      </c>
      <c r="BN250" s="148">
        <f t="shared" si="3653"/>
        <v>1</v>
      </c>
      <c r="BO250" s="149">
        <f t="shared" si="3653"/>
        <v>1.0000000000000002</v>
      </c>
      <c r="BP250" s="148">
        <f t="shared" si="3653"/>
        <v>1</v>
      </c>
      <c r="BQ250" s="149">
        <f t="shared" si="3653"/>
        <v>0.99999999999999978</v>
      </c>
      <c r="BR250" s="148">
        <f t="shared" si="3653"/>
        <v>1</v>
      </c>
      <c r="BS250" s="149">
        <f t="shared" si="3653"/>
        <v>1.0000000000000002</v>
      </c>
      <c r="BT250" s="148">
        <f t="shared" si="3653"/>
        <v>1</v>
      </c>
      <c r="BU250" s="149">
        <f t="shared" si="3653"/>
        <v>0.99999999999999989</v>
      </c>
      <c r="BV250" s="148">
        <f t="shared" si="3653"/>
        <v>0.99999999999999989</v>
      </c>
      <c r="BW250" s="149">
        <f t="shared" si="3653"/>
        <v>1.0000000000000002</v>
      </c>
      <c r="BX250" s="148">
        <f t="shared" si="3653"/>
        <v>0.99999999999999989</v>
      </c>
      <c r="BY250" s="149">
        <f t="shared" si="3653"/>
        <v>1</v>
      </c>
      <c r="BZ250" s="148">
        <f t="shared" si="3653"/>
        <v>1</v>
      </c>
      <c r="CA250" s="149">
        <f t="shared" si="3653"/>
        <v>1.0000000000000002</v>
      </c>
      <c r="CB250" s="148">
        <f t="shared" si="3653"/>
        <v>1</v>
      </c>
      <c r="CC250" s="149">
        <f t="shared" si="3653"/>
        <v>1</v>
      </c>
      <c r="CD250" s="148">
        <f t="shared" si="3653"/>
        <v>1</v>
      </c>
      <c r="CE250" s="149">
        <f t="shared" si="3653"/>
        <v>0.99999999999999978</v>
      </c>
      <c r="CF250" s="148">
        <f t="shared" si="3653"/>
        <v>1</v>
      </c>
      <c r="CG250" s="149">
        <f t="shared" si="3653"/>
        <v>0.99999999999999989</v>
      </c>
      <c r="CH250" s="148">
        <f t="shared" si="3653"/>
        <v>1.0000000000000002</v>
      </c>
      <c r="CI250" s="149">
        <f t="shared" si="3653"/>
        <v>1</v>
      </c>
      <c r="CJ250" s="148">
        <f t="shared" si="3653"/>
        <v>1</v>
      </c>
      <c r="CK250" s="149">
        <f t="shared" si="3653"/>
        <v>1</v>
      </c>
    </row>
    <row r="251" spans="1:89" ht="13.5" thickTop="1" x14ac:dyDescent="0.2">
      <c r="A251" s="179"/>
    </row>
    <row r="253" spans="1:89" x14ac:dyDescent="0.2">
      <c r="A253" s="271">
        <f>+A222+1</f>
        <v>43991</v>
      </c>
      <c r="B253" s="271"/>
      <c r="C253" s="271"/>
      <c r="D253" s="271"/>
      <c r="BI253" s="270">
        <f>+BI222+1</f>
        <v>43991</v>
      </c>
      <c r="BJ253" s="270"/>
      <c r="BK253" s="270"/>
      <c r="BL253" s="270"/>
    </row>
    <row r="254" spans="1:89" ht="13.5" thickBot="1" x14ac:dyDescent="0.25">
      <c r="AE254" t="s">
        <v>84</v>
      </c>
    </row>
    <row r="255" spans="1:89" ht="14.25" thickTop="1" thickBot="1" x14ac:dyDescent="0.25">
      <c r="A255" s="268" t="s">
        <v>0</v>
      </c>
      <c r="B255" s="262" t="s">
        <v>1</v>
      </c>
      <c r="C255" s="263"/>
      <c r="D255" s="262" t="s">
        <v>2</v>
      </c>
      <c r="E255" s="263"/>
      <c r="F255" s="262" t="s">
        <v>3</v>
      </c>
      <c r="G255" s="263"/>
      <c r="H255" s="262" t="s">
        <v>4</v>
      </c>
      <c r="I255" s="263"/>
      <c r="J255" s="262" t="s">
        <v>5</v>
      </c>
      <c r="K255" s="263"/>
      <c r="L255" s="262" t="s">
        <v>6</v>
      </c>
      <c r="M255" s="263"/>
      <c r="N255" s="262" t="s">
        <v>7</v>
      </c>
      <c r="O255" s="263"/>
      <c r="P255" s="262" t="s">
        <v>8</v>
      </c>
      <c r="Q255" s="263"/>
      <c r="R255" s="262" t="s">
        <v>9</v>
      </c>
      <c r="S255" s="263"/>
      <c r="T255" s="262" t="s">
        <v>10</v>
      </c>
      <c r="U255" s="263"/>
      <c r="V255" s="262" t="s">
        <v>11</v>
      </c>
      <c r="W255" s="263"/>
      <c r="X255" s="262" t="s">
        <v>12</v>
      </c>
      <c r="Y255" s="263"/>
      <c r="Z255" s="264" t="s">
        <v>40</v>
      </c>
      <c r="AA255" s="265"/>
      <c r="AB255" s="266" t="s">
        <v>41</v>
      </c>
      <c r="AC255" s="267"/>
      <c r="AE255" s="268" t="s">
        <v>0</v>
      </c>
      <c r="AF255" s="262" t="s">
        <v>1</v>
      </c>
      <c r="AG255" s="263"/>
      <c r="AH255" s="262" t="s">
        <v>2</v>
      </c>
      <c r="AI255" s="263"/>
      <c r="AJ255" s="262" t="s">
        <v>3</v>
      </c>
      <c r="AK255" s="263"/>
      <c r="AL255" s="262" t="s">
        <v>4</v>
      </c>
      <c r="AM255" s="263"/>
      <c r="AN255" s="262" t="s">
        <v>5</v>
      </c>
      <c r="AO255" s="263"/>
      <c r="AP255" s="262" t="s">
        <v>6</v>
      </c>
      <c r="AQ255" s="263"/>
      <c r="AR255" s="262" t="s">
        <v>7</v>
      </c>
      <c r="AS255" s="263"/>
      <c r="AT255" s="262" t="s">
        <v>8</v>
      </c>
      <c r="AU255" s="263"/>
      <c r="AV255" s="262" t="s">
        <v>9</v>
      </c>
      <c r="AW255" s="263"/>
      <c r="AX255" s="262" t="s">
        <v>10</v>
      </c>
      <c r="AY255" s="263"/>
      <c r="AZ255" s="262" t="s">
        <v>11</v>
      </c>
      <c r="BA255" s="263"/>
      <c r="BB255" s="262" t="s">
        <v>12</v>
      </c>
      <c r="BC255" s="263"/>
      <c r="BD255" s="264" t="s">
        <v>40</v>
      </c>
      <c r="BE255" s="265"/>
      <c r="BF255" s="266" t="s">
        <v>41</v>
      </c>
      <c r="BG255" s="267"/>
      <c r="BI255" s="268" t="s">
        <v>0</v>
      </c>
      <c r="BJ255" s="262" t="s">
        <v>1</v>
      </c>
      <c r="BK255" s="263"/>
      <c r="BL255" s="262" t="s">
        <v>2</v>
      </c>
      <c r="BM255" s="263"/>
      <c r="BN255" s="262" t="s">
        <v>3</v>
      </c>
      <c r="BO255" s="263"/>
      <c r="BP255" s="262" t="s">
        <v>4</v>
      </c>
      <c r="BQ255" s="263"/>
      <c r="BR255" s="262" t="s">
        <v>5</v>
      </c>
      <c r="BS255" s="263"/>
      <c r="BT255" s="262" t="s">
        <v>6</v>
      </c>
      <c r="BU255" s="263"/>
      <c r="BV255" s="262" t="s">
        <v>7</v>
      </c>
      <c r="BW255" s="263"/>
      <c r="BX255" s="262" t="s">
        <v>8</v>
      </c>
      <c r="BY255" s="263"/>
      <c r="BZ255" s="262" t="s">
        <v>9</v>
      </c>
      <c r="CA255" s="263"/>
      <c r="CB255" s="262" t="s">
        <v>10</v>
      </c>
      <c r="CC255" s="263"/>
      <c r="CD255" s="262" t="s">
        <v>11</v>
      </c>
      <c r="CE255" s="263"/>
      <c r="CF255" s="262" t="s">
        <v>12</v>
      </c>
      <c r="CG255" s="263"/>
      <c r="CH255" s="264" t="s">
        <v>40</v>
      </c>
      <c r="CI255" s="265"/>
      <c r="CJ255" s="262" t="s">
        <v>41</v>
      </c>
      <c r="CK255" s="263"/>
    </row>
    <row r="256" spans="1:89" ht="15" thickTop="1" thickBot="1" x14ac:dyDescent="0.3">
      <c r="A256" s="269"/>
      <c r="B256" s="112" t="s">
        <v>14</v>
      </c>
      <c r="C256" s="113" t="s">
        <v>15</v>
      </c>
      <c r="D256" s="114" t="s">
        <v>14</v>
      </c>
      <c r="E256" s="115" t="s">
        <v>15</v>
      </c>
      <c r="F256" s="112" t="s">
        <v>14</v>
      </c>
      <c r="G256" s="113" t="s">
        <v>15</v>
      </c>
      <c r="H256" s="114" t="s">
        <v>14</v>
      </c>
      <c r="I256" s="115" t="s">
        <v>15</v>
      </c>
      <c r="J256" s="112" t="s">
        <v>14</v>
      </c>
      <c r="K256" s="113" t="s">
        <v>15</v>
      </c>
      <c r="L256" s="114" t="s">
        <v>14</v>
      </c>
      <c r="M256" s="112" t="s">
        <v>15</v>
      </c>
      <c r="N256" s="116" t="s">
        <v>14</v>
      </c>
      <c r="O256" s="117" t="s">
        <v>15</v>
      </c>
      <c r="P256" s="112" t="s">
        <v>14</v>
      </c>
      <c r="Q256" s="113" t="s">
        <v>15</v>
      </c>
      <c r="R256" s="114" t="s">
        <v>14</v>
      </c>
      <c r="S256" s="115" t="s">
        <v>15</v>
      </c>
      <c r="T256" s="112" t="s">
        <v>14</v>
      </c>
      <c r="U256" s="113" t="s">
        <v>15</v>
      </c>
      <c r="V256" s="114" t="s">
        <v>14</v>
      </c>
      <c r="W256" s="115" t="s">
        <v>15</v>
      </c>
      <c r="X256" s="112" t="s">
        <v>14</v>
      </c>
      <c r="Y256" s="113" t="s">
        <v>15</v>
      </c>
      <c r="Z256" s="26" t="s">
        <v>14</v>
      </c>
      <c r="AA256" s="118" t="s">
        <v>15</v>
      </c>
      <c r="AB256" s="169" t="s">
        <v>14</v>
      </c>
      <c r="AC256" s="170" t="s">
        <v>15</v>
      </c>
      <c r="AE256" s="269"/>
      <c r="AF256" s="112" t="s">
        <v>14</v>
      </c>
      <c r="AG256" s="113" t="s">
        <v>15</v>
      </c>
      <c r="AH256" s="114" t="s">
        <v>14</v>
      </c>
      <c r="AI256" s="115" t="s">
        <v>15</v>
      </c>
      <c r="AJ256" s="112" t="s">
        <v>14</v>
      </c>
      <c r="AK256" s="113" t="s">
        <v>15</v>
      </c>
      <c r="AL256" s="114" t="s">
        <v>14</v>
      </c>
      <c r="AM256" s="115" t="s">
        <v>15</v>
      </c>
      <c r="AN256" s="112" t="s">
        <v>14</v>
      </c>
      <c r="AO256" s="113" t="s">
        <v>15</v>
      </c>
      <c r="AP256" s="114" t="s">
        <v>14</v>
      </c>
      <c r="AQ256" s="112" t="s">
        <v>15</v>
      </c>
      <c r="AR256" s="116" t="s">
        <v>14</v>
      </c>
      <c r="AS256" s="117" t="s">
        <v>15</v>
      </c>
      <c r="AT256" s="112" t="s">
        <v>14</v>
      </c>
      <c r="AU256" s="113" t="s">
        <v>15</v>
      </c>
      <c r="AV256" s="114" t="s">
        <v>14</v>
      </c>
      <c r="AW256" s="115" t="s">
        <v>15</v>
      </c>
      <c r="AX256" s="112" t="s">
        <v>14</v>
      </c>
      <c r="AY256" s="113" t="s">
        <v>15</v>
      </c>
      <c r="AZ256" s="114" t="s">
        <v>14</v>
      </c>
      <c r="BA256" s="115" t="s">
        <v>15</v>
      </c>
      <c r="BB256" s="112" t="s">
        <v>14</v>
      </c>
      <c r="BC256" s="113" t="s">
        <v>15</v>
      </c>
      <c r="BD256" s="26" t="s">
        <v>14</v>
      </c>
      <c r="BE256" s="118" t="s">
        <v>15</v>
      </c>
      <c r="BF256" s="169" t="s">
        <v>14</v>
      </c>
      <c r="BG256" s="170" t="s">
        <v>15</v>
      </c>
      <c r="BI256" s="269"/>
      <c r="BJ256" s="112" t="s">
        <v>14</v>
      </c>
      <c r="BK256" s="113" t="s">
        <v>15</v>
      </c>
      <c r="BL256" s="114" t="s">
        <v>14</v>
      </c>
      <c r="BM256" s="115" t="s">
        <v>15</v>
      </c>
      <c r="BN256" s="112" t="s">
        <v>14</v>
      </c>
      <c r="BO256" s="113" t="s">
        <v>15</v>
      </c>
      <c r="BP256" s="114" t="s">
        <v>14</v>
      </c>
      <c r="BQ256" s="115" t="s">
        <v>15</v>
      </c>
      <c r="BR256" s="112" t="s">
        <v>14</v>
      </c>
      <c r="BS256" s="113" t="s">
        <v>15</v>
      </c>
      <c r="BT256" s="114" t="s">
        <v>14</v>
      </c>
      <c r="BU256" s="112" t="s">
        <v>15</v>
      </c>
      <c r="BV256" s="116" t="s">
        <v>14</v>
      </c>
      <c r="BW256" s="117" t="s">
        <v>15</v>
      </c>
      <c r="BX256" s="112" t="s">
        <v>14</v>
      </c>
      <c r="BY256" s="113" t="s">
        <v>15</v>
      </c>
      <c r="BZ256" s="114" t="s">
        <v>14</v>
      </c>
      <c r="CA256" s="115" t="s">
        <v>15</v>
      </c>
      <c r="CB256" s="112" t="s">
        <v>14</v>
      </c>
      <c r="CC256" s="113" t="s">
        <v>15</v>
      </c>
      <c r="CD256" s="114" t="s">
        <v>14</v>
      </c>
      <c r="CE256" s="115" t="s">
        <v>15</v>
      </c>
      <c r="CF256" s="112" t="s">
        <v>14</v>
      </c>
      <c r="CG256" s="113" t="s">
        <v>15</v>
      </c>
      <c r="CH256" s="26" t="s">
        <v>14</v>
      </c>
      <c r="CI256" s="118" t="s">
        <v>15</v>
      </c>
      <c r="CJ256" s="116" t="s">
        <v>14</v>
      </c>
      <c r="CK256" s="117" t="s">
        <v>15</v>
      </c>
    </row>
    <row r="257" spans="1:89" ht="13.5" thickTop="1" x14ac:dyDescent="0.2">
      <c r="A257" s="120" t="s">
        <v>16</v>
      </c>
      <c r="B257" s="121"/>
      <c r="C257" s="178"/>
      <c r="D257" s="122"/>
      <c r="E257" s="173"/>
      <c r="F257" s="121"/>
      <c r="G257" s="123"/>
      <c r="H257" s="122"/>
      <c r="I257" s="173"/>
      <c r="J257" s="121"/>
      <c r="K257" s="123"/>
      <c r="L257" s="122"/>
      <c r="M257" s="121"/>
      <c r="N257" s="172"/>
      <c r="O257" s="174"/>
      <c r="P257" s="121"/>
      <c r="Q257" s="123"/>
      <c r="R257" s="122"/>
      <c r="S257" s="173"/>
      <c r="T257" s="121"/>
      <c r="U257" s="123"/>
      <c r="V257" s="122"/>
      <c r="W257" s="173"/>
      <c r="X257" s="121"/>
      <c r="Y257" s="123"/>
      <c r="Z257" s="21"/>
      <c r="AA257" s="177"/>
      <c r="AB257" s="163">
        <f>B257+D257+F257+H257+J257+L257+N257+P257+R257+T257+V257+X257+Z257</f>
        <v>0</v>
      </c>
      <c r="AC257" s="164">
        <f>C257+E257+G257+I257+K257+M257+O257+Q257+S257+U257+W257+Y257+AA257</f>
        <v>0</v>
      </c>
      <c r="AE257" s="257" t="str">
        <f>$AE$9</f>
        <v>07:00 - 07:59</v>
      </c>
      <c r="AF257" s="121">
        <f>SUMIF($A$9:$A$32,$AE257,B$257:B$280)</f>
        <v>499</v>
      </c>
      <c r="AG257" s="178">
        <f t="shared" ref="AG257:AV258" si="3654">SUMIF($A$9:$A$32,$AE257,C$257:C$280)</f>
        <v>246</v>
      </c>
      <c r="AH257" s="122">
        <f t="shared" si="3654"/>
        <v>159</v>
      </c>
      <c r="AI257" s="173">
        <f t="shared" si="3654"/>
        <v>119</v>
      </c>
      <c r="AJ257" s="121">
        <f t="shared" si="3654"/>
        <v>351</v>
      </c>
      <c r="AK257" s="123">
        <f t="shared" si="3654"/>
        <v>149</v>
      </c>
      <c r="AL257" s="122">
        <f t="shared" si="3654"/>
        <v>493</v>
      </c>
      <c r="AM257" s="173">
        <f t="shared" si="3654"/>
        <v>313</v>
      </c>
      <c r="AN257" s="121">
        <f t="shared" si="3654"/>
        <v>68</v>
      </c>
      <c r="AO257" s="123">
        <f t="shared" si="3654"/>
        <v>156</v>
      </c>
      <c r="AP257" s="122">
        <f t="shared" si="3654"/>
        <v>170</v>
      </c>
      <c r="AQ257" s="121">
        <f t="shared" si="3654"/>
        <v>375</v>
      </c>
      <c r="AR257" s="172">
        <f t="shared" si="3654"/>
        <v>288</v>
      </c>
      <c r="AS257" s="174">
        <f t="shared" si="3654"/>
        <v>451</v>
      </c>
      <c r="AT257" s="121">
        <f t="shared" si="3654"/>
        <v>225</v>
      </c>
      <c r="AU257" s="123">
        <f t="shared" si="3654"/>
        <v>141</v>
      </c>
      <c r="AV257" s="122">
        <f t="shared" si="3654"/>
        <v>344</v>
      </c>
      <c r="AW257" s="173">
        <f t="shared" ref="AW257:BE258" si="3655">SUMIF($A$9:$A$32,$AE257,S$257:S$280)</f>
        <v>153</v>
      </c>
      <c r="AX257" s="121">
        <f t="shared" si="3655"/>
        <v>46</v>
      </c>
      <c r="AY257" s="123">
        <f t="shared" si="3655"/>
        <v>149</v>
      </c>
      <c r="AZ257" s="122">
        <f t="shared" si="3655"/>
        <v>152</v>
      </c>
      <c r="BA257" s="173">
        <f t="shared" si="3655"/>
        <v>309</v>
      </c>
      <c r="BB257" s="121">
        <f t="shared" si="3655"/>
        <v>262</v>
      </c>
      <c r="BC257" s="123">
        <f t="shared" si="3655"/>
        <v>197</v>
      </c>
      <c r="BD257" s="21">
        <f t="shared" si="3655"/>
        <v>470</v>
      </c>
      <c r="BE257" s="177">
        <f t="shared" si="3655"/>
        <v>523</v>
      </c>
      <c r="BF257" s="163">
        <f>AF257+AH257+AJ257+AL257+AN257+AP257+AR257+AT257+AV257+AX257+AZ257+BB257+BD257</f>
        <v>3527</v>
      </c>
      <c r="BG257" s="164">
        <f>AG257+AI257+AK257+AM257+AO257+AQ257+AS257+AU257+AW257+AY257+BA257+BC257+BE257</f>
        <v>3281</v>
      </c>
      <c r="BI257" s="120" t="s">
        <v>16</v>
      </c>
      <c r="BJ257" s="124">
        <f>B257/B281</f>
        <v>0</v>
      </c>
      <c r="BK257" s="125">
        <f t="shared" ref="BK257" si="3656">C257/C281</f>
        <v>0</v>
      </c>
      <c r="BL257" s="126">
        <f t="shared" ref="BL257" si="3657">D257/D281</f>
        <v>0</v>
      </c>
      <c r="BM257" s="127">
        <f t="shared" ref="BM257" si="3658">E257/E281</f>
        <v>0</v>
      </c>
      <c r="BN257" s="124">
        <f t="shared" ref="BN257" si="3659">F257/F281</f>
        <v>0</v>
      </c>
      <c r="BO257" s="125">
        <f t="shared" ref="BO257" si="3660">G257/G281</f>
        <v>0</v>
      </c>
      <c r="BP257" s="126">
        <f t="shared" ref="BP257" si="3661">H257/H281</f>
        <v>0</v>
      </c>
      <c r="BQ257" s="127">
        <f t="shared" ref="BQ257" si="3662">I257/I281</f>
        <v>0</v>
      </c>
      <c r="BR257" s="124">
        <f t="shared" ref="BR257" si="3663">J257/J281</f>
        <v>0</v>
      </c>
      <c r="BS257" s="125">
        <f t="shared" ref="BS257" si="3664">K257/K281</f>
        <v>0</v>
      </c>
      <c r="BT257" s="126">
        <f t="shared" ref="BT257" si="3665">L257/L281</f>
        <v>0</v>
      </c>
      <c r="BU257" s="124">
        <f t="shared" ref="BU257" si="3666">M257/M281</f>
        <v>0</v>
      </c>
      <c r="BV257" s="128">
        <f t="shared" ref="BV257" si="3667">N257/N281</f>
        <v>0</v>
      </c>
      <c r="BW257" s="129">
        <f t="shared" ref="BW257" si="3668">O257/O281</f>
        <v>0</v>
      </c>
      <c r="BX257" s="124">
        <f t="shared" ref="BX257" si="3669">P257/P281</f>
        <v>0</v>
      </c>
      <c r="BY257" s="125">
        <f t="shared" ref="BY257" si="3670">Q257/Q281</f>
        <v>0</v>
      </c>
      <c r="BZ257" s="126">
        <f t="shared" ref="BZ257" si="3671">R257/R281</f>
        <v>0</v>
      </c>
      <c r="CA257" s="127">
        <f t="shared" ref="CA257" si="3672">S257/S281</f>
        <v>0</v>
      </c>
      <c r="CB257" s="124">
        <f t="shared" ref="CB257" si="3673">T257/T281</f>
        <v>0</v>
      </c>
      <c r="CC257" s="125">
        <f t="shared" ref="CC257" si="3674">U257/U281</f>
        <v>0</v>
      </c>
      <c r="CD257" s="126">
        <f t="shared" ref="CD257" si="3675">V257/V281</f>
        <v>0</v>
      </c>
      <c r="CE257" s="127">
        <f t="shared" ref="CE257" si="3676">W257/W281</f>
        <v>0</v>
      </c>
      <c r="CF257" s="124">
        <f t="shared" ref="CF257" si="3677">X257/X281</f>
        <v>0</v>
      </c>
      <c r="CG257" s="125">
        <f t="shared" ref="CG257" si="3678">Y257/Y281</f>
        <v>0</v>
      </c>
      <c r="CH257" s="126">
        <f t="shared" ref="CH257" si="3679">Z257/Z281</f>
        <v>0</v>
      </c>
      <c r="CI257" s="124">
        <f t="shared" ref="CI257" si="3680">AA257/AA281</f>
        <v>0</v>
      </c>
      <c r="CJ257" s="130">
        <f t="shared" ref="CJ257" si="3681">AB257/AB281</f>
        <v>0</v>
      </c>
      <c r="CK257" s="131">
        <f t="shared" ref="CK257" si="3682">AC257/AC281</f>
        <v>0</v>
      </c>
    </row>
    <row r="258" spans="1:89" x14ac:dyDescent="0.2">
      <c r="A258" s="132" t="s">
        <v>17</v>
      </c>
      <c r="B258" s="181">
        <v>115</v>
      </c>
      <c r="C258" s="182">
        <v>0</v>
      </c>
      <c r="D258" s="183">
        <v>54</v>
      </c>
      <c r="E258" s="184">
        <v>1</v>
      </c>
      <c r="F258" s="181">
        <v>93</v>
      </c>
      <c r="G258" s="185">
        <v>2</v>
      </c>
      <c r="H258" s="183">
        <v>56</v>
      </c>
      <c r="I258" s="184">
        <v>2</v>
      </c>
      <c r="J258" s="181">
        <v>12</v>
      </c>
      <c r="K258" s="185">
        <v>1</v>
      </c>
      <c r="L258" s="183">
        <v>10</v>
      </c>
      <c r="M258" s="181">
        <v>5</v>
      </c>
      <c r="N258" s="186">
        <v>32</v>
      </c>
      <c r="O258" s="187">
        <v>3</v>
      </c>
      <c r="P258" s="181">
        <v>4</v>
      </c>
      <c r="Q258" s="185">
        <v>0</v>
      </c>
      <c r="R258" s="183">
        <v>5</v>
      </c>
      <c r="S258" s="184">
        <v>0</v>
      </c>
      <c r="T258" s="181">
        <v>0</v>
      </c>
      <c r="U258" s="185">
        <v>0</v>
      </c>
      <c r="V258" s="183">
        <v>0</v>
      </c>
      <c r="W258" s="184">
        <v>0</v>
      </c>
      <c r="X258" s="181">
        <v>0</v>
      </c>
      <c r="Y258" s="185">
        <v>0</v>
      </c>
      <c r="Z258" s="183">
        <v>0</v>
      </c>
      <c r="AA258" s="181">
        <v>0</v>
      </c>
      <c r="AB258" s="165">
        <f t="shared" ref="AB258:AB259" si="3683">B258+D258+F258+H258+J258+L258+N258+P258+R258+T258+V258+X258+Z258</f>
        <v>381</v>
      </c>
      <c r="AC258" s="166">
        <f t="shared" ref="AC258:AC277" si="3684">C258+E258+G258+I258+K258+M258+O258+Q258+S258+U258+W258+Y258+AA258</f>
        <v>14</v>
      </c>
      <c r="AE258" s="259" t="str">
        <f>$AE$10</f>
        <v>08:00 - 08:59</v>
      </c>
      <c r="AF258" s="121">
        <f>SUMIF($A$9:$A$32,$AE258,B$257:B$280)</f>
        <v>598</v>
      </c>
      <c r="AG258" s="182">
        <f t="shared" si="3654"/>
        <v>348</v>
      </c>
      <c r="AH258" s="183">
        <f t="shared" si="3654"/>
        <v>272</v>
      </c>
      <c r="AI258" s="184">
        <f t="shared" si="3654"/>
        <v>134</v>
      </c>
      <c r="AJ258" s="181">
        <f t="shared" si="3654"/>
        <v>361</v>
      </c>
      <c r="AK258" s="185">
        <f t="shared" si="3654"/>
        <v>182</v>
      </c>
      <c r="AL258" s="183">
        <f t="shared" si="3654"/>
        <v>552</v>
      </c>
      <c r="AM258" s="184">
        <f t="shared" si="3654"/>
        <v>415</v>
      </c>
      <c r="AN258" s="181">
        <f t="shared" si="3654"/>
        <v>86</v>
      </c>
      <c r="AO258" s="185">
        <f t="shared" si="3654"/>
        <v>169</v>
      </c>
      <c r="AP258" s="183">
        <f t="shared" si="3654"/>
        <v>113</v>
      </c>
      <c r="AQ258" s="181">
        <f t="shared" si="3654"/>
        <v>460</v>
      </c>
      <c r="AR258" s="186">
        <f t="shared" si="3654"/>
        <v>251</v>
      </c>
      <c r="AS258" s="187">
        <f t="shared" si="3654"/>
        <v>562</v>
      </c>
      <c r="AT258" s="181">
        <f t="shared" si="3654"/>
        <v>262</v>
      </c>
      <c r="AU258" s="185">
        <f t="shared" si="3654"/>
        <v>131</v>
      </c>
      <c r="AV258" s="183">
        <f t="shared" si="3654"/>
        <v>376</v>
      </c>
      <c r="AW258" s="184">
        <f t="shared" si="3655"/>
        <v>189</v>
      </c>
      <c r="AX258" s="181">
        <f t="shared" si="3655"/>
        <v>27</v>
      </c>
      <c r="AY258" s="185">
        <f t="shared" si="3655"/>
        <v>138</v>
      </c>
      <c r="AZ258" s="183">
        <f t="shared" si="3655"/>
        <v>118</v>
      </c>
      <c r="BA258" s="184">
        <f t="shared" si="3655"/>
        <v>439</v>
      </c>
      <c r="BB258" s="181">
        <f t="shared" si="3655"/>
        <v>160</v>
      </c>
      <c r="BC258" s="185">
        <f t="shared" si="3655"/>
        <v>160</v>
      </c>
      <c r="BD258" s="183">
        <f t="shared" si="3655"/>
        <v>361</v>
      </c>
      <c r="BE258" s="181">
        <f t="shared" si="3655"/>
        <v>336</v>
      </c>
      <c r="BF258" s="165">
        <f>SUM(AF258,AH258,AJ258,AL258,AN258,AP258,AR258,AT258,AV258,AX258,AZ258,BB258,BD258)</f>
        <v>3537</v>
      </c>
      <c r="BG258" s="166">
        <f>SUM(AG258,AI258,AK258,AM258,AO258,AQ258,AS258,AU258,AW258,AY258,BA258,BC258,BE258)</f>
        <v>3663</v>
      </c>
      <c r="BI258" s="132" t="s">
        <v>17</v>
      </c>
      <c r="BJ258" s="124">
        <f>B258/B281</f>
        <v>2.4667524667524667E-2</v>
      </c>
      <c r="BK258" s="125">
        <f t="shared" ref="BK258" si="3685">C258/C281</f>
        <v>0</v>
      </c>
      <c r="BL258" s="126">
        <f t="shared" ref="BL258" si="3686">D258/D281</f>
        <v>2.4759284731774415E-2</v>
      </c>
      <c r="BM258" s="127">
        <f t="shared" ref="BM258" si="3687">E258/E281</f>
        <v>3.6114120621162876E-4</v>
      </c>
      <c r="BN258" s="124">
        <f t="shared" ref="BN258" si="3688">F258/F281</f>
        <v>2.4622716441620333E-2</v>
      </c>
      <c r="BO258" s="125">
        <f t="shared" ref="BO258" si="3689">G258/G281</f>
        <v>7.993605115907274E-4</v>
      </c>
      <c r="BP258" s="126">
        <f t="shared" ref="BP258" si="3690">H258/H281</f>
        <v>1.037037037037037E-2</v>
      </c>
      <c r="BQ258" s="127">
        <f t="shared" ref="BQ258" si="3691">I258/I281</f>
        <v>3.6954915003695491E-4</v>
      </c>
      <c r="BR258" s="124">
        <f t="shared" ref="BR258" si="3692">J258/J281</f>
        <v>9.0293453724604959E-3</v>
      </c>
      <c r="BS258" s="125">
        <f t="shared" ref="BS258" si="3693">K258/K281</f>
        <v>8.2508250825082509E-4</v>
      </c>
      <c r="BT258" s="126">
        <f t="shared" ref="BT258" si="3694">L258/L281</f>
        <v>3.3478406427854034E-3</v>
      </c>
      <c r="BU258" s="124">
        <f t="shared" ref="BU258" si="3695">M258/M281</f>
        <v>1.661681621801263E-3</v>
      </c>
      <c r="BV258" s="128">
        <f t="shared" ref="BV258" si="3696">N258/N281</f>
        <v>6.8230277185501063E-3</v>
      </c>
      <c r="BW258" s="129">
        <f t="shared" ref="BW258" si="3697">O258/O281</f>
        <v>6.2124663491406088E-4</v>
      </c>
      <c r="BX258" s="124">
        <f t="shared" ref="BX258" si="3698">P258/P281</f>
        <v>1.5936254980079682E-3</v>
      </c>
      <c r="BY258" s="125">
        <f t="shared" ref="BY258" si="3699">Q258/Q281</f>
        <v>0</v>
      </c>
      <c r="BZ258" s="126">
        <f t="shared" ref="BZ258" si="3700">R258/R281</f>
        <v>1.6202203499675956E-3</v>
      </c>
      <c r="CA258" s="127">
        <f t="shared" ref="CA258" si="3701">S258/S281</f>
        <v>0</v>
      </c>
      <c r="CB258" s="124">
        <f t="shared" ref="CB258" si="3702">T258/T281</f>
        <v>0</v>
      </c>
      <c r="CC258" s="125">
        <f t="shared" ref="CC258" si="3703">U258/U281</f>
        <v>0</v>
      </c>
      <c r="CD258" s="126">
        <f t="shared" ref="CD258" si="3704">V258/V281</f>
        <v>0</v>
      </c>
      <c r="CE258" s="127">
        <f t="shared" ref="CE258" si="3705">W258/W281</f>
        <v>0</v>
      </c>
      <c r="CF258" s="124">
        <f t="shared" ref="CF258" si="3706">X258/X281</f>
        <v>0</v>
      </c>
      <c r="CG258" s="125">
        <f t="shared" ref="CG258" si="3707">Y258/Y281</f>
        <v>0</v>
      </c>
      <c r="CH258" s="126">
        <f t="shared" ref="CH258" si="3708">Z258/Z281</f>
        <v>0</v>
      </c>
      <c r="CI258" s="124">
        <f t="shared" ref="CI258" si="3709">AA258/AA281</f>
        <v>0</v>
      </c>
      <c r="CJ258" s="130">
        <f t="shared" ref="CJ258" si="3710">AB258/AB281</f>
        <v>8.8773941003774635E-3</v>
      </c>
      <c r="CK258" s="131">
        <f t="shared" ref="CK258" si="3711">AC258/AC281</f>
        <v>3.2691185055458259E-4</v>
      </c>
    </row>
    <row r="259" spans="1:89" ht="13.5" thickBot="1" x14ac:dyDescent="0.25">
      <c r="A259" s="140" t="s">
        <v>18</v>
      </c>
      <c r="B259" s="188">
        <v>495</v>
      </c>
      <c r="C259" s="189">
        <v>0</v>
      </c>
      <c r="D259" s="190">
        <v>190</v>
      </c>
      <c r="E259" s="191">
        <v>3</v>
      </c>
      <c r="F259" s="188">
        <v>251</v>
      </c>
      <c r="G259" s="192">
        <v>15</v>
      </c>
      <c r="H259" s="190">
        <v>413</v>
      </c>
      <c r="I259" s="191">
        <v>66</v>
      </c>
      <c r="J259" s="188">
        <v>52</v>
      </c>
      <c r="K259" s="192">
        <v>23</v>
      </c>
      <c r="L259" s="190">
        <v>64</v>
      </c>
      <c r="M259" s="188">
        <v>147</v>
      </c>
      <c r="N259" s="193">
        <v>189</v>
      </c>
      <c r="O259" s="194">
        <v>190</v>
      </c>
      <c r="P259" s="188">
        <v>123</v>
      </c>
      <c r="Q259" s="192">
        <v>78</v>
      </c>
      <c r="R259" s="190">
        <v>185</v>
      </c>
      <c r="S259" s="191">
        <v>78</v>
      </c>
      <c r="T259" s="188">
        <v>13</v>
      </c>
      <c r="U259" s="192">
        <v>83</v>
      </c>
      <c r="V259" s="190">
        <v>61</v>
      </c>
      <c r="W259" s="191">
        <v>125</v>
      </c>
      <c r="X259" s="188">
        <v>107</v>
      </c>
      <c r="Y259" s="192">
        <v>110</v>
      </c>
      <c r="Z259" s="190">
        <v>324</v>
      </c>
      <c r="AA259" s="188">
        <v>218</v>
      </c>
      <c r="AB259" s="165">
        <f t="shared" si="3683"/>
        <v>2467</v>
      </c>
      <c r="AC259" s="166">
        <f t="shared" si="3684"/>
        <v>1136</v>
      </c>
      <c r="AE259" s="257"/>
      <c r="AF259" s="121"/>
      <c r="AG259" s="189"/>
      <c r="AH259" s="190"/>
      <c r="AI259" s="191"/>
      <c r="AJ259" s="188"/>
      <c r="AK259" s="192"/>
      <c r="AL259" s="190"/>
      <c r="AM259" s="191"/>
      <c r="AN259" s="188"/>
      <c r="AO259" s="192"/>
      <c r="AP259" s="190"/>
      <c r="AQ259" s="188"/>
      <c r="AR259" s="193"/>
      <c r="AS259" s="194"/>
      <c r="AT259" s="188"/>
      <c r="AU259" s="192"/>
      <c r="AV259" s="190"/>
      <c r="AW259" s="191"/>
      <c r="AX259" s="188"/>
      <c r="AY259" s="192"/>
      <c r="AZ259" s="190"/>
      <c r="BA259" s="191"/>
      <c r="BB259" s="188"/>
      <c r="BC259" s="192"/>
      <c r="BD259" s="190"/>
      <c r="BE259" s="188"/>
      <c r="BF259" s="165"/>
      <c r="BG259" s="166"/>
      <c r="BI259" s="140" t="s">
        <v>18</v>
      </c>
      <c r="BJ259" s="124">
        <f>B259/B281</f>
        <v>0.10617760617760617</v>
      </c>
      <c r="BK259" s="125">
        <f t="shared" ref="BK259" si="3712">C259/C281</f>
        <v>0</v>
      </c>
      <c r="BL259" s="126">
        <f t="shared" ref="BL259" si="3713">D259/D281</f>
        <v>8.7116001834021087E-2</v>
      </c>
      <c r="BM259" s="127">
        <f t="shared" ref="BM259" si="3714">E259/E281</f>
        <v>1.0834236186348862E-3</v>
      </c>
      <c r="BN259" s="124">
        <f t="shared" ref="BN259" si="3715">F259/F281</f>
        <v>6.6454858353190358E-2</v>
      </c>
      <c r="BO259" s="125">
        <f t="shared" ref="BO259" si="3716">G259/G281</f>
        <v>5.9952038369304557E-3</v>
      </c>
      <c r="BP259" s="126">
        <f t="shared" ref="BP259" si="3717">H259/H281</f>
        <v>7.6481481481481484E-2</v>
      </c>
      <c r="BQ259" s="127">
        <f t="shared" ref="BQ259" si="3718">I259/I281</f>
        <v>1.2195121951219513E-2</v>
      </c>
      <c r="BR259" s="124">
        <f t="shared" ref="BR259" si="3719">J259/J281</f>
        <v>3.9127163280662153E-2</v>
      </c>
      <c r="BS259" s="125">
        <f t="shared" ref="BS259" si="3720">K259/K281</f>
        <v>1.8976897689768978E-2</v>
      </c>
      <c r="BT259" s="126">
        <f t="shared" ref="BT259" si="3721">L259/L281</f>
        <v>2.1426180113826583E-2</v>
      </c>
      <c r="BU259" s="124">
        <f t="shared" ref="BU259" si="3722">M259/M281</f>
        <v>4.8853439680957129E-2</v>
      </c>
      <c r="BV259" s="128">
        <f t="shared" ref="BV259" si="3723">N259/N281</f>
        <v>4.0298507462686567E-2</v>
      </c>
      <c r="BW259" s="129">
        <f t="shared" ref="BW259" si="3724">O259/O281</f>
        <v>3.9345620211223856E-2</v>
      </c>
      <c r="BX259" s="124">
        <f t="shared" ref="BX259" si="3725">P259/P281</f>
        <v>4.9003984063745017E-2</v>
      </c>
      <c r="BY259" s="125">
        <f t="shared" ref="BY259" si="3726">Q259/Q281</f>
        <v>3.3177371331348363E-2</v>
      </c>
      <c r="BZ259" s="126">
        <f t="shared" ref="BZ259" si="3727">R259/R281</f>
        <v>5.9948152948801035E-2</v>
      </c>
      <c r="CA259" s="127">
        <f t="shared" ref="CA259" si="3728">S259/S281</f>
        <v>2.4148606811145511E-2</v>
      </c>
      <c r="CB259" s="124">
        <f t="shared" ref="CB259" si="3729">T259/T281</f>
        <v>1.2948207171314742E-2</v>
      </c>
      <c r="CC259" s="125">
        <f t="shared" ref="CC259" si="3730">U259/U281</f>
        <v>8.6368366285119666E-2</v>
      </c>
      <c r="CD259" s="126">
        <f t="shared" ref="CD259" si="3731">V259/V281</f>
        <v>1.7686285879965208E-2</v>
      </c>
      <c r="CE259" s="127">
        <f t="shared" ref="CE259" si="3732">W259/W281</f>
        <v>4.6694060515502428E-2</v>
      </c>
      <c r="CF259" s="124">
        <f t="shared" ref="CF259" si="3733">X259/X281</f>
        <v>4.9953314659197015E-2</v>
      </c>
      <c r="CG259" s="125">
        <f t="shared" ref="CG259" si="3734">Y259/Y281</f>
        <v>5.3114437469821342E-2</v>
      </c>
      <c r="CH259" s="126">
        <f t="shared" ref="CH259" si="3735">Z259/Z281</f>
        <v>5.6832134713208207E-2</v>
      </c>
      <c r="CI259" s="124">
        <f t="shared" ref="CI259" si="3736">AA259/AA281</f>
        <v>2.9990370064658139E-2</v>
      </c>
      <c r="CJ259" s="130">
        <f t="shared" ref="CJ259" si="3737">AB259/AB281</f>
        <v>5.7481709306118643E-2</v>
      </c>
      <c r="CK259" s="131">
        <f t="shared" ref="CK259" si="3738">AC259/AC281</f>
        <v>2.6526561587857558E-2</v>
      </c>
    </row>
    <row r="260" spans="1:89" ht="14.25" thickTop="1" thickBot="1" x14ac:dyDescent="0.25">
      <c r="A260" s="132" t="s">
        <v>19</v>
      </c>
      <c r="B260" s="181">
        <v>452</v>
      </c>
      <c r="C260" s="182">
        <v>205</v>
      </c>
      <c r="D260" s="183">
        <v>192</v>
      </c>
      <c r="E260" s="184">
        <v>192</v>
      </c>
      <c r="F260" s="181">
        <v>473</v>
      </c>
      <c r="G260" s="185">
        <v>164</v>
      </c>
      <c r="H260" s="183">
        <v>487</v>
      </c>
      <c r="I260" s="184">
        <v>311</v>
      </c>
      <c r="J260" s="181">
        <v>85</v>
      </c>
      <c r="K260" s="185">
        <v>116</v>
      </c>
      <c r="L260" s="183">
        <v>130</v>
      </c>
      <c r="M260" s="181">
        <v>328</v>
      </c>
      <c r="N260" s="186">
        <v>373</v>
      </c>
      <c r="O260" s="187">
        <v>433</v>
      </c>
      <c r="P260" s="181">
        <v>290</v>
      </c>
      <c r="Q260" s="185">
        <v>220</v>
      </c>
      <c r="R260" s="183">
        <v>336</v>
      </c>
      <c r="S260" s="184">
        <v>230</v>
      </c>
      <c r="T260" s="181">
        <v>38</v>
      </c>
      <c r="U260" s="185">
        <v>174</v>
      </c>
      <c r="V260" s="183">
        <v>150</v>
      </c>
      <c r="W260" s="184">
        <v>323</v>
      </c>
      <c r="X260" s="181">
        <v>203</v>
      </c>
      <c r="Y260" s="185">
        <v>183</v>
      </c>
      <c r="Z260" s="183">
        <v>481</v>
      </c>
      <c r="AA260" s="181">
        <v>515</v>
      </c>
      <c r="AB260" s="165">
        <f>B260+D260+F260+H260+J260+L260+N260+P260+R260+T260+V260+X260+Z260</f>
        <v>3690</v>
      </c>
      <c r="AC260" s="166">
        <f t="shared" si="3684"/>
        <v>3394</v>
      </c>
      <c r="AE260" s="254" t="s">
        <v>13</v>
      </c>
      <c r="AF260" s="14">
        <f t="shared" ref="AF260:BG260" si="3739">SUM(AF257:AF259)</f>
        <v>1097</v>
      </c>
      <c r="AG260" s="1">
        <f t="shared" si="3739"/>
        <v>594</v>
      </c>
      <c r="AH260" s="14">
        <f t="shared" si="3739"/>
        <v>431</v>
      </c>
      <c r="AI260" s="1">
        <f t="shared" si="3739"/>
        <v>253</v>
      </c>
      <c r="AJ260" s="14">
        <f t="shared" si="3739"/>
        <v>712</v>
      </c>
      <c r="AK260" s="1">
        <f t="shared" si="3739"/>
        <v>331</v>
      </c>
      <c r="AL260" s="14">
        <f t="shared" si="3739"/>
        <v>1045</v>
      </c>
      <c r="AM260" s="1">
        <f t="shared" si="3739"/>
        <v>728</v>
      </c>
      <c r="AN260" s="14">
        <f t="shared" si="3739"/>
        <v>154</v>
      </c>
      <c r="AO260" s="1">
        <f t="shared" si="3739"/>
        <v>325</v>
      </c>
      <c r="AP260" s="14">
        <f t="shared" si="3739"/>
        <v>283</v>
      </c>
      <c r="AQ260" s="1">
        <f t="shared" si="3739"/>
        <v>835</v>
      </c>
      <c r="AR260" s="14">
        <f t="shared" si="3739"/>
        <v>539</v>
      </c>
      <c r="AS260" s="1">
        <f t="shared" si="3739"/>
        <v>1013</v>
      </c>
      <c r="AT260" s="14">
        <f t="shared" si="3739"/>
        <v>487</v>
      </c>
      <c r="AU260" s="1">
        <f t="shared" si="3739"/>
        <v>272</v>
      </c>
      <c r="AV260" s="14">
        <f t="shared" si="3739"/>
        <v>720</v>
      </c>
      <c r="AW260" s="1">
        <f t="shared" si="3739"/>
        <v>342</v>
      </c>
      <c r="AX260" s="14">
        <f t="shared" si="3739"/>
        <v>73</v>
      </c>
      <c r="AY260" s="1">
        <f t="shared" si="3739"/>
        <v>287</v>
      </c>
      <c r="AZ260" s="14">
        <f t="shared" si="3739"/>
        <v>270</v>
      </c>
      <c r="BA260" s="1">
        <f t="shared" si="3739"/>
        <v>748</v>
      </c>
      <c r="BB260" s="14">
        <f t="shared" si="3739"/>
        <v>422</v>
      </c>
      <c r="BC260" s="1">
        <f t="shared" si="3739"/>
        <v>357</v>
      </c>
      <c r="BD260" s="14">
        <f t="shared" si="3739"/>
        <v>831</v>
      </c>
      <c r="BE260" s="1">
        <f t="shared" si="3739"/>
        <v>859</v>
      </c>
      <c r="BF260" s="167">
        <f t="shared" si="3739"/>
        <v>7064</v>
      </c>
      <c r="BG260" s="168">
        <f t="shared" si="3739"/>
        <v>6944</v>
      </c>
      <c r="BI260" s="132" t="s">
        <v>19</v>
      </c>
      <c r="BJ260" s="124">
        <f>B260/B281</f>
        <v>9.6954096954096958E-2</v>
      </c>
      <c r="BK260" s="125">
        <f t="shared" ref="BK260" si="3740">C260/C281</f>
        <v>4.5223913523053168E-2</v>
      </c>
      <c r="BL260" s="126">
        <f t="shared" ref="BL260" si="3741">D260/D281</f>
        <v>8.8033012379642367E-2</v>
      </c>
      <c r="BM260" s="127">
        <f t="shared" ref="BM260" si="3742">E260/E281</f>
        <v>6.9339111592632716E-2</v>
      </c>
      <c r="BN260" s="124">
        <f t="shared" ref="BN260" si="3743">F260/F281</f>
        <v>0.1252316653428647</v>
      </c>
      <c r="BO260" s="125">
        <f t="shared" ref="BO260" si="3744">G260/G281</f>
        <v>6.5547561950439648E-2</v>
      </c>
      <c r="BP260" s="126">
        <f t="shared" ref="BP260" si="3745">H260/H281</f>
        <v>9.0185185185185188E-2</v>
      </c>
      <c r="BQ260" s="127">
        <f t="shared" ref="BQ260" si="3746">I260/I281</f>
        <v>5.7464892830746489E-2</v>
      </c>
      <c r="BR260" s="124">
        <f t="shared" ref="BR260" si="3747">J260/J281</f>
        <v>6.3957863054928524E-2</v>
      </c>
      <c r="BS260" s="125">
        <f t="shared" ref="BS260" si="3748">K260/K281</f>
        <v>9.5709570957095716E-2</v>
      </c>
      <c r="BT260" s="126">
        <f t="shared" ref="BT260" si="3749">L260/L281</f>
        <v>4.3521928356210243E-2</v>
      </c>
      <c r="BU260" s="124">
        <f t="shared" ref="BU260" si="3750">M260/M281</f>
        <v>0.10900631439016284</v>
      </c>
      <c r="BV260" s="128">
        <f t="shared" ref="BV260" si="3751">N260/N281</f>
        <v>7.9530916844349681E-2</v>
      </c>
      <c r="BW260" s="129">
        <f t="shared" ref="BW260" si="3752">O260/O281</f>
        <v>8.9666597639262782E-2</v>
      </c>
      <c r="BX260" s="124">
        <f t="shared" ref="BX260" si="3753">P260/P281</f>
        <v>0.11553784860557768</v>
      </c>
      <c r="BY260" s="125">
        <f t="shared" ref="BY260" si="3754">Q260/Q281</f>
        <v>9.3577201190982562E-2</v>
      </c>
      <c r="BZ260" s="126">
        <f t="shared" ref="BZ260" si="3755">R260/R281</f>
        <v>0.10887880751782242</v>
      </c>
      <c r="CA260" s="127">
        <f t="shared" ref="CA260" si="3756">S260/S281</f>
        <v>7.1207430340557279E-2</v>
      </c>
      <c r="CB260" s="124">
        <f t="shared" ref="CB260" si="3757">T260/T281</f>
        <v>3.7848605577689244E-2</v>
      </c>
      <c r="CC260" s="125">
        <f t="shared" ref="CC260" si="3758">U260/U281</f>
        <v>0.18106139438085328</v>
      </c>
      <c r="CD260" s="126">
        <f t="shared" ref="CD260" si="3759">V260/V281</f>
        <v>4.3490866917947228E-2</v>
      </c>
      <c r="CE260" s="127">
        <f t="shared" ref="CE260" si="3760">W260/W281</f>
        <v>0.12065745237205827</v>
      </c>
      <c r="CF260" s="124">
        <f t="shared" ref="CF260" si="3761">X260/X281</f>
        <v>9.4771241830065356E-2</v>
      </c>
      <c r="CG260" s="125">
        <f t="shared" ref="CG260" si="3762">Y260/Y281</f>
        <v>8.8363109608884591E-2</v>
      </c>
      <c r="CH260" s="126">
        <f t="shared" ref="CH260" si="3763">Z260/Z281</f>
        <v>8.4371162953867748E-2</v>
      </c>
      <c r="CI260" s="124">
        <f t="shared" ref="CI260" si="3764">AA260/AA281</f>
        <v>7.0848810015132754E-2</v>
      </c>
      <c r="CJ260" s="130">
        <f t="shared" ref="CJ260" si="3765">AB260/AB281</f>
        <v>8.5977911365860485E-2</v>
      </c>
      <c r="CK260" s="131">
        <f t="shared" ref="CK260" si="3766">AC260/AC281</f>
        <v>7.9252772913018091E-2</v>
      </c>
    </row>
    <row r="261" spans="1:89" ht="13.5" thickTop="1" x14ac:dyDescent="0.2">
      <c r="A261" s="140" t="s">
        <v>20</v>
      </c>
      <c r="B261" s="188">
        <v>499</v>
      </c>
      <c r="C261" s="189">
        <v>246</v>
      </c>
      <c r="D261" s="190">
        <v>159</v>
      </c>
      <c r="E261" s="191">
        <v>119</v>
      </c>
      <c r="F261" s="188">
        <v>351</v>
      </c>
      <c r="G261" s="192">
        <v>149</v>
      </c>
      <c r="H261" s="190">
        <v>493</v>
      </c>
      <c r="I261" s="191">
        <v>313</v>
      </c>
      <c r="J261" s="188">
        <v>68</v>
      </c>
      <c r="K261" s="192">
        <v>156</v>
      </c>
      <c r="L261" s="190">
        <v>170</v>
      </c>
      <c r="M261" s="188">
        <v>375</v>
      </c>
      <c r="N261" s="193">
        <v>288</v>
      </c>
      <c r="O261" s="194">
        <v>451</v>
      </c>
      <c r="P261" s="188">
        <v>225</v>
      </c>
      <c r="Q261" s="192">
        <v>141</v>
      </c>
      <c r="R261" s="190">
        <v>344</v>
      </c>
      <c r="S261" s="191">
        <v>153</v>
      </c>
      <c r="T261" s="188">
        <v>46</v>
      </c>
      <c r="U261" s="192">
        <v>149</v>
      </c>
      <c r="V261" s="190">
        <v>152</v>
      </c>
      <c r="W261" s="191">
        <v>309</v>
      </c>
      <c r="X261" s="188">
        <v>262</v>
      </c>
      <c r="Y261" s="192">
        <v>197</v>
      </c>
      <c r="Z261" s="190">
        <v>470</v>
      </c>
      <c r="AA261" s="188">
        <v>523</v>
      </c>
      <c r="AB261" s="165">
        <f t="shared" ref="AB261:AB277" si="3767">B261+D261+F261+H261+J261+L261+N261+P261+R261+T261+V261+X261+Z261</f>
        <v>3527</v>
      </c>
      <c r="AC261" s="166">
        <f t="shared" si="3684"/>
        <v>3281</v>
      </c>
      <c r="BI261" s="140" t="s">
        <v>20</v>
      </c>
      <c r="BJ261" s="124">
        <f>B261/B281</f>
        <v>0.10703560703560704</v>
      </c>
      <c r="BK261" s="125">
        <f t="shared" ref="BK261" si="3768">C261/C281</f>
        <v>5.4268696227663796E-2</v>
      </c>
      <c r="BL261" s="126">
        <f t="shared" ref="BL261" si="3769">D261/D281</f>
        <v>7.2902338376891335E-2</v>
      </c>
      <c r="BM261" s="127">
        <f t="shared" ref="BM261" si="3770">E261/E281</f>
        <v>4.2975803539183823E-2</v>
      </c>
      <c r="BN261" s="124">
        <f t="shared" ref="BN261" si="3771">F261/F281</f>
        <v>9.293089753772836E-2</v>
      </c>
      <c r="BO261" s="125">
        <f t="shared" ref="BO261" si="3772">G261/G281</f>
        <v>5.9552358113509195E-2</v>
      </c>
      <c r="BP261" s="126">
        <f t="shared" ref="BP261" si="3773">H261/H281</f>
        <v>9.1296296296296292E-2</v>
      </c>
      <c r="BQ261" s="127">
        <f t="shared" ref="BQ261" si="3774">I261/I281</f>
        <v>5.7834441980783441E-2</v>
      </c>
      <c r="BR261" s="124">
        <f t="shared" ref="BR261" si="3775">J261/J281</f>
        <v>5.1166290443942816E-2</v>
      </c>
      <c r="BS261" s="125">
        <f t="shared" ref="BS261" si="3776">K261/K281</f>
        <v>0.12871287128712872</v>
      </c>
      <c r="BT261" s="126">
        <f t="shared" ref="BT261" si="3777">L261/L281</f>
        <v>5.691329092735186E-2</v>
      </c>
      <c r="BU261" s="124">
        <f t="shared" ref="BU261" si="3778">M261/M281</f>
        <v>0.12462612163509472</v>
      </c>
      <c r="BV261" s="128">
        <f t="shared" ref="BV261" si="3779">N261/N281</f>
        <v>6.1407249466950961E-2</v>
      </c>
      <c r="BW261" s="129">
        <f t="shared" ref="BW261" si="3780">O261/O281</f>
        <v>9.3394077448747156E-2</v>
      </c>
      <c r="BX261" s="124">
        <f t="shared" ref="BX261" si="3781">P261/P281</f>
        <v>8.9641434262948211E-2</v>
      </c>
      <c r="BY261" s="125">
        <f t="shared" ref="BY261" si="3782">Q261/Q281</f>
        <v>5.9974478945129729E-2</v>
      </c>
      <c r="BZ261" s="126">
        <f t="shared" ref="BZ261" si="3783">R261/R281</f>
        <v>0.11147116007777058</v>
      </c>
      <c r="CA261" s="127">
        <f t="shared" ref="CA261" si="3784">S261/S281</f>
        <v>4.736842105263158E-2</v>
      </c>
      <c r="CB261" s="124">
        <f t="shared" ref="CB261" si="3785">T261/T281</f>
        <v>4.5816733067729085E-2</v>
      </c>
      <c r="CC261" s="125">
        <f t="shared" ref="CC261" si="3786">U261/U281</f>
        <v>0.1550468262226847</v>
      </c>
      <c r="CD261" s="126">
        <f t="shared" ref="CD261" si="3787">V261/V281</f>
        <v>4.4070745143519864E-2</v>
      </c>
      <c r="CE261" s="127">
        <f t="shared" ref="CE261" si="3788">W261/W281</f>
        <v>0.11542771759432201</v>
      </c>
      <c r="CF261" s="124">
        <f t="shared" ref="CF261" si="3789">X261/X281</f>
        <v>0.12231559290382819</v>
      </c>
      <c r="CG261" s="125">
        <f t="shared" ref="CG261" si="3790">Y261/Y281</f>
        <v>9.5123128923225497E-2</v>
      </c>
      <c r="CH261" s="126">
        <f t="shared" ref="CH261" si="3791">Z261/Z281</f>
        <v>8.2441676898789687E-2</v>
      </c>
      <c r="CI261" s="124">
        <f t="shared" ref="CI261" si="3792">AA261/AA281</f>
        <v>7.1949374054202778E-2</v>
      </c>
      <c r="CJ261" s="130">
        <f t="shared" ref="CJ261" si="3793">AB261/AB281</f>
        <v>8.2179971107693747E-2</v>
      </c>
      <c r="CK261" s="131">
        <f t="shared" ref="CK261" si="3794">AC261/AC281</f>
        <v>7.6614127262113252E-2</v>
      </c>
    </row>
    <row r="262" spans="1:89" ht="13.5" thickBot="1" x14ac:dyDescent="0.25">
      <c r="A262" s="132" t="s">
        <v>21</v>
      </c>
      <c r="B262" s="181">
        <v>598</v>
      </c>
      <c r="C262" s="182">
        <v>348</v>
      </c>
      <c r="D262" s="183">
        <v>272</v>
      </c>
      <c r="E262" s="184">
        <v>134</v>
      </c>
      <c r="F262" s="181">
        <v>361</v>
      </c>
      <c r="G262" s="185">
        <v>182</v>
      </c>
      <c r="H262" s="183">
        <v>552</v>
      </c>
      <c r="I262" s="184">
        <v>415</v>
      </c>
      <c r="J262" s="181">
        <v>86</v>
      </c>
      <c r="K262" s="185">
        <v>169</v>
      </c>
      <c r="L262" s="183">
        <v>113</v>
      </c>
      <c r="M262" s="181">
        <v>460</v>
      </c>
      <c r="N262" s="186">
        <v>251</v>
      </c>
      <c r="O262" s="187">
        <v>562</v>
      </c>
      <c r="P262" s="181">
        <v>262</v>
      </c>
      <c r="Q262" s="185">
        <v>131</v>
      </c>
      <c r="R262" s="183">
        <v>376</v>
      </c>
      <c r="S262" s="184">
        <v>189</v>
      </c>
      <c r="T262" s="181">
        <v>27</v>
      </c>
      <c r="U262" s="185">
        <v>138</v>
      </c>
      <c r="V262" s="183">
        <v>118</v>
      </c>
      <c r="W262" s="184">
        <v>439</v>
      </c>
      <c r="X262" s="181">
        <v>160</v>
      </c>
      <c r="Y262" s="185">
        <v>160</v>
      </c>
      <c r="Z262" s="183">
        <v>361</v>
      </c>
      <c r="AA262" s="181">
        <v>336</v>
      </c>
      <c r="AB262" s="165">
        <f t="shared" si="3767"/>
        <v>3537</v>
      </c>
      <c r="AC262" s="166">
        <f t="shared" si="3684"/>
        <v>3663</v>
      </c>
      <c r="AE262" t="s">
        <v>85</v>
      </c>
      <c r="BI262" s="132" t="s">
        <v>21</v>
      </c>
      <c r="BJ262" s="124">
        <f>B262/B281</f>
        <v>0.12827112827112827</v>
      </c>
      <c r="BK262" s="125">
        <f t="shared" ref="BK262" si="3795">C262/C281</f>
        <v>7.6770350761085376E-2</v>
      </c>
      <c r="BL262" s="126">
        <f t="shared" ref="BL262" si="3796">D262/D281</f>
        <v>0.12471343420449335</v>
      </c>
      <c r="BM262" s="127">
        <f t="shared" ref="BM262" si="3797">E262/E281</f>
        <v>4.8392921632358255E-2</v>
      </c>
      <c r="BN262" s="124">
        <f t="shared" ref="BN262" si="3798">F262/F281</f>
        <v>9.5578501456182158E-2</v>
      </c>
      <c r="BO262" s="125">
        <f t="shared" ref="BO262" si="3799">G262/G281</f>
        <v>7.2741806554756192E-2</v>
      </c>
      <c r="BP262" s="126">
        <f t="shared" ref="BP262" si="3800">H262/H281</f>
        <v>0.10222222222222223</v>
      </c>
      <c r="BQ262" s="127">
        <f t="shared" ref="BQ262" si="3801">I262/I281</f>
        <v>7.6681448632668139E-2</v>
      </c>
      <c r="BR262" s="124">
        <f t="shared" ref="BR262" si="3802">J262/J281</f>
        <v>6.4710308502633554E-2</v>
      </c>
      <c r="BS262" s="125">
        <f t="shared" ref="BS262" si="3803">K262/K281</f>
        <v>0.13943894389438943</v>
      </c>
      <c r="BT262" s="126">
        <f t="shared" ref="BT262" si="3804">L262/L281</f>
        <v>3.7830599263475061E-2</v>
      </c>
      <c r="BU262" s="124">
        <f t="shared" ref="BU262" si="3805">M262/M281</f>
        <v>0.15287470920571619</v>
      </c>
      <c r="BV262" s="128">
        <f t="shared" ref="BV262" si="3806">N262/N281</f>
        <v>5.3518123667377397E-2</v>
      </c>
      <c r="BW262" s="129">
        <f t="shared" ref="BW262" si="3807">O262/O281</f>
        <v>0.1163802029405674</v>
      </c>
      <c r="BX262" s="124">
        <f t="shared" ref="BX262" si="3808">P262/P281</f>
        <v>0.10438247011952191</v>
      </c>
      <c r="BY262" s="125">
        <f t="shared" ref="BY262" si="3809">Q262/Q281</f>
        <v>5.572096980008507E-2</v>
      </c>
      <c r="BZ262" s="126">
        <f t="shared" ref="BZ262" si="3810">R262/R281</f>
        <v>0.12184057031756319</v>
      </c>
      <c r="CA262" s="127">
        <f t="shared" ref="CA262" si="3811">S262/S281</f>
        <v>5.8513931888544889E-2</v>
      </c>
      <c r="CB262" s="124">
        <f t="shared" ref="CB262" si="3812">T262/T281</f>
        <v>2.6892430278884463E-2</v>
      </c>
      <c r="CC262" s="125">
        <f t="shared" ref="CC262" si="3813">U262/U281</f>
        <v>0.14360041623309053</v>
      </c>
      <c r="CD262" s="126">
        <f t="shared" ref="CD262" si="3814">V262/V281</f>
        <v>3.4212815308785158E-2</v>
      </c>
      <c r="CE262" s="127">
        <f t="shared" ref="CE262" si="3815">W262/W281</f>
        <v>0.16398954053044454</v>
      </c>
      <c r="CF262" s="124">
        <f t="shared" ref="CF262" si="3816">X262/X281</f>
        <v>7.4696545284780577E-2</v>
      </c>
      <c r="CG262" s="125">
        <f t="shared" ref="CG262" si="3817">Y262/Y281</f>
        <v>7.7257363592467404E-2</v>
      </c>
      <c r="CH262" s="126">
        <f t="shared" ref="CH262" si="3818">Z262/Z281</f>
        <v>6.3322224171198038E-2</v>
      </c>
      <c r="CI262" s="124">
        <f t="shared" ref="CI262" si="3819">AA262/AA281</f>
        <v>4.6223689640940979E-2</v>
      </c>
      <c r="CJ262" s="130">
        <f t="shared" ref="CJ262" si="3820">AB262/AB281</f>
        <v>8.2412973577519921E-2</v>
      </c>
      <c r="CK262" s="131">
        <f t="shared" ref="CK262" si="3821">AC262/AC281</f>
        <v>8.5534150612959714E-2</v>
      </c>
    </row>
    <row r="263" spans="1:89" ht="14.25" thickTop="1" thickBot="1" x14ac:dyDescent="0.25">
      <c r="A263" s="140" t="s">
        <v>22</v>
      </c>
      <c r="B263" s="188">
        <v>337</v>
      </c>
      <c r="C263" s="189">
        <v>330</v>
      </c>
      <c r="D263" s="190">
        <v>237</v>
      </c>
      <c r="E263" s="191">
        <v>111</v>
      </c>
      <c r="F263" s="188">
        <v>363</v>
      </c>
      <c r="G263" s="192">
        <v>120</v>
      </c>
      <c r="H263" s="190">
        <v>327</v>
      </c>
      <c r="I263" s="191">
        <v>331</v>
      </c>
      <c r="J263" s="188">
        <v>70</v>
      </c>
      <c r="K263" s="192">
        <v>134</v>
      </c>
      <c r="L263" s="190">
        <v>104</v>
      </c>
      <c r="M263" s="188">
        <v>405</v>
      </c>
      <c r="N263" s="193">
        <v>200</v>
      </c>
      <c r="O263" s="194">
        <v>552</v>
      </c>
      <c r="P263" s="188">
        <v>191</v>
      </c>
      <c r="Q263" s="192">
        <v>121</v>
      </c>
      <c r="R263" s="190">
        <v>263</v>
      </c>
      <c r="S263" s="191">
        <v>140</v>
      </c>
      <c r="T263" s="188">
        <v>42</v>
      </c>
      <c r="U263" s="192">
        <v>64</v>
      </c>
      <c r="V263" s="190">
        <v>106</v>
      </c>
      <c r="W263" s="191">
        <v>323</v>
      </c>
      <c r="X263" s="188">
        <v>119</v>
      </c>
      <c r="Y263" s="192">
        <v>110</v>
      </c>
      <c r="Z263" s="190">
        <v>359</v>
      </c>
      <c r="AA263" s="188">
        <v>311</v>
      </c>
      <c r="AB263" s="165">
        <f t="shared" si="3767"/>
        <v>2718</v>
      </c>
      <c r="AC263" s="166">
        <f t="shared" si="3684"/>
        <v>3052</v>
      </c>
      <c r="AE263" s="268" t="s">
        <v>0</v>
      </c>
      <c r="AF263" s="262" t="s">
        <v>1</v>
      </c>
      <c r="AG263" s="263"/>
      <c r="AH263" s="262" t="s">
        <v>2</v>
      </c>
      <c r="AI263" s="263"/>
      <c r="AJ263" s="262" t="s">
        <v>3</v>
      </c>
      <c r="AK263" s="263"/>
      <c r="AL263" s="262" t="s">
        <v>4</v>
      </c>
      <c r="AM263" s="263"/>
      <c r="AN263" s="262" t="s">
        <v>5</v>
      </c>
      <c r="AO263" s="263"/>
      <c r="AP263" s="262" t="s">
        <v>6</v>
      </c>
      <c r="AQ263" s="263"/>
      <c r="AR263" s="262" t="s">
        <v>7</v>
      </c>
      <c r="AS263" s="263"/>
      <c r="AT263" s="262" t="s">
        <v>8</v>
      </c>
      <c r="AU263" s="263"/>
      <c r="AV263" s="262" t="s">
        <v>9</v>
      </c>
      <c r="AW263" s="263"/>
      <c r="AX263" s="262" t="s">
        <v>10</v>
      </c>
      <c r="AY263" s="263"/>
      <c r="AZ263" s="262" t="s">
        <v>11</v>
      </c>
      <c r="BA263" s="263"/>
      <c r="BB263" s="262" t="s">
        <v>12</v>
      </c>
      <c r="BC263" s="263"/>
      <c r="BD263" s="264" t="s">
        <v>40</v>
      </c>
      <c r="BE263" s="265"/>
      <c r="BF263" s="266" t="s">
        <v>41</v>
      </c>
      <c r="BG263" s="267"/>
      <c r="BI263" s="140" t="s">
        <v>22</v>
      </c>
      <c r="BJ263" s="124">
        <f>B263/B281</f>
        <v>7.2286572286572287E-2</v>
      </c>
      <c r="BK263" s="125">
        <f t="shared" ref="BK263" si="3822">C263/C281</f>
        <v>7.2799470549305093E-2</v>
      </c>
      <c r="BL263" s="126">
        <f t="shared" ref="BL263" si="3823">D263/D281</f>
        <v>0.10866574965612105</v>
      </c>
      <c r="BM263" s="127">
        <f t="shared" ref="BM263" si="3824">E263/E281</f>
        <v>4.008667388949079E-2</v>
      </c>
      <c r="BN263" s="124">
        <f t="shared" ref="BN263" si="3825">F263/F281</f>
        <v>9.6108022239872914E-2</v>
      </c>
      <c r="BO263" s="125">
        <f t="shared" ref="BO263" si="3826">G263/G281</f>
        <v>4.7961630695443645E-2</v>
      </c>
      <c r="BP263" s="126">
        <f t="shared" ref="BP263" si="3827">H263/H281</f>
        <v>6.0555555555555557E-2</v>
      </c>
      <c r="BQ263" s="127">
        <f t="shared" ref="BQ263" si="3828">I263/I281</f>
        <v>6.1160384331116036E-2</v>
      </c>
      <c r="BR263" s="124">
        <f t="shared" ref="BR263" si="3829">J263/J281</f>
        <v>5.2671181339352897E-2</v>
      </c>
      <c r="BS263" s="125">
        <f t="shared" ref="BS263" si="3830">K263/K281</f>
        <v>0.11056105610561057</v>
      </c>
      <c r="BT263" s="126">
        <f t="shared" ref="BT263" si="3831">L263/L281</f>
        <v>3.4817542684968193E-2</v>
      </c>
      <c r="BU263" s="124">
        <f t="shared" ref="BU263" si="3832">M263/M281</f>
        <v>0.1345962113659023</v>
      </c>
      <c r="BV263" s="128">
        <f t="shared" ref="BV263" si="3833">N263/N281</f>
        <v>4.2643923240938165E-2</v>
      </c>
      <c r="BW263" s="129">
        <f t="shared" ref="BW263" si="3834">O263/O281</f>
        <v>0.11430938082418721</v>
      </c>
      <c r="BX263" s="124">
        <f t="shared" ref="BX263" si="3835">P263/P281</f>
        <v>7.6095617529880477E-2</v>
      </c>
      <c r="BY263" s="125">
        <f t="shared" ref="BY263" si="3836">Q263/Q281</f>
        <v>5.146746065504041E-2</v>
      </c>
      <c r="BZ263" s="126">
        <f t="shared" ref="BZ263" si="3837">R263/R281</f>
        <v>8.5223590408295524E-2</v>
      </c>
      <c r="CA263" s="127">
        <f t="shared" ref="CA263" si="3838">S263/S281</f>
        <v>4.3343653250773995E-2</v>
      </c>
      <c r="CB263" s="124">
        <f t="shared" ref="CB263" si="3839">T263/T281</f>
        <v>4.1832669322709161E-2</v>
      </c>
      <c r="CC263" s="125">
        <f t="shared" ref="CC263" si="3840">U263/U281</f>
        <v>6.6597294484911557E-2</v>
      </c>
      <c r="CD263" s="126">
        <f t="shared" ref="CD263" si="3841">V263/V281</f>
        <v>3.0733545955349377E-2</v>
      </c>
      <c r="CE263" s="127">
        <f t="shared" ref="CE263" si="3842">W263/W281</f>
        <v>0.12065745237205827</v>
      </c>
      <c r="CF263" s="124">
        <f t="shared" ref="CF263" si="3843">X263/X281</f>
        <v>5.5555555555555552E-2</v>
      </c>
      <c r="CG263" s="125">
        <f t="shared" ref="CG263" si="3844">Y263/Y281</f>
        <v>5.3114437469821342E-2</v>
      </c>
      <c r="CH263" s="126">
        <f t="shared" ref="CH263" si="3845">Z263/Z281</f>
        <v>6.2971408524820208E-2</v>
      </c>
      <c r="CI263" s="124">
        <f t="shared" ref="CI263" si="3846">AA263/AA281</f>
        <v>4.278442701884716E-2</v>
      </c>
      <c r="CJ263" s="130">
        <f t="shared" ref="CJ263" si="3847">AB263/AB281</f>
        <v>6.3330071298755772E-2</v>
      </c>
      <c r="CK263" s="131">
        <f t="shared" ref="CK263" si="3848">AC263/AC281</f>
        <v>7.126678342089901E-2</v>
      </c>
    </row>
    <row r="264" spans="1:89" ht="15" thickTop="1" thickBot="1" x14ac:dyDescent="0.3">
      <c r="A264" s="132" t="s">
        <v>23</v>
      </c>
      <c r="B264" s="181">
        <v>238</v>
      </c>
      <c r="C264" s="182">
        <v>209</v>
      </c>
      <c r="D264" s="183">
        <v>143</v>
      </c>
      <c r="E264" s="184">
        <v>102</v>
      </c>
      <c r="F264" s="181">
        <v>280</v>
      </c>
      <c r="G264" s="185">
        <v>141</v>
      </c>
      <c r="H264" s="183">
        <v>271</v>
      </c>
      <c r="I264" s="184">
        <v>364</v>
      </c>
      <c r="J264" s="181">
        <v>101</v>
      </c>
      <c r="K264" s="185">
        <v>82</v>
      </c>
      <c r="L264" s="183">
        <v>119</v>
      </c>
      <c r="M264" s="181">
        <v>226</v>
      </c>
      <c r="N264" s="186">
        <v>209</v>
      </c>
      <c r="O264" s="187">
        <v>393</v>
      </c>
      <c r="P264" s="181">
        <v>101</v>
      </c>
      <c r="Q264" s="185">
        <v>133</v>
      </c>
      <c r="R264" s="183">
        <v>191</v>
      </c>
      <c r="S264" s="184">
        <v>172</v>
      </c>
      <c r="T264" s="181">
        <v>32</v>
      </c>
      <c r="U264" s="185">
        <v>53</v>
      </c>
      <c r="V264" s="183">
        <v>93</v>
      </c>
      <c r="W264" s="184">
        <v>212</v>
      </c>
      <c r="X264" s="181">
        <v>99</v>
      </c>
      <c r="Y264" s="185">
        <v>97</v>
      </c>
      <c r="Z264" s="183">
        <v>420</v>
      </c>
      <c r="AA264" s="181">
        <v>437</v>
      </c>
      <c r="AB264" s="165">
        <f t="shared" si="3767"/>
        <v>2297</v>
      </c>
      <c r="AC264" s="166">
        <f t="shared" si="3684"/>
        <v>2621</v>
      </c>
      <c r="AE264" s="269"/>
      <c r="AF264" s="112" t="s">
        <v>14</v>
      </c>
      <c r="AG264" s="113" t="s">
        <v>15</v>
      </c>
      <c r="AH264" s="114" t="s">
        <v>14</v>
      </c>
      <c r="AI264" s="115" t="s">
        <v>15</v>
      </c>
      <c r="AJ264" s="112" t="s">
        <v>14</v>
      </c>
      <c r="AK264" s="113" t="s">
        <v>15</v>
      </c>
      <c r="AL264" s="114" t="s">
        <v>14</v>
      </c>
      <c r="AM264" s="115" t="s">
        <v>15</v>
      </c>
      <c r="AN264" s="112" t="s">
        <v>14</v>
      </c>
      <c r="AO264" s="113" t="s">
        <v>15</v>
      </c>
      <c r="AP264" s="114" t="s">
        <v>14</v>
      </c>
      <c r="AQ264" s="112" t="s">
        <v>15</v>
      </c>
      <c r="AR264" s="116" t="s">
        <v>14</v>
      </c>
      <c r="AS264" s="117" t="s">
        <v>15</v>
      </c>
      <c r="AT264" s="112" t="s">
        <v>14</v>
      </c>
      <c r="AU264" s="113" t="s">
        <v>15</v>
      </c>
      <c r="AV264" s="114" t="s">
        <v>14</v>
      </c>
      <c r="AW264" s="115" t="s">
        <v>15</v>
      </c>
      <c r="AX264" s="112" t="s">
        <v>14</v>
      </c>
      <c r="AY264" s="113" t="s">
        <v>15</v>
      </c>
      <c r="AZ264" s="114" t="s">
        <v>14</v>
      </c>
      <c r="BA264" s="115" t="s">
        <v>15</v>
      </c>
      <c r="BB264" s="112" t="s">
        <v>14</v>
      </c>
      <c r="BC264" s="113" t="s">
        <v>15</v>
      </c>
      <c r="BD264" s="26" t="s">
        <v>14</v>
      </c>
      <c r="BE264" s="118" t="s">
        <v>15</v>
      </c>
      <c r="BF264" s="169" t="s">
        <v>14</v>
      </c>
      <c r="BG264" s="170" t="s">
        <v>15</v>
      </c>
      <c r="BI264" s="132" t="s">
        <v>23</v>
      </c>
      <c r="BJ264" s="124">
        <f>B264/B281</f>
        <v>5.1051051051051052E-2</v>
      </c>
      <c r="BK264" s="125">
        <f t="shared" ref="BK264" si="3849">C264/C281</f>
        <v>4.6106331347893229E-2</v>
      </c>
      <c r="BL264" s="126">
        <f t="shared" ref="BL264" si="3850">D264/D281</f>
        <v>6.5566254011921135E-2</v>
      </c>
      <c r="BM264" s="127">
        <f t="shared" ref="BM264" si="3851">E264/E281</f>
        <v>3.6836403033586131E-2</v>
      </c>
      <c r="BN264" s="124">
        <f t="shared" ref="BN264" si="3852">F264/F281</f>
        <v>7.4132909716706386E-2</v>
      </c>
      <c r="BO264" s="125">
        <f t="shared" ref="BO264" si="3853">G264/G281</f>
        <v>5.635491606714628E-2</v>
      </c>
      <c r="BP264" s="126">
        <f t="shared" ref="BP264" si="3854">H264/H281</f>
        <v>5.0185185185185187E-2</v>
      </c>
      <c r="BQ264" s="127">
        <f t="shared" ref="BQ264" si="3855">I264/I281</f>
        <v>6.7257945306725797E-2</v>
      </c>
      <c r="BR264" s="124">
        <f t="shared" ref="BR264" si="3856">J264/J281</f>
        <v>7.5996990218209173E-2</v>
      </c>
      <c r="BS264" s="125">
        <f t="shared" ref="BS264" si="3857">K264/K281</f>
        <v>6.7656765676567657E-2</v>
      </c>
      <c r="BT264" s="126">
        <f t="shared" ref="BT264" si="3858">L264/L281</f>
        <v>3.9839303649146299E-2</v>
      </c>
      <c r="BU264" s="124">
        <f t="shared" ref="BU264" si="3859">M264/M281</f>
        <v>7.5108009305417084E-2</v>
      </c>
      <c r="BV264" s="128">
        <f t="shared" ref="BV264" si="3860">N264/N281</f>
        <v>4.4562899786780387E-2</v>
      </c>
      <c r="BW264" s="129">
        <f t="shared" ref="BW264" si="3861">O264/O281</f>
        <v>8.138330917374198E-2</v>
      </c>
      <c r="BX264" s="124">
        <f t="shared" ref="BX264" si="3862">P264/P281</f>
        <v>4.0239043824701198E-2</v>
      </c>
      <c r="BY264" s="125">
        <f t="shared" ref="BY264" si="3863">Q264/Q281</f>
        <v>5.6571671629094003E-2</v>
      </c>
      <c r="BZ264" s="126">
        <f t="shared" ref="BZ264" si="3864">R264/R281</f>
        <v>6.1892417368762151E-2</v>
      </c>
      <c r="CA264" s="127">
        <f t="shared" ref="CA264" si="3865">S264/S281</f>
        <v>5.3250773993808051E-2</v>
      </c>
      <c r="CB264" s="124">
        <f t="shared" ref="CB264" si="3866">T264/T281</f>
        <v>3.1872509960159362E-2</v>
      </c>
      <c r="CC264" s="125">
        <f t="shared" ref="CC264" si="3867">U264/U281</f>
        <v>5.5150884495317375E-2</v>
      </c>
      <c r="CD264" s="126">
        <f t="shared" ref="CD264" si="3868">V264/V281</f>
        <v>2.6964337489127282E-2</v>
      </c>
      <c r="CE264" s="127">
        <f t="shared" ref="CE264" si="3869">W264/W281</f>
        <v>7.9193126634292121E-2</v>
      </c>
      <c r="CF264" s="124">
        <f t="shared" ref="CF264" si="3870">X264/X281</f>
        <v>4.6218487394957986E-2</v>
      </c>
      <c r="CG264" s="125">
        <f t="shared" ref="CG264" si="3871">Y264/Y281</f>
        <v>4.6837276677933366E-2</v>
      </c>
      <c r="CH264" s="126">
        <f t="shared" ref="CH264" si="3872">Z264/Z281</f>
        <v>7.3671285739343978E-2</v>
      </c>
      <c r="CI264" s="124">
        <f t="shared" ref="CI264" si="3873">AA264/AA281</f>
        <v>6.0118310634200027E-2</v>
      </c>
      <c r="CJ264" s="130">
        <f t="shared" ref="CJ264" si="3874">AB264/AB281</f>
        <v>5.3520667319073581E-2</v>
      </c>
      <c r="CK264" s="131">
        <f t="shared" ref="CK264" si="3875">AC264/AC281</f>
        <v>6.1202568593111503E-2</v>
      </c>
    </row>
    <row r="265" spans="1:89" ht="13.5" thickTop="1" x14ac:dyDescent="0.2">
      <c r="A265" s="140" t="s">
        <v>24</v>
      </c>
      <c r="B265" s="195">
        <v>198</v>
      </c>
      <c r="C265" s="189">
        <v>253</v>
      </c>
      <c r="D265" s="190">
        <v>125</v>
      </c>
      <c r="E265" s="191">
        <v>125</v>
      </c>
      <c r="F265" s="188">
        <v>266</v>
      </c>
      <c r="G265" s="192">
        <v>142</v>
      </c>
      <c r="H265" s="190">
        <v>273</v>
      </c>
      <c r="I265" s="191">
        <v>294</v>
      </c>
      <c r="J265" s="188">
        <v>81</v>
      </c>
      <c r="K265" s="192">
        <v>79</v>
      </c>
      <c r="L265" s="190">
        <v>141</v>
      </c>
      <c r="M265" s="188">
        <v>146</v>
      </c>
      <c r="N265" s="193">
        <v>192</v>
      </c>
      <c r="O265" s="196">
        <v>282</v>
      </c>
      <c r="P265" s="188">
        <v>100</v>
      </c>
      <c r="Q265" s="192">
        <v>103</v>
      </c>
      <c r="R265" s="190">
        <v>140</v>
      </c>
      <c r="S265" s="191">
        <v>136</v>
      </c>
      <c r="T265" s="188">
        <v>26</v>
      </c>
      <c r="U265" s="192">
        <v>42</v>
      </c>
      <c r="V265" s="190">
        <v>111</v>
      </c>
      <c r="W265" s="197">
        <v>134</v>
      </c>
      <c r="X265" s="188">
        <v>88</v>
      </c>
      <c r="Y265" s="192">
        <v>78</v>
      </c>
      <c r="Z265" s="190">
        <v>386</v>
      </c>
      <c r="AA265" s="188">
        <v>338</v>
      </c>
      <c r="AB265" s="165">
        <f t="shared" si="3767"/>
        <v>2127</v>
      </c>
      <c r="AC265" s="166">
        <f t="shared" si="3684"/>
        <v>2152</v>
      </c>
      <c r="AE265" s="257" t="str">
        <f>$AE$17</f>
        <v>17:00 - 17:59</v>
      </c>
      <c r="AF265" s="121">
        <f t="shared" ref="AF265:AU266" si="3876">SUMIF($A$9:$A$32,$AE265,B$257:B$280)</f>
        <v>321</v>
      </c>
      <c r="AG265" s="178">
        <f t="shared" si="3876"/>
        <v>415</v>
      </c>
      <c r="AH265" s="122">
        <f t="shared" si="3876"/>
        <v>151</v>
      </c>
      <c r="AI265" s="173">
        <f t="shared" si="3876"/>
        <v>300</v>
      </c>
      <c r="AJ265" s="121">
        <f t="shared" si="3876"/>
        <v>215</v>
      </c>
      <c r="AK265" s="123">
        <f t="shared" si="3876"/>
        <v>217</v>
      </c>
      <c r="AL265" s="122">
        <f t="shared" si="3876"/>
        <v>398</v>
      </c>
      <c r="AM265" s="173">
        <f t="shared" si="3876"/>
        <v>501</v>
      </c>
      <c r="AN265" s="121">
        <f t="shared" si="3876"/>
        <v>150</v>
      </c>
      <c r="AO265" s="123">
        <f t="shared" si="3876"/>
        <v>76</v>
      </c>
      <c r="AP265" s="122">
        <f t="shared" si="3876"/>
        <v>371</v>
      </c>
      <c r="AQ265" s="121">
        <f t="shared" si="3876"/>
        <v>127</v>
      </c>
      <c r="AR265" s="172">
        <f t="shared" si="3876"/>
        <v>564</v>
      </c>
      <c r="AS265" s="174">
        <f t="shared" si="3876"/>
        <v>286</v>
      </c>
      <c r="AT265" s="121">
        <f t="shared" si="3876"/>
        <v>208</v>
      </c>
      <c r="AU265" s="123">
        <f t="shared" si="3876"/>
        <v>218</v>
      </c>
      <c r="AV265" s="122">
        <f t="shared" ref="AP265:BE266" si="3877">SUMIF($A$9:$A$32,$AE265,R$257:R$280)</f>
        <v>183</v>
      </c>
      <c r="AW265" s="173">
        <f t="shared" si="3877"/>
        <v>331</v>
      </c>
      <c r="AX265" s="121">
        <f t="shared" si="3877"/>
        <v>169</v>
      </c>
      <c r="AY265" s="123">
        <f t="shared" si="3877"/>
        <v>39</v>
      </c>
      <c r="AZ265" s="122">
        <f t="shared" si="3877"/>
        <v>503</v>
      </c>
      <c r="BA265" s="173">
        <f t="shared" si="3877"/>
        <v>115</v>
      </c>
      <c r="BB265" s="121">
        <f t="shared" si="3877"/>
        <v>237</v>
      </c>
      <c r="BC265" s="123">
        <f t="shared" si="3877"/>
        <v>172</v>
      </c>
      <c r="BD265" s="21">
        <f t="shared" si="3877"/>
        <v>446</v>
      </c>
      <c r="BE265" s="177">
        <f t="shared" si="3877"/>
        <v>678</v>
      </c>
      <c r="BF265" s="163">
        <f>AF265+AH265+AJ265+AL265+AN265+AP265+AR265+AT265+AV265+AX265+AZ265+BB265+BD265</f>
        <v>3916</v>
      </c>
      <c r="BG265" s="164">
        <f>AG265+AI265+AK265+AM265+AO265+AQ265+AS265+AU265+AW265+AY265+BA265+BC265+BE265</f>
        <v>3475</v>
      </c>
      <c r="BI265" s="140" t="s">
        <v>24</v>
      </c>
      <c r="BJ265" s="124">
        <f>B265/B281</f>
        <v>4.2471042471042469E-2</v>
      </c>
      <c r="BK265" s="125">
        <f t="shared" ref="BK265" si="3878">C265/C281</f>
        <v>5.5812927421133904E-2</v>
      </c>
      <c r="BL265" s="126">
        <f t="shared" ref="BL265" si="3879">D265/D281</f>
        <v>5.7313159101329662E-2</v>
      </c>
      <c r="BM265" s="127">
        <f t="shared" ref="BM265" si="3880">E265/E281</f>
        <v>4.5142650776453595E-2</v>
      </c>
      <c r="BN265" s="124">
        <f t="shared" ref="BN265" si="3881">F265/F281</f>
        <v>7.0426264230871061E-2</v>
      </c>
      <c r="BO265" s="125">
        <f t="shared" ref="BO265" si="3882">G265/G281</f>
        <v>5.675459632294165E-2</v>
      </c>
      <c r="BP265" s="126">
        <f t="shared" ref="BP265" si="3883">H265/H281</f>
        <v>5.0555555555555555E-2</v>
      </c>
      <c r="BQ265" s="127">
        <f t="shared" ref="BQ265" si="3884">I265/I281</f>
        <v>5.432372505543237E-2</v>
      </c>
      <c r="BR265" s="124">
        <f t="shared" ref="BR265" si="3885">J265/J281</f>
        <v>6.0948081264108354E-2</v>
      </c>
      <c r="BS265" s="125">
        <f t="shared" ref="BS265" si="3886">K265/K281</f>
        <v>6.5181518151815179E-2</v>
      </c>
      <c r="BT265" s="126">
        <f t="shared" ref="BT265" si="3887">L265/L281</f>
        <v>4.7204553063274188E-2</v>
      </c>
      <c r="BU265" s="124">
        <f t="shared" ref="BU265" si="3888">M265/M281</f>
        <v>4.8521103356596873E-2</v>
      </c>
      <c r="BV265" s="128">
        <f t="shared" ref="BV265" si="3889">N265/N281</f>
        <v>4.0938166311300643E-2</v>
      </c>
      <c r="BW265" s="129">
        <f t="shared" ref="BW265" si="3890">O265/O281</f>
        <v>5.8397183681921726E-2</v>
      </c>
      <c r="BX265" s="124">
        <f t="shared" ref="BX265" si="3891">P265/P281</f>
        <v>3.9840637450199202E-2</v>
      </c>
      <c r="BY265" s="125">
        <f t="shared" ref="BY265" si="3892">Q265/Q281</f>
        <v>4.3811144193960018E-2</v>
      </c>
      <c r="BZ265" s="126">
        <f t="shared" ref="BZ265" si="3893">R265/R281</f>
        <v>4.5366169799092679E-2</v>
      </c>
      <c r="CA265" s="127">
        <f t="shared" ref="CA265" si="3894">S265/S281</f>
        <v>4.2105263157894736E-2</v>
      </c>
      <c r="CB265" s="124">
        <f t="shared" ref="CB265" si="3895">T265/T281</f>
        <v>2.5896414342629483E-2</v>
      </c>
      <c r="CC265" s="125">
        <f t="shared" ref="CC265" si="3896">U265/U281</f>
        <v>4.3704474505723206E-2</v>
      </c>
      <c r="CD265" s="126">
        <f t="shared" ref="CD265" si="3897">V265/V281</f>
        <v>3.2183241519280953E-2</v>
      </c>
      <c r="CE265" s="127">
        <f t="shared" ref="CE265" si="3898">W265/W281</f>
        <v>5.0056032872618603E-2</v>
      </c>
      <c r="CF265" s="124">
        <f t="shared" ref="CF265" si="3899">X265/X281</f>
        <v>4.1083099906629318E-2</v>
      </c>
      <c r="CG265" s="125">
        <f t="shared" ref="CG265" si="3900">Y265/Y281</f>
        <v>3.7662964751327861E-2</v>
      </c>
      <c r="CH265" s="126">
        <f t="shared" ref="CH265" si="3901">Z265/Z281</f>
        <v>6.7707419750920886E-2</v>
      </c>
      <c r="CI265" s="124">
        <f t="shared" ref="CI265" si="3902">AA265/AA281</f>
        <v>4.6498830650708485E-2</v>
      </c>
      <c r="CJ265" s="130">
        <f t="shared" ref="CJ265" si="3903">AB265/AB281</f>
        <v>4.9559625332028519E-2</v>
      </c>
      <c r="CK265" s="131">
        <f t="shared" ref="CK265" si="3904">AC265/AC281</f>
        <v>5.0251021599532986E-2</v>
      </c>
    </row>
    <row r="266" spans="1:89" x14ac:dyDescent="0.2">
      <c r="A266" s="132" t="s">
        <v>25</v>
      </c>
      <c r="B266" s="198">
        <v>168</v>
      </c>
      <c r="C266" s="182">
        <v>200</v>
      </c>
      <c r="D266" s="183">
        <v>111</v>
      </c>
      <c r="E266" s="184">
        <v>122</v>
      </c>
      <c r="F266" s="181">
        <v>184</v>
      </c>
      <c r="G266" s="185">
        <v>125</v>
      </c>
      <c r="H266" s="183">
        <v>243</v>
      </c>
      <c r="I266" s="184">
        <v>299</v>
      </c>
      <c r="J266" s="181">
        <v>84</v>
      </c>
      <c r="K266" s="182">
        <v>62</v>
      </c>
      <c r="L266" s="183">
        <v>128</v>
      </c>
      <c r="M266" s="181">
        <v>162</v>
      </c>
      <c r="N266" s="186">
        <v>226</v>
      </c>
      <c r="O266" s="199">
        <v>229</v>
      </c>
      <c r="P266" s="181">
        <v>106</v>
      </c>
      <c r="Q266" s="182">
        <v>124</v>
      </c>
      <c r="R266" s="183">
        <v>121</v>
      </c>
      <c r="S266" s="184">
        <v>195</v>
      </c>
      <c r="T266" s="190">
        <v>26</v>
      </c>
      <c r="U266" s="181">
        <v>45</v>
      </c>
      <c r="V266" s="183">
        <v>133</v>
      </c>
      <c r="W266" s="200">
        <v>121</v>
      </c>
      <c r="X266" s="181">
        <v>85</v>
      </c>
      <c r="Y266" s="185">
        <v>104</v>
      </c>
      <c r="Z266" s="183">
        <v>386</v>
      </c>
      <c r="AA266" s="181">
        <v>398</v>
      </c>
      <c r="AB266" s="165">
        <f t="shared" si="3767"/>
        <v>2001</v>
      </c>
      <c r="AC266" s="166">
        <f t="shared" si="3684"/>
        <v>2186</v>
      </c>
      <c r="AE266" s="259" t="str">
        <f>$AE$18</f>
        <v>18:00 - 18:59</v>
      </c>
      <c r="AF266" s="121">
        <f t="shared" si="3876"/>
        <v>426</v>
      </c>
      <c r="AG266" s="182">
        <f t="shared" si="3876"/>
        <v>426</v>
      </c>
      <c r="AH266" s="183">
        <f t="shared" si="3876"/>
        <v>108</v>
      </c>
      <c r="AI266" s="184">
        <f t="shared" si="3876"/>
        <v>346</v>
      </c>
      <c r="AJ266" s="181">
        <f t="shared" si="3876"/>
        <v>125</v>
      </c>
      <c r="AK266" s="185">
        <f t="shared" si="3876"/>
        <v>234</v>
      </c>
      <c r="AL266" s="183">
        <f t="shared" si="3876"/>
        <v>369</v>
      </c>
      <c r="AM266" s="184">
        <f t="shared" si="3876"/>
        <v>591</v>
      </c>
      <c r="AN266" s="181">
        <f t="shared" si="3876"/>
        <v>108</v>
      </c>
      <c r="AO266" s="185">
        <f t="shared" si="3876"/>
        <v>60</v>
      </c>
      <c r="AP266" s="183">
        <f t="shared" si="3877"/>
        <v>356</v>
      </c>
      <c r="AQ266" s="181">
        <f t="shared" si="3877"/>
        <v>98</v>
      </c>
      <c r="AR266" s="186">
        <f t="shared" si="3877"/>
        <v>546</v>
      </c>
      <c r="AS266" s="187">
        <f t="shared" si="3877"/>
        <v>296</v>
      </c>
      <c r="AT266" s="181">
        <f t="shared" si="3877"/>
        <v>182</v>
      </c>
      <c r="AU266" s="185">
        <f t="shared" si="3877"/>
        <v>292</v>
      </c>
      <c r="AV266" s="183">
        <f t="shared" si="3877"/>
        <v>180</v>
      </c>
      <c r="AW266" s="184">
        <f t="shared" si="3877"/>
        <v>410</v>
      </c>
      <c r="AX266" s="181">
        <f t="shared" si="3877"/>
        <v>160</v>
      </c>
      <c r="AY266" s="185">
        <f t="shared" si="3877"/>
        <v>28</v>
      </c>
      <c r="AZ266" s="183">
        <f t="shared" si="3877"/>
        <v>699</v>
      </c>
      <c r="BA266" s="184">
        <f t="shared" si="3877"/>
        <v>92</v>
      </c>
      <c r="BB266" s="181">
        <f t="shared" si="3877"/>
        <v>201</v>
      </c>
      <c r="BC266" s="185">
        <f t="shared" si="3877"/>
        <v>232</v>
      </c>
      <c r="BD266" s="183">
        <f t="shared" si="3877"/>
        <v>365</v>
      </c>
      <c r="BE266" s="181">
        <f t="shared" si="3877"/>
        <v>1003</v>
      </c>
      <c r="BF266" s="165">
        <f>SUM(AF266,AH266,AJ266,AL266,AN266,AP266,AR266,AT266,AV266,AX266,AZ266,BB266,BD266)</f>
        <v>3825</v>
      </c>
      <c r="BG266" s="166">
        <f>SUM(AG266,AI266,AK266,AM266,AO266,AQ266,AS266,AU266,AW266,AY266,BA266,BC266,BE266)</f>
        <v>4108</v>
      </c>
      <c r="BI266" s="132" t="s">
        <v>25</v>
      </c>
      <c r="BJ266" s="124">
        <f>B266/B281</f>
        <v>3.6036036036036036E-2</v>
      </c>
      <c r="BK266" s="125">
        <f t="shared" ref="BK266" si="3905">C266/C281</f>
        <v>4.4120891242003087E-2</v>
      </c>
      <c r="BL266" s="126">
        <f t="shared" ref="BL266" si="3906">D266/D281</f>
        <v>5.0894085281980743E-2</v>
      </c>
      <c r="BM266" s="127">
        <f t="shared" ref="BM266" si="3907">E266/E281</f>
        <v>4.4059227157818709E-2</v>
      </c>
      <c r="BN266" s="124">
        <f t="shared" ref="BN266" si="3908">F266/F281</f>
        <v>4.871591209954991E-2</v>
      </c>
      <c r="BO266" s="125">
        <f t="shared" ref="BO266" si="3909">G266/G281</f>
        <v>4.9960031974420463E-2</v>
      </c>
      <c r="BP266" s="126">
        <f t="shared" ref="BP266" si="3910">H266/H281</f>
        <v>4.4999999999999998E-2</v>
      </c>
      <c r="BQ266" s="127">
        <f t="shared" ref="BQ266" si="3911">I266/I281</f>
        <v>5.5247597930524757E-2</v>
      </c>
      <c r="BR266" s="124">
        <f t="shared" ref="BR266" si="3912">J266/J281</f>
        <v>6.320541760722348E-2</v>
      </c>
      <c r="BS266" s="125">
        <f t="shared" ref="BS266" si="3913">K266/K281</f>
        <v>5.1155115511551157E-2</v>
      </c>
      <c r="BT266" s="126">
        <f t="shared" ref="BT266" si="3914">L266/L281</f>
        <v>4.2852360227653166E-2</v>
      </c>
      <c r="BU266" s="124">
        <f t="shared" ref="BU266" si="3915">M266/M281</f>
        <v>5.3838484546360914E-2</v>
      </c>
      <c r="BV266" s="128">
        <f t="shared" ref="BV266" si="3916">N266/N281</f>
        <v>4.8187633262260131E-2</v>
      </c>
      <c r="BW266" s="129">
        <f t="shared" ref="BW266" si="3917">O266/O281</f>
        <v>4.7421826465106648E-2</v>
      </c>
      <c r="BX266" s="124">
        <f t="shared" ref="BX266" si="3918">P266/P281</f>
        <v>4.2231075697211157E-2</v>
      </c>
      <c r="BY266" s="125">
        <f t="shared" ref="BY266" si="3919">Q266/Q281</f>
        <v>5.2743513398553807E-2</v>
      </c>
      <c r="BZ266" s="126">
        <f t="shared" ref="BZ266" si="3920">R266/R281</f>
        <v>3.9209332469215812E-2</v>
      </c>
      <c r="CA266" s="127">
        <f t="shared" ref="CA266" si="3921">S266/S281</f>
        <v>6.037151702786378E-2</v>
      </c>
      <c r="CB266" s="124">
        <f t="shared" ref="CB266" si="3922">T266/T281</f>
        <v>2.5896414342629483E-2</v>
      </c>
      <c r="CC266" s="125">
        <f t="shared" ref="CC266" si="3923">U266/U281</f>
        <v>4.6826222684703434E-2</v>
      </c>
      <c r="CD266" s="126">
        <f t="shared" ref="CD266" si="3924">V266/V281</f>
        <v>3.8561902000579878E-2</v>
      </c>
      <c r="CE266" s="127">
        <f t="shared" ref="CE266" si="3925">W266/W281</f>
        <v>4.519985057900635E-2</v>
      </c>
      <c r="CF266" s="124">
        <f t="shared" ref="CF266" si="3926">X266/X281</f>
        <v>3.968253968253968E-2</v>
      </c>
      <c r="CG266" s="125">
        <f t="shared" ref="CG266" si="3927">Y266/Y281</f>
        <v>5.0217286335103813E-2</v>
      </c>
      <c r="CH266" s="126">
        <f t="shared" ref="CH266" si="3928">Z266/Z281</f>
        <v>6.7707419750920886E-2</v>
      </c>
      <c r="CI266" s="124">
        <f t="shared" ref="CI266" si="3929">AA266/AA281</f>
        <v>5.4753060943733667E-2</v>
      </c>
      <c r="CJ266" s="130">
        <f t="shared" ref="CJ266" si="3930">AB266/AB281</f>
        <v>4.6623794212218649E-2</v>
      </c>
      <c r="CK266" s="131">
        <f t="shared" ref="CK266" si="3931">AC266/AC281</f>
        <v>5.1044950379451254E-2</v>
      </c>
    </row>
    <row r="267" spans="1:89" ht="13.5" thickBot="1" x14ac:dyDescent="0.25">
      <c r="A267" s="140" t="s">
        <v>26</v>
      </c>
      <c r="B267" s="195">
        <v>151</v>
      </c>
      <c r="C267" s="189">
        <v>214</v>
      </c>
      <c r="D267" s="190">
        <v>71</v>
      </c>
      <c r="E267" s="191">
        <v>140</v>
      </c>
      <c r="F267" s="188">
        <v>178</v>
      </c>
      <c r="G267" s="192">
        <v>106</v>
      </c>
      <c r="H267" s="190">
        <v>279</v>
      </c>
      <c r="I267" s="191">
        <v>267</v>
      </c>
      <c r="J267" s="188">
        <v>56</v>
      </c>
      <c r="K267" s="189">
        <v>51</v>
      </c>
      <c r="L267" s="190">
        <v>133</v>
      </c>
      <c r="M267" s="188">
        <v>118</v>
      </c>
      <c r="N267" s="193">
        <v>173</v>
      </c>
      <c r="O267" s="196">
        <v>197</v>
      </c>
      <c r="P267" s="188">
        <v>98</v>
      </c>
      <c r="Q267" s="189">
        <v>124</v>
      </c>
      <c r="R267" s="190">
        <v>131</v>
      </c>
      <c r="S267" s="191">
        <v>151</v>
      </c>
      <c r="T267" s="188">
        <v>34</v>
      </c>
      <c r="U267" s="192">
        <v>28</v>
      </c>
      <c r="V267" s="190">
        <v>139</v>
      </c>
      <c r="W267" s="197">
        <v>115</v>
      </c>
      <c r="X267" s="188">
        <v>72</v>
      </c>
      <c r="Y267" s="192">
        <v>98</v>
      </c>
      <c r="Z267" s="190">
        <v>290</v>
      </c>
      <c r="AA267" s="188">
        <v>335</v>
      </c>
      <c r="AB267" s="165">
        <f t="shared" si="3767"/>
        <v>1805</v>
      </c>
      <c r="AC267" s="166">
        <f t="shared" si="3684"/>
        <v>1944</v>
      </c>
      <c r="AE267" s="257"/>
      <c r="AF267" s="121"/>
      <c r="AG267" s="189"/>
      <c r="AH267" s="190"/>
      <c r="AI267" s="191"/>
      <c r="AJ267" s="188"/>
      <c r="AK267" s="192"/>
      <c r="AL267" s="190"/>
      <c r="AM267" s="191"/>
      <c r="AN267" s="188"/>
      <c r="AO267" s="192"/>
      <c r="AP267" s="190"/>
      <c r="AQ267" s="188"/>
      <c r="AR267" s="193"/>
      <c r="AS267" s="194"/>
      <c r="AT267" s="188"/>
      <c r="AU267" s="192"/>
      <c r="AV267" s="190"/>
      <c r="AW267" s="191"/>
      <c r="AX267" s="188"/>
      <c r="AY267" s="192"/>
      <c r="AZ267" s="190"/>
      <c r="BA267" s="191"/>
      <c r="BB267" s="188"/>
      <c r="BC267" s="192"/>
      <c r="BD267" s="190"/>
      <c r="BE267" s="188"/>
      <c r="BF267" s="165"/>
      <c r="BG267" s="166"/>
      <c r="BI267" s="140" t="s">
        <v>26</v>
      </c>
      <c r="BJ267" s="124">
        <f>B267/B281</f>
        <v>3.2389532389532391E-2</v>
      </c>
      <c r="BK267" s="125">
        <f t="shared" ref="BK267" si="3932">C267/C281</f>
        <v>4.7209353628943303E-2</v>
      </c>
      <c r="BL267" s="126">
        <f t="shared" ref="BL267" si="3933">D267/D281</f>
        <v>3.2553874369555251E-2</v>
      </c>
      <c r="BM267" s="127">
        <f t="shared" ref="BM267" si="3934">E267/E281</f>
        <v>5.0559768869628027E-2</v>
      </c>
      <c r="BN267" s="124">
        <f t="shared" ref="BN267" si="3935">F267/F281</f>
        <v>4.7127349748477626E-2</v>
      </c>
      <c r="BO267" s="125">
        <f t="shared" ref="BO267" si="3936">G267/G281</f>
        <v>4.2366107114308556E-2</v>
      </c>
      <c r="BP267" s="126">
        <f t="shared" ref="BP267" si="3937">H267/H281</f>
        <v>5.1666666666666666E-2</v>
      </c>
      <c r="BQ267" s="127">
        <f t="shared" ref="BQ267" si="3938">I267/I281</f>
        <v>4.9334811529933478E-2</v>
      </c>
      <c r="BR267" s="124">
        <f t="shared" ref="BR267" si="3939">J267/J281</f>
        <v>4.2136945071482315E-2</v>
      </c>
      <c r="BS267" s="125">
        <f t="shared" ref="BS267" si="3940">K267/K281</f>
        <v>4.2079207920792082E-2</v>
      </c>
      <c r="BT267" s="126">
        <f t="shared" ref="BT267" si="3941">L267/L281</f>
        <v>4.4526280549045866E-2</v>
      </c>
      <c r="BU267" s="124">
        <f t="shared" ref="BU267" si="3942">M267/M281</f>
        <v>3.9215686274509803E-2</v>
      </c>
      <c r="BV267" s="128">
        <f t="shared" ref="BV267" si="3943">N267/N281</f>
        <v>3.6886993603411515E-2</v>
      </c>
      <c r="BW267" s="129">
        <f t="shared" ref="BW267" si="3944">O267/O281</f>
        <v>4.0795195692689995E-2</v>
      </c>
      <c r="BX267" s="124">
        <f t="shared" ref="BX267" si="3945">P267/P281</f>
        <v>3.9043824701195218E-2</v>
      </c>
      <c r="BY267" s="125">
        <f t="shared" ref="BY267" si="3946">Q267/Q281</f>
        <v>5.2743513398553807E-2</v>
      </c>
      <c r="BZ267" s="126">
        <f t="shared" ref="BZ267" si="3947">R267/R281</f>
        <v>4.2449773169151002E-2</v>
      </c>
      <c r="CA267" s="127">
        <f t="shared" ref="CA267" si="3948">S267/S281</f>
        <v>4.6749226006191948E-2</v>
      </c>
      <c r="CB267" s="124">
        <f t="shared" ref="CB267" si="3949">T267/T281</f>
        <v>3.386454183266932E-2</v>
      </c>
      <c r="CC267" s="125">
        <f t="shared" ref="CC267" si="3950">U267/U281</f>
        <v>2.9136316337148804E-2</v>
      </c>
      <c r="CD267" s="126">
        <f t="shared" ref="CD267" si="3951">V267/V281</f>
        <v>4.0301536677297765E-2</v>
      </c>
      <c r="CE267" s="127">
        <f t="shared" ref="CE267" si="3952">W267/W281</f>
        <v>4.2958535674262235E-2</v>
      </c>
      <c r="CF267" s="124">
        <f t="shared" ref="CF267" si="3953">X267/X281</f>
        <v>3.3613445378151259E-2</v>
      </c>
      <c r="CG267" s="125">
        <f t="shared" ref="CG267" si="3954">Y267/Y281</f>
        <v>4.732013520038629E-2</v>
      </c>
      <c r="CH267" s="126">
        <f t="shared" ref="CH267" si="3955">Z267/Z281</f>
        <v>5.0868268724785122E-2</v>
      </c>
      <c r="CI267" s="124">
        <f t="shared" ref="CI267" si="3956">AA267/AA281</f>
        <v>4.608611913605723E-2</v>
      </c>
      <c r="CJ267" s="130">
        <f t="shared" ref="CJ267" si="3957">AB267/AB281</f>
        <v>4.2056945803625519E-2</v>
      </c>
      <c r="CK267" s="131">
        <f t="shared" ref="CK267" si="3958">AC267/AC281</f>
        <v>4.5394045534150614E-2</v>
      </c>
    </row>
    <row r="268" spans="1:89" ht="14.25" thickTop="1" thickBot="1" x14ac:dyDescent="0.25">
      <c r="A268" s="132" t="s">
        <v>27</v>
      </c>
      <c r="B268" s="198">
        <v>147</v>
      </c>
      <c r="C268" s="182">
        <v>202</v>
      </c>
      <c r="D268" s="183">
        <v>83</v>
      </c>
      <c r="E268" s="184">
        <v>165</v>
      </c>
      <c r="F268" s="181">
        <v>175</v>
      </c>
      <c r="G268" s="185">
        <v>108</v>
      </c>
      <c r="H268" s="183">
        <v>245</v>
      </c>
      <c r="I268" s="184">
        <v>239</v>
      </c>
      <c r="J268" s="181">
        <v>96</v>
      </c>
      <c r="K268" s="182">
        <v>32</v>
      </c>
      <c r="L268" s="183">
        <v>138</v>
      </c>
      <c r="M268" s="181">
        <v>114</v>
      </c>
      <c r="N268" s="186">
        <v>221</v>
      </c>
      <c r="O268" s="199">
        <v>168</v>
      </c>
      <c r="P268" s="181">
        <v>120</v>
      </c>
      <c r="Q268" s="182">
        <v>92</v>
      </c>
      <c r="R268" s="183">
        <v>149</v>
      </c>
      <c r="S268" s="184">
        <v>141</v>
      </c>
      <c r="T268" s="181">
        <v>56</v>
      </c>
      <c r="U268" s="185">
        <v>26</v>
      </c>
      <c r="V268" s="183">
        <v>137</v>
      </c>
      <c r="W268" s="200">
        <v>84</v>
      </c>
      <c r="X268" s="181">
        <v>69</v>
      </c>
      <c r="Y268" s="185">
        <v>65</v>
      </c>
      <c r="Z268" s="183">
        <v>325</v>
      </c>
      <c r="AA268" s="181">
        <v>323</v>
      </c>
      <c r="AB268" s="165">
        <f t="shared" si="3767"/>
        <v>1961</v>
      </c>
      <c r="AC268" s="166">
        <f t="shared" si="3684"/>
        <v>1759</v>
      </c>
      <c r="AE268" s="254" t="s">
        <v>13</v>
      </c>
      <c r="AF268" s="14">
        <f t="shared" ref="AF268:BG268" si="3959">SUM(AF265:AF267)</f>
        <v>747</v>
      </c>
      <c r="AG268" s="1">
        <f t="shared" si="3959"/>
        <v>841</v>
      </c>
      <c r="AH268" s="14">
        <f t="shared" si="3959"/>
        <v>259</v>
      </c>
      <c r="AI268" s="1">
        <f t="shared" si="3959"/>
        <v>646</v>
      </c>
      <c r="AJ268" s="14">
        <f t="shared" si="3959"/>
        <v>340</v>
      </c>
      <c r="AK268" s="1">
        <f t="shared" si="3959"/>
        <v>451</v>
      </c>
      <c r="AL268" s="14">
        <f t="shared" si="3959"/>
        <v>767</v>
      </c>
      <c r="AM268" s="1">
        <f t="shared" si="3959"/>
        <v>1092</v>
      </c>
      <c r="AN268" s="14">
        <f t="shared" si="3959"/>
        <v>258</v>
      </c>
      <c r="AO268" s="1">
        <f t="shared" si="3959"/>
        <v>136</v>
      </c>
      <c r="AP268" s="14">
        <f t="shared" si="3959"/>
        <v>727</v>
      </c>
      <c r="AQ268" s="1">
        <f t="shared" si="3959"/>
        <v>225</v>
      </c>
      <c r="AR268" s="14">
        <f t="shared" si="3959"/>
        <v>1110</v>
      </c>
      <c r="AS268" s="1">
        <f t="shared" si="3959"/>
        <v>582</v>
      </c>
      <c r="AT268" s="14">
        <f t="shared" si="3959"/>
        <v>390</v>
      </c>
      <c r="AU268" s="1">
        <f t="shared" si="3959"/>
        <v>510</v>
      </c>
      <c r="AV268" s="14">
        <f t="shared" si="3959"/>
        <v>363</v>
      </c>
      <c r="AW268" s="1">
        <f t="shared" si="3959"/>
        <v>741</v>
      </c>
      <c r="AX268" s="14">
        <f t="shared" si="3959"/>
        <v>329</v>
      </c>
      <c r="AY268" s="1">
        <f t="shared" si="3959"/>
        <v>67</v>
      </c>
      <c r="AZ268" s="14">
        <f t="shared" si="3959"/>
        <v>1202</v>
      </c>
      <c r="BA268" s="1">
        <f t="shared" si="3959"/>
        <v>207</v>
      </c>
      <c r="BB268" s="14">
        <f t="shared" si="3959"/>
        <v>438</v>
      </c>
      <c r="BC268" s="1">
        <f t="shared" si="3959"/>
        <v>404</v>
      </c>
      <c r="BD268" s="14">
        <f t="shared" si="3959"/>
        <v>811</v>
      </c>
      <c r="BE268" s="1">
        <f t="shared" si="3959"/>
        <v>1681</v>
      </c>
      <c r="BF268" s="167">
        <f t="shared" si="3959"/>
        <v>7741</v>
      </c>
      <c r="BG268" s="168">
        <f t="shared" si="3959"/>
        <v>7583</v>
      </c>
      <c r="BI268" s="132" t="s">
        <v>27</v>
      </c>
      <c r="BJ268" s="124">
        <f>B268/B281</f>
        <v>3.1531531531531529E-2</v>
      </c>
      <c r="BK268" s="125">
        <f t="shared" ref="BK268" si="3960">C268/C281</f>
        <v>4.456210015442312E-2</v>
      </c>
      <c r="BL268" s="126">
        <f t="shared" ref="BL268" si="3961">D268/D281</f>
        <v>3.8055937643282897E-2</v>
      </c>
      <c r="BM268" s="127">
        <f t="shared" ref="BM268" si="3962">E268/E281</f>
        <v>5.9588299024918745E-2</v>
      </c>
      <c r="BN268" s="124">
        <f t="shared" ref="BN268" si="3963">F268/F281</f>
        <v>4.6333068572941491E-2</v>
      </c>
      <c r="BO268" s="125">
        <f t="shared" ref="BO268" si="3964">G268/G281</f>
        <v>4.3165467625899283E-2</v>
      </c>
      <c r="BP268" s="126">
        <f t="shared" ref="BP268" si="3965">H268/H281</f>
        <v>4.5370370370370373E-2</v>
      </c>
      <c r="BQ268" s="127">
        <f t="shared" ref="BQ268" si="3966">I268/I281</f>
        <v>4.416112342941611E-2</v>
      </c>
      <c r="BR268" s="124">
        <f t="shared" ref="BR268" si="3967">J268/J281</f>
        <v>7.2234762979683967E-2</v>
      </c>
      <c r="BS268" s="125">
        <f t="shared" ref="BS268" si="3968">K268/K281</f>
        <v>2.6402640264026403E-2</v>
      </c>
      <c r="BT268" s="126">
        <f t="shared" ref="BT268" si="3969">L268/L281</f>
        <v>4.6200200870438565E-2</v>
      </c>
      <c r="BU268" s="124">
        <f t="shared" ref="BU268" si="3970">M268/M281</f>
        <v>3.7886340977068791E-2</v>
      </c>
      <c r="BV268" s="128">
        <f t="shared" ref="BV268" si="3971">N268/N281</f>
        <v>4.7121535181236671E-2</v>
      </c>
      <c r="BW268" s="129">
        <f t="shared" ref="BW268" si="3972">O268/O281</f>
        <v>3.4789811555187407E-2</v>
      </c>
      <c r="BX268" s="124">
        <f t="shared" ref="BX268" si="3973">P268/P281</f>
        <v>4.7808764940239043E-2</v>
      </c>
      <c r="BY268" s="125">
        <f t="shared" ref="BY268" si="3974">Q268/Q281</f>
        <v>3.9132284134410888E-2</v>
      </c>
      <c r="BZ268" s="126">
        <f t="shared" ref="BZ268" si="3975">R268/R281</f>
        <v>4.8282566429034349E-2</v>
      </c>
      <c r="CA268" s="127">
        <f t="shared" ref="CA268" si="3976">S268/S281</f>
        <v>4.3653250773993811E-2</v>
      </c>
      <c r="CB268" s="124">
        <f t="shared" ref="CB268" si="3977">T268/T281</f>
        <v>5.5776892430278883E-2</v>
      </c>
      <c r="CC268" s="125">
        <f t="shared" ref="CC268" si="3978">U268/U281</f>
        <v>2.7055150884495317E-2</v>
      </c>
      <c r="CD268" s="126">
        <f t="shared" ref="CD268" si="3979">V268/V281</f>
        <v>3.9721658451725136E-2</v>
      </c>
      <c r="CE268" s="127">
        <f t="shared" ref="CE268" si="3980">W268/W281</f>
        <v>3.1378408666417633E-2</v>
      </c>
      <c r="CF268" s="124">
        <f t="shared" ref="CF268" si="3981">X268/X281</f>
        <v>3.2212885154061621E-2</v>
      </c>
      <c r="CG268" s="125">
        <f t="shared" ref="CG268" si="3982">Y268/Y281</f>
        <v>3.1385803959439885E-2</v>
      </c>
      <c r="CH268" s="126">
        <f t="shared" ref="CH268" si="3983">Z268/Z281</f>
        <v>5.7007542536397122E-2</v>
      </c>
      <c r="CI268" s="124">
        <f t="shared" ref="CI268" si="3984">AA268/AA281</f>
        <v>4.4435273077452195E-2</v>
      </c>
      <c r="CJ268" s="130">
        <f t="shared" ref="CJ268" si="3985">AB268/AB281</f>
        <v>4.5691784332913932E-2</v>
      </c>
      <c r="CK268" s="131">
        <f t="shared" ref="CK268" si="3986">AC268/AC281</f>
        <v>4.1074138937536489E-2</v>
      </c>
    </row>
    <row r="269" spans="1:89" ht="13.5" thickTop="1" x14ac:dyDescent="0.2">
      <c r="A269" s="140" t="s">
        <v>28</v>
      </c>
      <c r="B269" s="195">
        <v>131</v>
      </c>
      <c r="C269" s="189">
        <v>276</v>
      </c>
      <c r="D269" s="190">
        <v>93</v>
      </c>
      <c r="E269" s="191">
        <v>188</v>
      </c>
      <c r="F269" s="188">
        <v>145</v>
      </c>
      <c r="G269" s="192">
        <v>146</v>
      </c>
      <c r="H269" s="190">
        <v>274</v>
      </c>
      <c r="I269" s="191">
        <v>294</v>
      </c>
      <c r="J269" s="188">
        <v>76</v>
      </c>
      <c r="K269" s="189">
        <v>37</v>
      </c>
      <c r="L269" s="190">
        <v>244</v>
      </c>
      <c r="M269" s="188">
        <v>85</v>
      </c>
      <c r="N269" s="193">
        <v>299</v>
      </c>
      <c r="O269" s="196">
        <v>183</v>
      </c>
      <c r="P269" s="188">
        <v>165</v>
      </c>
      <c r="Q269" s="189">
        <v>110</v>
      </c>
      <c r="R269" s="190">
        <v>149</v>
      </c>
      <c r="S269" s="191">
        <v>209</v>
      </c>
      <c r="T269" s="188">
        <v>102</v>
      </c>
      <c r="U269" s="192">
        <v>24</v>
      </c>
      <c r="V269" s="190">
        <v>213</v>
      </c>
      <c r="W269" s="197">
        <v>94</v>
      </c>
      <c r="X269" s="188">
        <v>125</v>
      </c>
      <c r="Y269" s="192">
        <v>98</v>
      </c>
      <c r="Z269" s="190">
        <v>342</v>
      </c>
      <c r="AA269" s="188">
        <v>427</v>
      </c>
      <c r="AB269" s="165">
        <f t="shared" si="3767"/>
        <v>2358</v>
      </c>
      <c r="AC269" s="166">
        <f t="shared" si="3684"/>
        <v>2171</v>
      </c>
      <c r="BI269" s="140" t="s">
        <v>28</v>
      </c>
      <c r="BJ269" s="124">
        <f>B269/B281</f>
        <v>2.80995280995281E-2</v>
      </c>
      <c r="BK269" s="125">
        <f t="shared" ref="BK269" si="3987">C269/C281</f>
        <v>6.0886829913964262E-2</v>
      </c>
      <c r="BL269" s="126">
        <f t="shared" ref="BL269" si="3988">D269/D281</f>
        <v>4.264099037138927E-2</v>
      </c>
      <c r="BM269" s="127">
        <f t="shared" ref="BM269" si="3989">E269/E281</f>
        <v>6.789454676778621E-2</v>
      </c>
      <c r="BN269" s="124">
        <f t="shared" ref="BN269" si="3990">F269/F281</f>
        <v>3.8390256817580092E-2</v>
      </c>
      <c r="BO269" s="125">
        <f t="shared" ref="BO269" si="3991">G269/G281</f>
        <v>5.8353317346123104E-2</v>
      </c>
      <c r="BP269" s="126">
        <f t="shared" ref="BP269" si="3992">H269/H281</f>
        <v>5.0740740740740739E-2</v>
      </c>
      <c r="BQ269" s="127">
        <f t="shared" ref="BQ269" si="3993">I269/I281</f>
        <v>5.432372505543237E-2</v>
      </c>
      <c r="BR269" s="124">
        <f t="shared" ref="BR269" si="3994">J269/J281</f>
        <v>5.7185854025583148E-2</v>
      </c>
      <c r="BS269" s="125">
        <f t="shared" ref="BS269" si="3995">K269/K281</f>
        <v>3.052805280528053E-2</v>
      </c>
      <c r="BT269" s="126">
        <f t="shared" ref="BT269" si="3996">L269/L281</f>
        <v>8.1687311683963842E-2</v>
      </c>
      <c r="BU269" s="124">
        <f t="shared" ref="BU269" si="3997">M269/M281</f>
        <v>2.8248587570621469E-2</v>
      </c>
      <c r="BV269" s="128">
        <f t="shared" ref="BV269" si="3998">N269/N281</f>
        <v>6.3752665245202553E-2</v>
      </c>
      <c r="BW269" s="129">
        <f t="shared" ref="BW269" si="3999">O269/O281</f>
        <v>3.7896044729757716E-2</v>
      </c>
      <c r="BX269" s="124">
        <f t="shared" ref="BX269" si="4000">P269/P281</f>
        <v>6.5737051792828682E-2</v>
      </c>
      <c r="BY269" s="125">
        <f t="shared" ref="BY269" si="4001">Q269/Q281</f>
        <v>4.6788600595491281E-2</v>
      </c>
      <c r="BZ269" s="126">
        <f t="shared" ref="BZ269" si="4002">R269/R281</f>
        <v>4.8282566429034349E-2</v>
      </c>
      <c r="CA269" s="127">
        <f t="shared" ref="CA269" si="4003">S269/S281</f>
        <v>6.4705882352941183E-2</v>
      </c>
      <c r="CB269" s="124">
        <f t="shared" ref="CB269" si="4004">T269/T281</f>
        <v>0.10159362549800798</v>
      </c>
      <c r="CC269" s="125">
        <f t="shared" ref="CC269" si="4005">U269/U281</f>
        <v>2.497398543184183E-2</v>
      </c>
      <c r="CD269" s="126">
        <f t="shared" ref="CD269" si="4006">V269/V281</f>
        <v>6.1757031023485065E-2</v>
      </c>
      <c r="CE269" s="127">
        <f t="shared" ref="CE269" si="4007">W269/W281</f>
        <v>3.5113933507657825E-2</v>
      </c>
      <c r="CF269" s="124">
        <f t="shared" ref="CF269" si="4008">X269/X281</f>
        <v>5.8356676003734828E-2</v>
      </c>
      <c r="CG269" s="125">
        <f t="shared" ref="CG269" si="4009">Y269/Y281</f>
        <v>4.732013520038629E-2</v>
      </c>
      <c r="CH269" s="126">
        <f t="shared" ref="CH269" si="4010">Z269/Z281</f>
        <v>5.9989475530608669E-2</v>
      </c>
      <c r="CI269" s="124">
        <f t="shared" ref="CI269" si="4011">AA269/AA281</f>
        <v>5.8742605585362498E-2</v>
      </c>
      <c r="CJ269" s="130">
        <f t="shared" ref="CJ269" si="4012">AB269/AB281</f>
        <v>5.4941982385013279E-2</v>
      </c>
      <c r="CK269" s="131">
        <f t="shared" ref="CK269" si="4013">AC269/AC281</f>
        <v>5.0694687682428491E-2</v>
      </c>
    </row>
    <row r="270" spans="1:89" x14ac:dyDescent="0.2">
      <c r="A270" s="132" t="s">
        <v>29</v>
      </c>
      <c r="B270" s="198">
        <v>203</v>
      </c>
      <c r="C270" s="182">
        <v>396</v>
      </c>
      <c r="D270" s="183">
        <v>126</v>
      </c>
      <c r="E270" s="184">
        <v>301</v>
      </c>
      <c r="F270" s="181">
        <v>220</v>
      </c>
      <c r="G270" s="185">
        <v>190</v>
      </c>
      <c r="H270" s="183">
        <v>296</v>
      </c>
      <c r="I270" s="184">
        <v>345</v>
      </c>
      <c r="J270" s="181">
        <v>135</v>
      </c>
      <c r="K270" s="182">
        <v>47</v>
      </c>
      <c r="L270" s="183">
        <v>319</v>
      </c>
      <c r="M270" s="181">
        <v>79</v>
      </c>
      <c r="N270" s="186">
        <v>340</v>
      </c>
      <c r="O270" s="199">
        <v>207</v>
      </c>
      <c r="P270" s="181">
        <v>163</v>
      </c>
      <c r="Q270" s="182">
        <v>142</v>
      </c>
      <c r="R270" s="183">
        <v>137</v>
      </c>
      <c r="S270" s="184">
        <v>240</v>
      </c>
      <c r="T270" s="181">
        <v>159</v>
      </c>
      <c r="U270" s="185">
        <v>24</v>
      </c>
      <c r="V270" s="183">
        <v>453</v>
      </c>
      <c r="W270" s="200">
        <v>80</v>
      </c>
      <c r="X270" s="181">
        <v>191</v>
      </c>
      <c r="Y270" s="185">
        <v>120</v>
      </c>
      <c r="Z270" s="183">
        <v>373</v>
      </c>
      <c r="AA270" s="181">
        <v>467</v>
      </c>
      <c r="AB270" s="165">
        <f t="shared" si="3767"/>
        <v>3115</v>
      </c>
      <c r="AC270" s="166">
        <f t="shared" si="3684"/>
        <v>2638</v>
      </c>
      <c r="BI270" s="132" t="s">
        <v>29</v>
      </c>
      <c r="BJ270" s="124">
        <f>B270/B281</f>
        <v>4.3543543543543541E-2</v>
      </c>
      <c r="BK270" s="125">
        <f t="shared" ref="BK270" si="4014">C270/C281</f>
        <v>8.7359364659166119E-2</v>
      </c>
      <c r="BL270" s="126">
        <f t="shared" ref="BL270" si="4015">D270/D281</f>
        <v>5.7771664374140302E-2</v>
      </c>
      <c r="BM270" s="127">
        <f t="shared" ref="BM270" si="4016">E270/E281</f>
        <v>0.10870350306970025</v>
      </c>
      <c r="BN270" s="124">
        <f t="shared" ref="BN270" si="4017">F270/F281</f>
        <v>5.8247286205983587E-2</v>
      </c>
      <c r="BO270" s="125">
        <f t="shared" ref="BO270" si="4018">G270/G281</f>
        <v>7.59392486011191E-2</v>
      </c>
      <c r="BP270" s="126">
        <f t="shared" ref="BP270" si="4019">H270/H281</f>
        <v>5.4814814814814816E-2</v>
      </c>
      <c r="BQ270" s="127">
        <f t="shared" ref="BQ270" si="4020">I270/I281</f>
        <v>6.3747228381374726E-2</v>
      </c>
      <c r="BR270" s="124">
        <f t="shared" ref="BR270" si="4021">J270/J281</f>
        <v>0.10158013544018059</v>
      </c>
      <c r="BS270" s="125">
        <f t="shared" ref="BS270" si="4022">K270/K281</f>
        <v>3.8778877887788776E-2</v>
      </c>
      <c r="BT270" s="126">
        <f t="shared" ref="BT270" si="4023">L270/L281</f>
        <v>0.10679611650485436</v>
      </c>
      <c r="BU270" s="124">
        <f t="shared" ref="BU270" si="4024">M270/M281</f>
        <v>2.6254569624459954E-2</v>
      </c>
      <c r="BV270" s="128">
        <f t="shared" ref="BV270" si="4025">N270/N281</f>
        <v>7.2494669509594878E-2</v>
      </c>
      <c r="BW270" s="129">
        <f t="shared" ref="BW270" si="4026">O270/O281</f>
        <v>4.2866017809070199E-2</v>
      </c>
      <c r="BX270" s="124">
        <f t="shared" ref="BX270" si="4027">P270/P281</f>
        <v>6.4940239043824705E-2</v>
      </c>
      <c r="BY270" s="125">
        <f t="shared" ref="BY270" si="4028">Q270/Q281</f>
        <v>6.0399829859634199E-2</v>
      </c>
      <c r="BZ270" s="126">
        <f t="shared" ref="BZ270" si="4029">R270/R281</f>
        <v>4.4394037589112118E-2</v>
      </c>
      <c r="CA270" s="127">
        <f t="shared" ref="CA270" si="4030">S270/S281</f>
        <v>7.4303405572755415E-2</v>
      </c>
      <c r="CB270" s="124">
        <f t="shared" ref="CB270" si="4031">T270/T281</f>
        <v>0.15836653386454183</v>
      </c>
      <c r="CC270" s="125">
        <f t="shared" ref="CC270" si="4032">U270/U281</f>
        <v>2.497398543184183E-2</v>
      </c>
      <c r="CD270" s="126">
        <f t="shared" ref="CD270" si="4033">V270/V281</f>
        <v>0.13134241809220062</v>
      </c>
      <c r="CE270" s="127">
        <f t="shared" ref="CE270" si="4034">W270/W281</f>
        <v>2.9884198729921554E-2</v>
      </c>
      <c r="CF270" s="124">
        <f t="shared" ref="CF270" si="4035">X270/X281</f>
        <v>8.9169000933706818E-2</v>
      </c>
      <c r="CG270" s="125">
        <f t="shared" ref="CG270" si="4036">Y270/Y281</f>
        <v>5.7943022694350553E-2</v>
      </c>
      <c r="CH270" s="126">
        <f t="shared" ref="CH270" si="4037">Z270/Z281</f>
        <v>6.5427118049465008E-2</v>
      </c>
      <c r="CI270" s="124">
        <f t="shared" ref="CI270" si="4038">AA270/AA281</f>
        <v>6.4245425780712614E-2</v>
      </c>
      <c r="CJ270" s="130">
        <f t="shared" ref="CJ270" si="4039">AB270/AB281</f>
        <v>7.2580269350855126E-2</v>
      </c>
      <c r="CK270" s="131">
        <f t="shared" ref="CK270" si="4040">AC270/AC281</f>
        <v>6.1599532983070637E-2</v>
      </c>
    </row>
    <row r="271" spans="1:89" x14ac:dyDescent="0.2">
      <c r="A271" s="140" t="s">
        <v>30</v>
      </c>
      <c r="B271" s="195">
        <v>321</v>
      </c>
      <c r="C271" s="189">
        <v>415</v>
      </c>
      <c r="D271" s="190">
        <v>151</v>
      </c>
      <c r="E271" s="191">
        <v>300</v>
      </c>
      <c r="F271" s="188">
        <v>215</v>
      </c>
      <c r="G271" s="192">
        <v>217</v>
      </c>
      <c r="H271" s="190">
        <v>398</v>
      </c>
      <c r="I271" s="191">
        <v>501</v>
      </c>
      <c r="J271" s="188">
        <v>150</v>
      </c>
      <c r="K271" s="189">
        <v>76</v>
      </c>
      <c r="L271" s="190">
        <v>371</v>
      </c>
      <c r="M271" s="188">
        <v>127</v>
      </c>
      <c r="N271" s="193">
        <v>564</v>
      </c>
      <c r="O271" s="196">
        <v>286</v>
      </c>
      <c r="P271" s="188">
        <v>208</v>
      </c>
      <c r="Q271" s="189">
        <v>218</v>
      </c>
      <c r="R271" s="190">
        <v>183</v>
      </c>
      <c r="S271" s="191">
        <v>331</v>
      </c>
      <c r="T271" s="188">
        <v>169</v>
      </c>
      <c r="U271" s="192">
        <v>39</v>
      </c>
      <c r="V271" s="190">
        <v>503</v>
      </c>
      <c r="W271" s="197">
        <v>115</v>
      </c>
      <c r="X271" s="188">
        <v>237</v>
      </c>
      <c r="Y271" s="192">
        <v>172</v>
      </c>
      <c r="Z271" s="190">
        <v>446</v>
      </c>
      <c r="AA271" s="188">
        <v>678</v>
      </c>
      <c r="AB271" s="165">
        <f t="shared" si="3767"/>
        <v>3916</v>
      </c>
      <c r="AC271" s="166">
        <f t="shared" si="3684"/>
        <v>3475</v>
      </c>
      <c r="BI271" s="140" t="s">
        <v>30</v>
      </c>
      <c r="BJ271" s="124">
        <f>B271/B281</f>
        <v>6.8854568854568851E-2</v>
      </c>
      <c r="BK271" s="125">
        <f t="shared" ref="BK271" si="4041">C271/C281</f>
        <v>9.1550849327156403E-2</v>
      </c>
      <c r="BL271" s="126">
        <f t="shared" ref="BL271" si="4042">D271/D281</f>
        <v>6.9234296194406242E-2</v>
      </c>
      <c r="BM271" s="127">
        <f t="shared" ref="BM271" si="4043">E271/E281</f>
        <v>0.10834236186348863</v>
      </c>
      <c r="BN271" s="124">
        <f t="shared" ref="BN271" si="4044">F271/F281</f>
        <v>5.6923484246756688E-2</v>
      </c>
      <c r="BO271" s="125">
        <f t="shared" ref="BO271" si="4045">G271/G281</f>
        <v>8.6730615507593922E-2</v>
      </c>
      <c r="BP271" s="126">
        <f t="shared" ref="BP271" si="4046">H271/H281</f>
        <v>7.3703703703703702E-2</v>
      </c>
      <c r="BQ271" s="127">
        <f t="shared" ref="BQ271" si="4047">I271/I281</f>
        <v>9.2572062084257209E-2</v>
      </c>
      <c r="BR271" s="124">
        <f t="shared" ref="BR271" si="4048">J271/J281</f>
        <v>0.11286681715575621</v>
      </c>
      <c r="BS271" s="125">
        <f t="shared" ref="BS271" si="4049">K271/K281</f>
        <v>6.2706270627062702E-2</v>
      </c>
      <c r="BT271" s="126">
        <f t="shared" ref="BT271" si="4050">L271/L281</f>
        <v>0.12420488784733846</v>
      </c>
      <c r="BU271" s="124">
        <f t="shared" ref="BU271" si="4051">M271/M281</f>
        <v>4.2206713193752077E-2</v>
      </c>
      <c r="BV271" s="128">
        <f t="shared" ref="BV271" si="4052">N271/N281</f>
        <v>0.12025586353944563</v>
      </c>
      <c r="BW271" s="129">
        <f t="shared" ref="BW271" si="4053">O271/O281</f>
        <v>5.9225512528473807E-2</v>
      </c>
      <c r="BX271" s="124">
        <f t="shared" ref="BX271" si="4054">P271/P281</f>
        <v>8.2868525896414344E-2</v>
      </c>
      <c r="BY271" s="125">
        <f t="shared" ref="BY271" si="4055">Q271/Q281</f>
        <v>9.2726499361973622E-2</v>
      </c>
      <c r="BZ271" s="126">
        <f t="shared" ref="BZ271" si="4056">R271/R281</f>
        <v>5.9300064808814001E-2</v>
      </c>
      <c r="CA271" s="127">
        <f t="shared" ref="CA271" si="4057">S271/S281</f>
        <v>0.10247678018575851</v>
      </c>
      <c r="CB271" s="124">
        <f t="shared" ref="CB271" si="4058">T271/T281</f>
        <v>0.16832669322709162</v>
      </c>
      <c r="CC271" s="125">
        <f t="shared" ref="CC271" si="4059">U271/U281</f>
        <v>4.0582726326742979E-2</v>
      </c>
      <c r="CD271" s="126">
        <f t="shared" ref="CD271" si="4060">V271/V281</f>
        <v>0.14583937373151637</v>
      </c>
      <c r="CE271" s="127">
        <f t="shared" ref="CE271" si="4061">W271/W281</f>
        <v>4.2958535674262235E-2</v>
      </c>
      <c r="CF271" s="124">
        <f t="shared" ref="CF271" si="4062">X271/X281</f>
        <v>0.11064425770308123</v>
      </c>
      <c r="CG271" s="125">
        <f t="shared" ref="CG271" si="4063">Y271/Y281</f>
        <v>8.3051665861902463E-2</v>
      </c>
      <c r="CH271" s="126">
        <f t="shared" ref="CH271" si="4064">Z271/Z281</f>
        <v>7.8231889142255748E-2</v>
      </c>
      <c r="CI271" s="124">
        <f t="shared" ref="CI271" si="4065">AA271/AA281</f>
        <v>9.3272802311184483E-2</v>
      </c>
      <c r="CJ271" s="130">
        <f t="shared" ref="CJ271" si="4066">AB271/AB281</f>
        <v>9.1243767183932151E-2</v>
      </c>
      <c r="CK271" s="131">
        <f t="shared" ref="CK271" si="4067">AC271/AC281</f>
        <v>8.1144191476941033E-2</v>
      </c>
    </row>
    <row r="272" spans="1:89" x14ac:dyDescent="0.2">
      <c r="A272" s="132" t="s">
        <v>31</v>
      </c>
      <c r="B272" s="198">
        <v>426</v>
      </c>
      <c r="C272" s="182">
        <v>426</v>
      </c>
      <c r="D272" s="183">
        <v>108</v>
      </c>
      <c r="E272" s="184">
        <v>346</v>
      </c>
      <c r="F272" s="181">
        <v>125</v>
      </c>
      <c r="G272" s="185">
        <v>234</v>
      </c>
      <c r="H272" s="183">
        <v>369</v>
      </c>
      <c r="I272" s="184">
        <v>591</v>
      </c>
      <c r="J272" s="181">
        <v>108</v>
      </c>
      <c r="K272" s="182">
        <v>60</v>
      </c>
      <c r="L272" s="183">
        <v>356</v>
      </c>
      <c r="M272" s="181">
        <v>98</v>
      </c>
      <c r="N272" s="186">
        <v>546</v>
      </c>
      <c r="O272" s="199">
        <v>296</v>
      </c>
      <c r="P272" s="181">
        <v>182</v>
      </c>
      <c r="Q272" s="182">
        <v>292</v>
      </c>
      <c r="R272" s="183">
        <v>180</v>
      </c>
      <c r="S272" s="184">
        <v>410</v>
      </c>
      <c r="T272" s="181">
        <v>160</v>
      </c>
      <c r="U272" s="185">
        <v>28</v>
      </c>
      <c r="V272" s="183">
        <v>699</v>
      </c>
      <c r="W272" s="200">
        <v>92</v>
      </c>
      <c r="X272" s="181">
        <v>201</v>
      </c>
      <c r="Y272" s="185">
        <v>232</v>
      </c>
      <c r="Z272" s="183">
        <v>365</v>
      </c>
      <c r="AA272" s="181">
        <v>1003</v>
      </c>
      <c r="AB272" s="165">
        <f t="shared" si="3767"/>
        <v>3825</v>
      </c>
      <c r="AC272" s="166">
        <f t="shared" si="3684"/>
        <v>4108</v>
      </c>
      <c r="BI272" s="132" t="s">
        <v>31</v>
      </c>
      <c r="BJ272" s="124">
        <f>B272/B281</f>
        <v>9.137709137709138E-2</v>
      </c>
      <c r="BK272" s="125">
        <f t="shared" ref="BK272" si="4068">C272/C281</f>
        <v>9.3977498345466579E-2</v>
      </c>
      <c r="BL272" s="126">
        <f t="shared" ref="BL272" si="4069">D272/D281</f>
        <v>4.951856946354883E-2</v>
      </c>
      <c r="BM272" s="127">
        <f t="shared" ref="BM272" si="4070">E272/E281</f>
        <v>0.12495485734922354</v>
      </c>
      <c r="BN272" s="124">
        <f t="shared" ref="BN272" si="4071">F272/F281</f>
        <v>3.309504898067249E-2</v>
      </c>
      <c r="BO272" s="125">
        <f t="shared" ref="BO272" si="4072">G272/G281</f>
        <v>9.3525179856115109E-2</v>
      </c>
      <c r="BP272" s="126">
        <f t="shared" ref="BP272" si="4073">H272/H281</f>
        <v>6.8333333333333329E-2</v>
      </c>
      <c r="BQ272" s="127">
        <f t="shared" ref="BQ272" si="4074">I272/I281</f>
        <v>0.10920177383592018</v>
      </c>
      <c r="BR272" s="124">
        <f t="shared" ref="BR272" si="4075">J272/J281</f>
        <v>8.1264108352144468E-2</v>
      </c>
      <c r="BS272" s="125">
        <f t="shared" ref="BS272" si="4076">K272/K281</f>
        <v>4.9504950495049507E-2</v>
      </c>
      <c r="BT272" s="126">
        <f t="shared" ref="BT272" si="4077">L272/L281</f>
        <v>0.11918312688316036</v>
      </c>
      <c r="BU272" s="124">
        <f t="shared" ref="BU272" si="4078">M272/M281</f>
        <v>3.2568959787304751E-2</v>
      </c>
      <c r="BV272" s="128">
        <f t="shared" ref="BV272" si="4079">N272/N281</f>
        <v>0.11641791044776119</v>
      </c>
      <c r="BW272" s="129">
        <f t="shared" ref="BW272" si="4080">O272/O281</f>
        <v>6.1296334644854004E-2</v>
      </c>
      <c r="BX272" s="124">
        <f t="shared" ref="BX272" si="4081">P272/P281</f>
        <v>7.2509960159362549E-2</v>
      </c>
      <c r="BY272" s="125">
        <f t="shared" ref="BY272" si="4082">Q272/Q281</f>
        <v>0.12420246703530413</v>
      </c>
      <c r="BZ272" s="126">
        <f t="shared" ref="BZ272" si="4083">R272/R281</f>
        <v>5.832793259883344E-2</v>
      </c>
      <c r="CA272" s="127">
        <f t="shared" ref="CA272" si="4084">S272/S281</f>
        <v>0.12693498452012383</v>
      </c>
      <c r="CB272" s="124">
        <f t="shared" ref="CB272" si="4085">T272/T281</f>
        <v>0.15936254980079681</v>
      </c>
      <c r="CC272" s="125">
        <f t="shared" ref="CC272" si="4086">U272/U281</f>
        <v>2.9136316337148804E-2</v>
      </c>
      <c r="CD272" s="126">
        <f t="shared" ref="CD272" si="4087">V272/V281</f>
        <v>0.20266743983763411</v>
      </c>
      <c r="CE272" s="127">
        <f t="shared" ref="CE272" si="4088">W272/W281</f>
        <v>3.436682853940979E-2</v>
      </c>
      <c r="CF272" s="124">
        <f t="shared" ref="CF272" si="4089">X272/X281</f>
        <v>9.3837535014005602E-2</v>
      </c>
      <c r="CG272" s="125">
        <f t="shared" ref="CG272" si="4090">Y272/Y281</f>
        <v>0.11202317720907774</v>
      </c>
      <c r="CH272" s="126">
        <f t="shared" ref="CH272" si="4091">Z272/Z281</f>
        <v>6.4023855463953686E-2</v>
      </c>
      <c r="CI272" s="124">
        <f t="shared" ref="CI272" si="4092">AA272/AA281</f>
        <v>0.13798321639840419</v>
      </c>
      <c r="CJ272" s="130">
        <f t="shared" ref="CJ272" si="4093">AB272/AB281</f>
        <v>8.912344470851391E-2</v>
      </c>
      <c r="CK272" s="131">
        <f t="shared" ref="CK272" si="4094">AC272/AC281</f>
        <v>9.5925277291301805E-2</v>
      </c>
    </row>
    <row r="273" spans="1:89" x14ac:dyDescent="0.2">
      <c r="A273" s="140" t="s">
        <v>32</v>
      </c>
      <c r="B273" s="195">
        <v>145</v>
      </c>
      <c r="C273" s="189">
        <v>479</v>
      </c>
      <c r="D273" s="190">
        <v>44</v>
      </c>
      <c r="E273" s="191">
        <v>288</v>
      </c>
      <c r="F273" s="188">
        <v>59</v>
      </c>
      <c r="G273" s="192">
        <v>334</v>
      </c>
      <c r="H273" s="190">
        <v>356</v>
      </c>
      <c r="I273" s="191">
        <v>589</v>
      </c>
      <c r="J273" s="188">
        <v>58</v>
      </c>
      <c r="K273" s="189">
        <v>72</v>
      </c>
      <c r="L273" s="190">
        <v>411</v>
      </c>
      <c r="M273" s="188">
        <v>76</v>
      </c>
      <c r="N273" s="193">
        <v>487</v>
      </c>
      <c r="O273" s="196">
        <v>299</v>
      </c>
      <c r="P273" s="188">
        <v>123</v>
      </c>
      <c r="Q273" s="189">
        <v>234</v>
      </c>
      <c r="R273" s="190">
        <v>145</v>
      </c>
      <c r="S273" s="191">
        <v>350</v>
      </c>
      <c r="T273" s="188">
        <v>50</v>
      </c>
      <c r="U273" s="192">
        <v>24</v>
      </c>
      <c r="V273" s="190">
        <v>336</v>
      </c>
      <c r="W273" s="197">
        <v>57</v>
      </c>
      <c r="X273" s="188">
        <v>87</v>
      </c>
      <c r="Y273" s="192">
        <v>177</v>
      </c>
      <c r="Z273" s="190">
        <v>247</v>
      </c>
      <c r="AA273" s="188">
        <v>640</v>
      </c>
      <c r="AB273" s="165">
        <f t="shared" si="3767"/>
        <v>2548</v>
      </c>
      <c r="AC273" s="166">
        <f t="shared" si="3684"/>
        <v>3619</v>
      </c>
      <c r="BI273" s="140" t="s">
        <v>32</v>
      </c>
      <c r="BJ273" s="124">
        <f>B273/B281</f>
        <v>3.1102531102531101E-2</v>
      </c>
      <c r="BK273" s="125">
        <f t="shared" ref="BK273" si="4095">C273/C281</f>
        <v>0.1056695345245974</v>
      </c>
      <c r="BL273" s="126">
        <f t="shared" ref="BL273" si="4096">D273/D281</f>
        <v>2.0174232003668042E-2</v>
      </c>
      <c r="BM273" s="127">
        <f t="shared" ref="BM273" si="4097">E273/E281</f>
        <v>0.10400866738894908</v>
      </c>
      <c r="BN273" s="124">
        <f t="shared" ref="BN273" si="4098">F273/F281</f>
        <v>1.5620863118877415E-2</v>
      </c>
      <c r="BO273" s="125">
        <f t="shared" ref="BO273" si="4099">G273/G281</f>
        <v>0.13349320543565149</v>
      </c>
      <c r="BP273" s="126">
        <f t="shared" ref="BP273" si="4100">H273/H281</f>
        <v>6.5925925925925929E-2</v>
      </c>
      <c r="BQ273" s="127">
        <f t="shared" ref="BQ273" si="4101">I273/I281</f>
        <v>0.10883222468588322</v>
      </c>
      <c r="BR273" s="124">
        <f t="shared" ref="BR273" si="4102">J273/J281</f>
        <v>4.3641835966892403E-2</v>
      </c>
      <c r="BS273" s="125">
        <f t="shared" ref="BS273" si="4103">K273/K281</f>
        <v>5.9405940594059403E-2</v>
      </c>
      <c r="BT273" s="126">
        <f t="shared" ref="BT273" si="4104">L273/L281</f>
        <v>0.13759625041848009</v>
      </c>
      <c r="BU273" s="124">
        <f t="shared" ref="BU273" si="4105">M273/M281</f>
        <v>2.5257560651379195E-2</v>
      </c>
      <c r="BV273" s="128">
        <f t="shared" ref="BV273" si="4106">N273/N281</f>
        <v>0.10383795309168443</v>
      </c>
      <c r="BW273" s="129">
        <f t="shared" ref="BW273" si="4107">O273/O281</f>
        <v>6.1917581279768069E-2</v>
      </c>
      <c r="BX273" s="124">
        <f t="shared" ref="BX273" si="4108">P273/P281</f>
        <v>4.9003984063745017E-2</v>
      </c>
      <c r="BY273" s="125">
        <f t="shared" ref="BY273" si="4109">Q273/Q281</f>
        <v>9.9532113994045088E-2</v>
      </c>
      <c r="BZ273" s="126">
        <f t="shared" ref="BZ273" si="4110">R273/R281</f>
        <v>4.6986390149060274E-2</v>
      </c>
      <c r="CA273" s="127">
        <f t="shared" ref="CA273" si="4111">S273/S281</f>
        <v>0.10835913312693499</v>
      </c>
      <c r="CB273" s="124">
        <f t="shared" ref="CB273" si="4112">T273/T281</f>
        <v>4.9800796812749001E-2</v>
      </c>
      <c r="CC273" s="125">
        <f t="shared" ref="CC273" si="4113">U273/U281</f>
        <v>2.497398543184183E-2</v>
      </c>
      <c r="CD273" s="126">
        <f t="shared" ref="CD273" si="4114">V273/V281</f>
        <v>9.7419541896201792E-2</v>
      </c>
      <c r="CE273" s="127">
        <f t="shared" ref="CE273" si="4115">W273/W281</f>
        <v>2.1292491595069109E-2</v>
      </c>
      <c r="CF273" s="124">
        <f t="shared" ref="CF273" si="4116">X273/X281</f>
        <v>4.0616246498599441E-2</v>
      </c>
      <c r="CG273" s="125">
        <f t="shared" ref="CG273" si="4117">Y273/Y281</f>
        <v>8.5465958474167075E-2</v>
      </c>
      <c r="CH273" s="126">
        <f t="shared" ref="CH273" si="4118">Z273/Z281</f>
        <v>4.3325732327661813E-2</v>
      </c>
      <c r="CI273" s="124">
        <f t="shared" ref="CI273" si="4119">AA273/AA281</f>
        <v>8.8045123125601865E-2</v>
      </c>
      <c r="CJ273" s="130">
        <f t="shared" ref="CJ273" si="4120">AB273/AB281</f>
        <v>5.9369029311710703E-2</v>
      </c>
      <c r="CK273" s="131">
        <f t="shared" ref="CK273" si="4121">AC273/AC281</f>
        <v>8.4506713368359604E-2</v>
      </c>
    </row>
    <row r="274" spans="1:89" x14ac:dyDescent="0.2">
      <c r="A274" s="132" t="s">
        <v>33</v>
      </c>
      <c r="B274" s="198">
        <v>37</v>
      </c>
      <c r="C274" s="182">
        <v>296</v>
      </c>
      <c r="D274" s="183">
        <v>21</v>
      </c>
      <c r="E274" s="184">
        <v>101</v>
      </c>
      <c r="F274" s="181">
        <v>38</v>
      </c>
      <c r="G274" s="185">
        <v>116</v>
      </c>
      <c r="H274" s="183">
        <v>54</v>
      </c>
      <c r="I274" s="184">
        <v>159</v>
      </c>
      <c r="J274" s="181">
        <v>9</v>
      </c>
      <c r="K274" s="182">
        <v>9</v>
      </c>
      <c r="L274" s="183">
        <v>27</v>
      </c>
      <c r="M274" s="181">
        <v>45</v>
      </c>
      <c r="N274" s="186">
        <v>75</v>
      </c>
      <c r="O274" s="199">
        <v>71</v>
      </c>
      <c r="P274" s="181">
        <v>45</v>
      </c>
      <c r="Q274" s="182">
        <v>66</v>
      </c>
      <c r="R274" s="183">
        <v>40</v>
      </c>
      <c r="S274" s="184">
        <v>87</v>
      </c>
      <c r="T274" s="181">
        <v>16</v>
      </c>
      <c r="U274" s="185">
        <v>10</v>
      </c>
      <c r="V274" s="183">
        <v>33</v>
      </c>
      <c r="W274" s="200">
        <v>45</v>
      </c>
      <c r="X274" s="181">
        <v>26</v>
      </c>
      <c r="Y274" s="185">
        <v>52</v>
      </c>
      <c r="Z274" s="183">
        <v>98</v>
      </c>
      <c r="AA274" s="181">
        <v>268</v>
      </c>
      <c r="AB274" s="165">
        <f t="shared" si="3767"/>
        <v>519</v>
      </c>
      <c r="AC274" s="166">
        <f t="shared" si="3684"/>
        <v>1325</v>
      </c>
      <c r="BI274" s="132" t="s">
        <v>33</v>
      </c>
      <c r="BJ274" s="124">
        <f>B274/B281</f>
        <v>7.9365079365079361E-3</v>
      </c>
      <c r="BK274" s="125">
        <f t="shared" ref="BK274" si="4122">C274/C281</f>
        <v>6.5298919038164566E-2</v>
      </c>
      <c r="BL274" s="126">
        <f t="shared" ref="BL274" si="4123">D274/D281</f>
        <v>9.6286107290233843E-3</v>
      </c>
      <c r="BM274" s="127">
        <f t="shared" ref="BM274" si="4124">E274/E281</f>
        <v>3.6475261827374504E-2</v>
      </c>
      <c r="BN274" s="124">
        <f t="shared" ref="BN274" si="4125">F274/F281</f>
        <v>1.0060894890124437E-2</v>
      </c>
      <c r="BO274" s="125">
        <f t="shared" ref="BO274" si="4126">G274/G281</f>
        <v>4.6362909672262191E-2</v>
      </c>
      <c r="BP274" s="126">
        <f t="shared" ref="BP274" si="4127">H274/H281</f>
        <v>0.01</v>
      </c>
      <c r="BQ274" s="127">
        <f t="shared" ref="BQ274" si="4128">I274/I281</f>
        <v>2.9379157427937917E-2</v>
      </c>
      <c r="BR274" s="124">
        <f t="shared" ref="BR274" si="4129">J274/J281</f>
        <v>6.7720090293453723E-3</v>
      </c>
      <c r="BS274" s="125">
        <f t="shared" ref="BS274" si="4130">K274/K281</f>
        <v>7.4257425742574254E-3</v>
      </c>
      <c r="BT274" s="126">
        <f t="shared" ref="BT274" si="4131">L274/L281</f>
        <v>9.0391697355205886E-3</v>
      </c>
      <c r="BU274" s="124">
        <f t="shared" ref="BU274" si="4132">M274/M281</f>
        <v>1.4955134596211365E-2</v>
      </c>
      <c r="BV274" s="128">
        <f t="shared" ref="BV274" si="4133">N274/N281</f>
        <v>1.5991471215351813E-2</v>
      </c>
      <c r="BW274" s="129">
        <f t="shared" ref="BW274" si="4134">O274/O281</f>
        <v>1.4702837026299442E-2</v>
      </c>
      <c r="BX274" s="124">
        <f t="shared" ref="BX274" si="4135">P274/P281</f>
        <v>1.7928286852589643E-2</v>
      </c>
      <c r="BY274" s="125">
        <f t="shared" ref="BY274" si="4136">Q274/Q281</f>
        <v>2.8073160357294766E-2</v>
      </c>
      <c r="BZ274" s="126">
        <f t="shared" ref="BZ274" si="4137">R274/R281</f>
        <v>1.2961762799740765E-2</v>
      </c>
      <c r="CA274" s="127">
        <f t="shared" ref="CA274" si="4138">S274/S281</f>
        <v>2.6934984520123838E-2</v>
      </c>
      <c r="CB274" s="124">
        <f t="shared" ref="CB274" si="4139">T274/T281</f>
        <v>1.5936254980079681E-2</v>
      </c>
      <c r="CC274" s="125">
        <f t="shared" ref="CC274" si="4140">U274/U281</f>
        <v>1.040582726326743E-2</v>
      </c>
      <c r="CD274" s="126">
        <f t="shared" ref="CD274" si="4141">V274/V281</f>
        <v>9.5679907219483901E-3</v>
      </c>
      <c r="CE274" s="127">
        <f t="shared" ref="CE274" si="4142">W274/W281</f>
        <v>1.6809861785580874E-2</v>
      </c>
      <c r="CF274" s="124">
        <f t="shared" ref="CF274" si="4143">X274/X281</f>
        <v>1.2138188608776844E-2</v>
      </c>
      <c r="CG274" s="125">
        <f t="shared" ref="CG274" si="4144">Y274/Y281</f>
        <v>2.5108643167551906E-2</v>
      </c>
      <c r="CH274" s="126">
        <f t="shared" ref="CH274" si="4145">Z274/Z281</f>
        <v>1.7189966672513594E-2</v>
      </c>
      <c r="CI274" s="124">
        <f t="shared" ref="CI274" si="4146">AA274/AA281</f>
        <v>3.6868895308845781E-2</v>
      </c>
      <c r="CJ274" s="130">
        <f t="shared" ref="CJ274" si="4147">AB274/AB281</f>
        <v>1.2092828183978751E-2</v>
      </c>
      <c r="CK274" s="131">
        <f t="shared" ref="CK274" si="4148">AC274/AC281</f>
        <v>3.0939871570344425E-2</v>
      </c>
    </row>
    <row r="275" spans="1:89" x14ac:dyDescent="0.2">
      <c r="A275" s="140" t="s">
        <v>34</v>
      </c>
      <c r="B275" s="195">
        <v>1</v>
      </c>
      <c r="C275" s="189">
        <v>29</v>
      </c>
      <c r="D275" s="190">
        <v>1</v>
      </c>
      <c r="E275" s="191">
        <v>24</v>
      </c>
      <c r="F275" s="188">
        <v>0</v>
      </c>
      <c r="G275" s="192">
        <v>11</v>
      </c>
      <c r="H275" s="190">
        <v>10</v>
      </c>
      <c r="I275" s="191">
        <v>28</v>
      </c>
      <c r="J275" s="188">
        <v>2</v>
      </c>
      <c r="K275" s="189">
        <v>6</v>
      </c>
      <c r="L275" s="190">
        <v>7</v>
      </c>
      <c r="M275" s="188">
        <v>13</v>
      </c>
      <c r="N275" s="193">
        <v>21</v>
      </c>
      <c r="O275" s="196">
        <v>26</v>
      </c>
      <c r="P275" s="188">
        <v>3</v>
      </c>
      <c r="Q275" s="189">
        <v>21</v>
      </c>
      <c r="R275" s="190">
        <v>11</v>
      </c>
      <c r="S275" s="191">
        <v>18</v>
      </c>
      <c r="T275" s="188">
        <v>8</v>
      </c>
      <c r="U275" s="192">
        <v>7</v>
      </c>
      <c r="V275" s="190">
        <v>12</v>
      </c>
      <c r="W275" s="197">
        <v>9</v>
      </c>
      <c r="X275" s="188">
        <v>11</v>
      </c>
      <c r="Y275" s="192">
        <v>17</v>
      </c>
      <c r="Z275" s="190">
        <v>27</v>
      </c>
      <c r="AA275" s="188">
        <v>50</v>
      </c>
      <c r="AB275" s="165">
        <f t="shared" si="3767"/>
        <v>114</v>
      </c>
      <c r="AC275" s="166">
        <f t="shared" si="3684"/>
        <v>259</v>
      </c>
      <c r="BI275" s="140" t="s">
        <v>34</v>
      </c>
      <c r="BJ275" s="124">
        <f>B275/B281</f>
        <v>2.145002145002145E-4</v>
      </c>
      <c r="BK275" s="125">
        <f t="shared" ref="BK275" si="4149">C275/C281</f>
        <v>6.3975292300904475E-3</v>
      </c>
      <c r="BL275" s="126">
        <f t="shared" ref="BL275" si="4150">D275/D281</f>
        <v>4.5850527281063731E-4</v>
      </c>
      <c r="BM275" s="127">
        <f t="shared" ref="BM275" si="4151">E275/E281</f>
        <v>8.6673889490790895E-3</v>
      </c>
      <c r="BN275" s="124">
        <f t="shared" ref="BN275" si="4152">F275/F281</f>
        <v>0</v>
      </c>
      <c r="BO275" s="125">
        <f t="shared" ref="BO275" si="4153">G275/G281</f>
        <v>4.3964828137490006E-3</v>
      </c>
      <c r="BP275" s="126">
        <f t="shared" ref="BP275" si="4154">H275/H281</f>
        <v>1.8518518518518519E-3</v>
      </c>
      <c r="BQ275" s="127">
        <f t="shared" ref="BQ275" si="4155">I275/I281</f>
        <v>5.1736881005173688E-3</v>
      </c>
      <c r="BR275" s="124">
        <f t="shared" ref="BR275" si="4156">J275/J281</f>
        <v>1.5048908954100827E-3</v>
      </c>
      <c r="BS275" s="125">
        <f t="shared" ref="BS275" si="4157">K275/K281</f>
        <v>4.9504950495049506E-3</v>
      </c>
      <c r="BT275" s="126">
        <f t="shared" ref="BT275" si="4158">L275/L281</f>
        <v>2.3434884499497822E-3</v>
      </c>
      <c r="BU275" s="124">
        <f t="shared" ref="BU275" si="4159">M275/M281</f>
        <v>4.3203722166832836E-3</v>
      </c>
      <c r="BV275" s="128">
        <f t="shared" ref="BV275" si="4160">N275/N281</f>
        <v>4.4776119402985077E-3</v>
      </c>
      <c r="BW275" s="129">
        <f t="shared" ref="BW275" si="4161">O275/O281</f>
        <v>5.3841375025885279E-3</v>
      </c>
      <c r="BX275" s="124">
        <f t="shared" ref="BX275" si="4162">P275/P281</f>
        <v>1.195219123505976E-3</v>
      </c>
      <c r="BY275" s="125">
        <f t="shared" ref="BY275" si="4163">Q275/Q281</f>
        <v>8.9323692045937906E-3</v>
      </c>
      <c r="BZ275" s="126">
        <f t="shared" ref="BZ275" si="4164">R275/R281</f>
        <v>3.5644847699287103E-3</v>
      </c>
      <c r="CA275" s="127">
        <f t="shared" ref="CA275" si="4165">S275/S281</f>
        <v>5.5727554179566567E-3</v>
      </c>
      <c r="CB275" s="124">
        <f t="shared" ref="CB275" si="4166">T275/T281</f>
        <v>7.9681274900398405E-3</v>
      </c>
      <c r="CC275" s="125">
        <f t="shared" ref="CC275" si="4167">U275/U281</f>
        <v>7.2840790842872011E-3</v>
      </c>
      <c r="CD275" s="126">
        <f t="shared" ref="CD275" si="4168">V275/V281</f>
        <v>3.4792693534357786E-3</v>
      </c>
      <c r="CE275" s="127">
        <f t="shared" ref="CE275" si="4169">W275/W281</f>
        <v>3.3619723571161747E-3</v>
      </c>
      <c r="CF275" s="124">
        <f t="shared" ref="CF275" si="4170">X275/X281</f>
        <v>5.1353874883286648E-3</v>
      </c>
      <c r="CG275" s="125">
        <f t="shared" ref="CG275" si="4171">Y275/Y281</f>
        <v>8.2085948816996625E-3</v>
      </c>
      <c r="CH275" s="126">
        <f t="shared" ref="CH275" si="4172">Z275/Z281</f>
        <v>4.7360112261006842E-3</v>
      </c>
      <c r="CI275" s="124">
        <f t="shared" ref="CI275" si="4173">AA275/AA281</f>
        <v>6.8785252441876466E-3</v>
      </c>
      <c r="CJ275" s="130">
        <f t="shared" ref="CJ275" si="4174">AB275/AB281</f>
        <v>2.6562281560184539E-3</v>
      </c>
      <c r="CK275" s="131">
        <f t="shared" ref="CK275" si="4175">AC275/AC281</f>
        <v>6.0478692352597778E-3</v>
      </c>
    </row>
    <row r="276" spans="1:89" x14ac:dyDescent="0.2">
      <c r="A276" s="132" t="s">
        <v>35</v>
      </c>
      <c r="B276" s="198">
        <v>0</v>
      </c>
      <c r="C276" s="182">
        <v>7</v>
      </c>
      <c r="D276" s="183">
        <v>0</v>
      </c>
      <c r="E276" s="184">
        <v>7</v>
      </c>
      <c r="F276" s="181">
        <v>0</v>
      </c>
      <c r="G276" s="185">
        <v>0</v>
      </c>
      <c r="H276" s="183">
        <v>4</v>
      </c>
      <c r="I276" s="184">
        <v>4</v>
      </c>
      <c r="J276" s="181">
        <v>0</v>
      </c>
      <c r="K276" s="182">
        <v>0</v>
      </c>
      <c r="L276" s="183">
        <v>2</v>
      </c>
      <c r="M276" s="181">
        <v>0</v>
      </c>
      <c r="N276" s="186">
        <v>4</v>
      </c>
      <c r="O276" s="199">
        <v>1</v>
      </c>
      <c r="P276" s="181">
        <v>1</v>
      </c>
      <c r="Q276" s="182">
        <v>1</v>
      </c>
      <c r="R276" s="183">
        <v>0</v>
      </c>
      <c r="S276" s="184">
        <v>0</v>
      </c>
      <c r="T276" s="181">
        <v>0</v>
      </c>
      <c r="U276" s="185">
        <v>3</v>
      </c>
      <c r="V276" s="183">
        <v>0</v>
      </c>
      <c r="W276" s="200">
        <v>0</v>
      </c>
      <c r="X276" s="181">
        <v>0</v>
      </c>
      <c r="Y276" s="185">
        <v>1</v>
      </c>
      <c r="Z276" s="183">
        <v>1</v>
      </c>
      <c r="AA276" s="181">
        <v>2</v>
      </c>
      <c r="AB276" s="165">
        <f t="shared" si="3767"/>
        <v>12</v>
      </c>
      <c r="AC276" s="166">
        <f t="shared" si="3684"/>
        <v>26</v>
      </c>
      <c r="BI276" s="132" t="s">
        <v>35</v>
      </c>
      <c r="BJ276" s="124">
        <f>B276/B281</f>
        <v>0</v>
      </c>
      <c r="BK276" s="125">
        <f t="shared" ref="BK276" si="4176">C276/C281</f>
        <v>1.5442311934701081E-3</v>
      </c>
      <c r="BL276" s="126">
        <f t="shared" ref="BL276" si="4177">D276/D281</f>
        <v>0</v>
      </c>
      <c r="BM276" s="127">
        <f t="shared" ref="BM276" si="4178">E276/E281</f>
        <v>2.527988443481401E-3</v>
      </c>
      <c r="BN276" s="124">
        <f t="shared" ref="BN276" si="4179">F276/F281</f>
        <v>0</v>
      </c>
      <c r="BO276" s="125">
        <f t="shared" ref="BO276" si="4180">G276/G281</f>
        <v>0</v>
      </c>
      <c r="BP276" s="126">
        <f t="shared" ref="BP276" si="4181">H276/H281</f>
        <v>7.407407407407407E-4</v>
      </c>
      <c r="BQ276" s="127">
        <f t="shared" ref="BQ276" si="4182">I276/I281</f>
        <v>7.3909830007390983E-4</v>
      </c>
      <c r="BR276" s="124">
        <f t="shared" ref="BR276" si="4183">J276/J281</f>
        <v>0</v>
      </c>
      <c r="BS276" s="125">
        <f t="shared" ref="BS276" si="4184">K276/K281</f>
        <v>0</v>
      </c>
      <c r="BT276" s="126">
        <f t="shared" ref="BT276" si="4185">L276/L281</f>
        <v>6.6956812855708072E-4</v>
      </c>
      <c r="BU276" s="124">
        <f t="shared" ref="BU276" si="4186">M276/M281</f>
        <v>0</v>
      </c>
      <c r="BV276" s="128">
        <f t="shared" ref="BV276" si="4187">N276/N281</f>
        <v>8.5287846481876329E-4</v>
      </c>
      <c r="BW276" s="129">
        <f t="shared" ref="BW276" si="4188">O276/O281</f>
        <v>2.0708221163802029E-4</v>
      </c>
      <c r="BX276" s="124">
        <f t="shared" ref="BX276" si="4189">P276/P281</f>
        <v>3.9840637450199205E-4</v>
      </c>
      <c r="BY276" s="125">
        <f t="shared" ref="BY276" si="4190">Q276/Q281</f>
        <v>4.253509145044662E-4</v>
      </c>
      <c r="BZ276" s="126">
        <f t="shared" ref="BZ276" si="4191">R276/R281</f>
        <v>0</v>
      </c>
      <c r="CA276" s="127">
        <f t="shared" ref="CA276" si="4192">S276/S281</f>
        <v>0</v>
      </c>
      <c r="CB276" s="124">
        <f t="shared" ref="CB276" si="4193">T276/T281</f>
        <v>0</v>
      </c>
      <c r="CC276" s="125">
        <f t="shared" ref="CC276" si="4194">U276/U281</f>
        <v>3.1217481789802288E-3</v>
      </c>
      <c r="CD276" s="126">
        <f t="shared" ref="CD276" si="4195">V276/V281</f>
        <v>0</v>
      </c>
      <c r="CE276" s="127">
        <f t="shared" ref="CE276" si="4196">W276/W281</f>
        <v>0</v>
      </c>
      <c r="CF276" s="124">
        <f t="shared" ref="CF276" si="4197">X276/X281</f>
        <v>0</v>
      </c>
      <c r="CG276" s="125">
        <f t="shared" ref="CG276" si="4198">Y276/Y281</f>
        <v>4.8285852245292128E-4</v>
      </c>
      <c r="CH276" s="126">
        <f t="shared" ref="CH276" si="4199">Z276/Z281</f>
        <v>1.7540782318891423E-4</v>
      </c>
      <c r="CI276" s="124">
        <f t="shared" ref="CI276" si="4200">AA276/AA281</f>
        <v>2.7514100976750583E-4</v>
      </c>
      <c r="CJ276" s="130">
        <f t="shared" ref="CJ276" si="4201">AB276/AB281</f>
        <v>2.7960296379141619E-4</v>
      </c>
      <c r="CK276" s="131">
        <f t="shared" ref="CK276" si="4202">AC276/AC281</f>
        <v>6.0712200817279629E-4</v>
      </c>
    </row>
    <row r="277" spans="1:89" x14ac:dyDescent="0.2">
      <c r="A277" s="140" t="s">
        <v>36</v>
      </c>
      <c r="B277" s="195">
        <v>0</v>
      </c>
      <c r="C277" s="189">
        <v>2</v>
      </c>
      <c r="D277" s="190">
        <v>0</v>
      </c>
      <c r="E277" s="191">
        <v>0</v>
      </c>
      <c r="F277" s="188">
        <v>0</v>
      </c>
      <c r="G277" s="192">
        <v>0</v>
      </c>
      <c r="H277" s="190">
        <v>0</v>
      </c>
      <c r="I277" s="191">
        <v>0</v>
      </c>
      <c r="J277" s="188">
        <v>0</v>
      </c>
      <c r="K277" s="192">
        <v>0</v>
      </c>
      <c r="L277" s="190">
        <v>0</v>
      </c>
      <c r="M277" s="188">
        <v>0</v>
      </c>
      <c r="N277" s="193">
        <v>0</v>
      </c>
      <c r="O277" s="196">
        <v>0</v>
      </c>
      <c r="P277" s="188">
        <v>0</v>
      </c>
      <c r="Q277" s="192">
        <v>0</v>
      </c>
      <c r="R277" s="190">
        <v>0</v>
      </c>
      <c r="S277" s="191">
        <v>0</v>
      </c>
      <c r="T277" s="188">
        <v>0</v>
      </c>
      <c r="U277" s="192">
        <v>0</v>
      </c>
      <c r="V277" s="190">
        <v>0</v>
      </c>
      <c r="W277" s="191">
        <v>0</v>
      </c>
      <c r="X277" s="188">
        <v>0</v>
      </c>
      <c r="Y277" s="192">
        <v>0</v>
      </c>
      <c r="Z277" s="190">
        <v>0</v>
      </c>
      <c r="AA277" s="188">
        <v>0</v>
      </c>
      <c r="AB277" s="165">
        <f t="shared" si="3767"/>
        <v>0</v>
      </c>
      <c r="AC277" s="166">
        <f t="shared" si="3684"/>
        <v>2</v>
      </c>
      <c r="BI277" s="140" t="s">
        <v>36</v>
      </c>
      <c r="BJ277" s="124">
        <f>B277/B281</f>
        <v>0</v>
      </c>
      <c r="BK277" s="125">
        <f t="shared" ref="BK277" si="4203">C277/C281</f>
        <v>4.4120891242003087E-4</v>
      </c>
      <c r="BL277" s="126">
        <f t="shared" ref="BL277" si="4204">D277/D281</f>
        <v>0</v>
      </c>
      <c r="BM277" s="127">
        <f t="shared" ref="BM277" si="4205">E277/E281</f>
        <v>0</v>
      </c>
      <c r="BN277" s="124">
        <f t="shared" ref="BN277" si="4206">F277/F281</f>
        <v>0</v>
      </c>
      <c r="BO277" s="125">
        <f t="shared" ref="BO277" si="4207">G277/G281</f>
        <v>0</v>
      </c>
      <c r="BP277" s="126">
        <f t="shared" ref="BP277" si="4208">H277/H281</f>
        <v>0</v>
      </c>
      <c r="BQ277" s="127">
        <f t="shared" ref="BQ277" si="4209">I277/I281</f>
        <v>0</v>
      </c>
      <c r="BR277" s="124">
        <f t="shared" ref="BR277" si="4210">J277/J281</f>
        <v>0</v>
      </c>
      <c r="BS277" s="125">
        <f t="shared" ref="BS277" si="4211">K277/K281</f>
        <v>0</v>
      </c>
      <c r="BT277" s="126">
        <f t="shared" ref="BT277" si="4212">L277/L281</f>
        <v>0</v>
      </c>
      <c r="BU277" s="124">
        <f t="shared" ref="BU277" si="4213">M277/M281</f>
        <v>0</v>
      </c>
      <c r="BV277" s="128">
        <f t="shared" ref="BV277" si="4214">N277/N281</f>
        <v>0</v>
      </c>
      <c r="BW277" s="129">
        <f t="shared" ref="BW277" si="4215">O277/O281</f>
        <v>0</v>
      </c>
      <c r="BX277" s="124">
        <f t="shared" ref="BX277" si="4216">P277/P281</f>
        <v>0</v>
      </c>
      <c r="BY277" s="125">
        <f t="shared" ref="BY277" si="4217">Q277/Q281</f>
        <v>0</v>
      </c>
      <c r="BZ277" s="126">
        <f t="shared" ref="BZ277" si="4218">R277/R281</f>
        <v>0</v>
      </c>
      <c r="CA277" s="127">
        <f t="shared" ref="CA277" si="4219">S277/S281</f>
        <v>0</v>
      </c>
      <c r="CB277" s="124">
        <f t="shared" ref="CB277" si="4220">T277/T281</f>
        <v>0</v>
      </c>
      <c r="CC277" s="125">
        <f t="shared" ref="CC277" si="4221">U277/U281</f>
        <v>0</v>
      </c>
      <c r="CD277" s="126">
        <f t="shared" ref="CD277" si="4222">V277/V281</f>
        <v>0</v>
      </c>
      <c r="CE277" s="127">
        <f t="shared" ref="CE277" si="4223">W277/W281</f>
        <v>0</v>
      </c>
      <c r="CF277" s="124">
        <f t="shared" ref="CF277" si="4224">X277/X281</f>
        <v>0</v>
      </c>
      <c r="CG277" s="125">
        <f t="shared" ref="CG277" si="4225">Y277/Y281</f>
        <v>0</v>
      </c>
      <c r="CH277" s="126">
        <f t="shared" ref="CH277" si="4226">Z277/Z281</f>
        <v>0</v>
      </c>
      <c r="CI277" s="124">
        <f t="shared" ref="CI277" si="4227">AA277/AA281</f>
        <v>0</v>
      </c>
      <c r="CJ277" s="130">
        <f t="shared" ref="CJ277" si="4228">AB277/AB281</f>
        <v>0</v>
      </c>
      <c r="CK277" s="131">
        <f t="shared" ref="CK277" si="4229">AC277/AC281</f>
        <v>4.6701692936368942E-5</v>
      </c>
    </row>
    <row r="278" spans="1:89" x14ac:dyDescent="0.2">
      <c r="A278" s="132" t="s">
        <v>37</v>
      </c>
      <c r="B278" s="57"/>
      <c r="C278" s="58"/>
      <c r="D278" s="134"/>
      <c r="E278" s="135"/>
      <c r="F278" s="133"/>
      <c r="G278" s="136"/>
      <c r="H278" s="134"/>
      <c r="I278" s="135"/>
      <c r="J278" s="133"/>
      <c r="K278" s="136"/>
      <c r="L278" s="134"/>
      <c r="M278" s="133"/>
      <c r="N278" s="137"/>
      <c r="O278" s="138"/>
      <c r="P278" s="133"/>
      <c r="Q278" s="136"/>
      <c r="R278" s="134"/>
      <c r="S278" s="135"/>
      <c r="T278" s="133"/>
      <c r="U278" s="136"/>
      <c r="V278" s="134"/>
      <c r="W278" s="135"/>
      <c r="X278" s="133"/>
      <c r="Y278" s="136"/>
      <c r="Z278" s="139"/>
      <c r="AA278" s="2"/>
      <c r="AB278" s="165">
        <f t="shared" ref="AB278:AB280" si="4230">B278+D278+F278+H278+J278+L278+N278+P278+R278+T278+V278+X278+Z278</f>
        <v>0</v>
      </c>
      <c r="AC278" s="166">
        <f t="shared" ref="AC278:AC280" si="4231">C278+E278+G278+I278+K278+M278+O278+Q278+S278+U278+W278+Y278+AA278</f>
        <v>0</v>
      </c>
      <c r="BI278" s="132" t="s">
        <v>37</v>
      </c>
      <c r="BJ278" s="124">
        <f>B278/B281</f>
        <v>0</v>
      </c>
      <c r="BK278" s="125">
        <f t="shared" ref="BK278" si="4232">C278/C281</f>
        <v>0</v>
      </c>
      <c r="BL278" s="126">
        <f t="shared" ref="BL278" si="4233">D278/D281</f>
        <v>0</v>
      </c>
      <c r="BM278" s="127">
        <f t="shared" ref="BM278" si="4234">E278/E281</f>
        <v>0</v>
      </c>
      <c r="BN278" s="124">
        <f t="shared" ref="BN278" si="4235">F278/F281</f>
        <v>0</v>
      </c>
      <c r="BO278" s="125">
        <f t="shared" ref="BO278" si="4236">G278/G281</f>
        <v>0</v>
      </c>
      <c r="BP278" s="126">
        <f t="shared" ref="BP278" si="4237">H278/H281</f>
        <v>0</v>
      </c>
      <c r="BQ278" s="127">
        <f t="shared" ref="BQ278" si="4238">I278/I281</f>
        <v>0</v>
      </c>
      <c r="BR278" s="124">
        <f t="shared" ref="BR278" si="4239">J278/J281</f>
        <v>0</v>
      </c>
      <c r="BS278" s="125">
        <f t="shared" ref="BS278" si="4240">K278/K281</f>
        <v>0</v>
      </c>
      <c r="BT278" s="126">
        <f t="shared" ref="BT278" si="4241">L278/L281</f>
        <v>0</v>
      </c>
      <c r="BU278" s="124">
        <f t="shared" ref="BU278" si="4242">M278/M281</f>
        <v>0</v>
      </c>
      <c r="BV278" s="128">
        <f t="shared" ref="BV278" si="4243">N278/N281</f>
        <v>0</v>
      </c>
      <c r="BW278" s="129">
        <f t="shared" ref="BW278" si="4244">O278/O281</f>
        <v>0</v>
      </c>
      <c r="BX278" s="124">
        <f t="shared" ref="BX278" si="4245">P278/P281</f>
        <v>0</v>
      </c>
      <c r="BY278" s="125">
        <f t="shared" ref="BY278" si="4246">Q278/Q281</f>
        <v>0</v>
      </c>
      <c r="BZ278" s="126">
        <f t="shared" ref="BZ278" si="4247">R278/R281</f>
        <v>0</v>
      </c>
      <c r="CA278" s="127">
        <f t="shared" ref="CA278" si="4248">S278/S281</f>
        <v>0</v>
      </c>
      <c r="CB278" s="124">
        <f t="shared" ref="CB278" si="4249">T278/T281</f>
        <v>0</v>
      </c>
      <c r="CC278" s="125">
        <f t="shared" ref="CC278" si="4250">U278/U281</f>
        <v>0</v>
      </c>
      <c r="CD278" s="126">
        <f t="shared" ref="CD278" si="4251">V278/V281</f>
        <v>0</v>
      </c>
      <c r="CE278" s="127">
        <f t="shared" ref="CE278" si="4252">W278/W281</f>
        <v>0</v>
      </c>
      <c r="CF278" s="124">
        <f t="shared" ref="CF278" si="4253">X278/X281</f>
        <v>0</v>
      </c>
      <c r="CG278" s="125">
        <f t="shared" ref="CG278" si="4254">Y278/Y281</f>
        <v>0</v>
      </c>
      <c r="CH278" s="126">
        <f t="shared" ref="CH278" si="4255">Z278/Z281</f>
        <v>0</v>
      </c>
      <c r="CI278" s="124">
        <f t="shared" ref="CI278" si="4256">AA278/AA281</f>
        <v>0</v>
      </c>
      <c r="CJ278" s="130">
        <f t="shared" ref="CJ278" si="4257">AB278/AB281</f>
        <v>0</v>
      </c>
      <c r="CK278" s="131">
        <f t="shared" ref="CK278" si="4258">AC278/AC281</f>
        <v>0</v>
      </c>
    </row>
    <row r="279" spans="1:89" x14ac:dyDescent="0.2">
      <c r="A279" s="140" t="s">
        <v>38</v>
      </c>
      <c r="B279" s="55"/>
      <c r="C279" s="56"/>
      <c r="D279" s="145"/>
      <c r="E279" s="142"/>
      <c r="F279" s="143"/>
      <c r="G279" s="144"/>
      <c r="H279" s="145"/>
      <c r="I279" s="142"/>
      <c r="J279" s="143"/>
      <c r="K279" s="144"/>
      <c r="L279" s="145"/>
      <c r="M279" s="143"/>
      <c r="N279" s="147"/>
      <c r="O279" s="146"/>
      <c r="P279" s="143"/>
      <c r="Q279" s="144"/>
      <c r="R279" s="145"/>
      <c r="S279" s="142"/>
      <c r="T279" s="143"/>
      <c r="U279" s="144"/>
      <c r="V279" s="145"/>
      <c r="W279" s="142"/>
      <c r="X279" s="143"/>
      <c r="Y279" s="144"/>
      <c r="Z279" s="3"/>
      <c r="AA279" s="141"/>
      <c r="AB279" s="165">
        <f t="shared" si="4230"/>
        <v>0</v>
      </c>
      <c r="AC279" s="166">
        <f t="shared" si="4231"/>
        <v>0</v>
      </c>
      <c r="BI279" s="140" t="s">
        <v>38</v>
      </c>
      <c r="BJ279" s="124">
        <f>B279/B281</f>
        <v>0</v>
      </c>
      <c r="BK279" s="125">
        <f t="shared" ref="BK279" si="4259">C279/C281</f>
        <v>0</v>
      </c>
      <c r="BL279" s="126">
        <f t="shared" ref="BL279" si="4260">D279/D281</f>
        <v>0</v>
      </c>
      <c r="BM279" s="127">
        <f t="shared" ref="BM279" si="4261">E279/E281</f>
        <v>0</v>
      </c>
      <c r="BN279" s="124">
        <f t="shared" ref="BN279" si="4262">F279/F281</f>
        <v>0</v>
      </c>
      <c r="BO279" s="125">
        <f t="shared" ref="BO279" si="4263">G279/G281</f>
        <v>0</v>
      </c>
      <c r="BP279" s="126">
        <f t="shared" ref="BP279" si="4264">H279/H281</f>
        <v>0</v>
      </c>
      <c r="BQ279" s="127">
        <f t="shared" ref="BQ279" si="4265">I279/I281</f>
        <v>0</v>
      </c>
      <c r="BR279" s="124">
        <f t="shared" ref="BR279" si="4266">J279/J281</f>
        <v>0</v>
      </c>
      <c r="BS279" s="125">
        <f t="shared" ref="BS279" si="4267">K279/K281</f>
        <v>0</v>
      </c>
      <c r="BT279" s="126">
        <f t="shared" ref="BT279" si="4268">L279/L281</f>
        <v>0</v>
      </c>
      <c r="BU279" s="124">
        <f t="shared" ref="BU279" si="4269">M279/M281</f>
        <v>0</v>
      </c>
      <c r="BV279" s="128">
        <f t="shared" ref="BV279" si="4270">N279/N281</f>
        <v>0</v>
      </c>
      <c r="BW279" s="129">
        <f t="shared" ref="BW279" si="4271">O279/O281</f>
        <v>0</v>
      </c>
      <c r="BX279" s="124">
        <f t="shared" ref="BX279" si="4272">P279/P281</f>
        <v>0</v>
      </c>
      <c r="BY279" s="125">
        <f t="shared" ref="BY279" si="4273">Q279/Q281</f>
        <v>0</v>
      </c>
      <c r="BZ279" s="126">
        <f t="shared" ref="BZ279" si="4274">R279/R281</f>
        <v>0</v>
      </c>
      <c r="CA279" s="127">
        <f t="shared" ref="CA279" si="4275">S279/S281</f>
        <v>0</v>
      </c>
      <c r="CB279" s="124">
        <f t="shared" ref="CB279" si="4276">T279/T281</f>
        <v>0</v>
      </c>
      <c r="CC279" s="125">
        <f t="shared" ref="CC279" si="4277">U279/U281</f>
        <v>0</v>
      </c>
      <c r="CD279" s="126">
        <f t="shared" ref="CD279" si="4278">V279/V281</f>
        <v>0</v>
      </c>
      <c r="CE279" s="127">
        <f t="shared" ref="CE279" si="4279">W279/W281</f>
        <v>0</v>
      </c>
      <c r="CF279" s="124">
        <f t="shared" ref="CF279" si="4280">X279/X281</f>
        <v>0</v>
      </c>
      <c r="CG279" s="125">
        <f t="shared" ref="CG279" si="4281">Y279/Y281</f>
        <v>0</v>
      </c>
      <c r="CH279" s="126">
        <f t="shared" ref="CH279" si="4282">Z279/Z281</f>
        <v>0</v>
      </c>
      <c r="CI279" s="124">
        <f t="shared" ref="CI279" si="4283">AA279/AA281</f>
        <v>0</v>
      </c>
      <c r="CJ279" s="130">
        <f t="shared" ref="CJ279" si="4284">AB279/AB281</f>
        <v>0</v>
      </c>
      <c r="CK279" s="131">
        <f t="shared" ref="CK279" si="4285">AC279/AC281</f>
        <v>0</v>
      </c>
    </row>
    <row r="280" spans="1:89" ht="13.5" thickBot="1" x14ac:dyDescent="0.25">
      <c r="A280" s="132" t="s">
        <v>39</v>
      </c>
      <c r="B280" s="57"/>
      <c r="C280" s="58"/>
      <c r="D280" s="134"/>
      <c r="E280" s="135"/>
      <c r="F280" s="133"/>
      <c r="G280" s="136"/>
      <c r="H280" s="134"/>
      <c r="I280" s="135"/>
      <c r="J280" s="133"/>
      <c r="K280" s="136"/>
      <c r="L280" s="134"/>
      <c r="M280" s="133"/>
      <c r="N280" s="137"/>
      <c r="O280" s="138"/>
      <c r="P280" s="133"/>
      <c r="Q280" s="136"/>
      <c r="R280" s="134"/>
      <c r="S280" s="135"/>
      <c r="T280" s="133"/>
      <c r="U280" s="136"/>
      <c r="V280" s="134"/>
      <c r="W280" s="135"/>
      <c r="X280" s="133"/>
      <c r="Y280" s="136"/>
      <c r="Z280" s="139"/>
      <c r="AA280" s="2"/>
      <c r="AB280" s="165">
        <f t="shared" si="4230"/>
        <v>0</v>
      </c>
      <c r="AC280" s="166">
        <f t="shared" si="4231"/>
        <v>0</v>
      </c>
      <c r="BI280" s="132" t="s">
        <v>39</v>
      </c>
      <c r="BJ280" s="124">
        <f>B280/B281</f>
        <v>0</v>
      </c>
      <c r="BK280" s="125">
        <f t="shared" ref="BK280" si="4286">C280/C281</f>
        <v>0</v>
      </c>
      <c r="BL280" s="126">
        <f t="shared" ref="BL280" si="4287">D280/D281</f>
        <v>0</v>
      </c>
      <c r="BM280" s="127">
        <f t="shared" ref="BM280" si="4288">E280/E281</f>
        <v>0</v>
      </c>
      <c r="BN280" s="124">
        <f t="shared" ref="BN280" si="4289">F280/F281</f>
        <v>0</v>
      </c>
      <c r="BO280" s="125">
        <f t="shared" ref="BO280" si="4290">G280/G281</f>
        <v>0</v>
      </c>
      <c r="BP280" s="126">
        <f t="shared" ref="BP280" si="4291">H280/H281</f>
        <v>0</v>
      </c>
      <c r="BQ280" s="127">
        <f t="shared" ref="BQ280" si="4292">I280/I281</f>
        <v>0</v>
      </c>
      <c r="BR280" s="124">
        <f t="shared" ref="BR280" si="4293">J280/J281</f>
        <v>0</v>
      </c>
      <c r="BS280" s="125">
        <f t="shared" ref="BS280" si="4294">K280/K281</f>
        <v>0</v>
      </c>
      <c r="BT280" s="126">
        <f t="shared" ref="BT280" si="4295">L280/L281</f>
        <v>0</v>
      </c>
      <c r="BU280" s="124">
        <f t="shared" ref="BU280" si="4296">M280/M281</f>
        <v>0</v>
      </c>
      <c r="BV280" s="128">
        <f t="shared" ref="BV280" si="4297">N280/N281</f>
        <v>0</v>
      </c>
      <c r="BW280" s="129">
        <f t="shared" ref="BW280" si="4298">O280/O281</f>
        <v>0</v>
      </c>
      <c r="BX280" s="124">
        <f t="shared" ref="BX280" si="4299">P280/P281</f>
        <v>0</v>
      </c>
      <c r="BY280" s="125">
        <f t="shared" ref="BY280" si="4300">Q280/Q281</f>
        <v>0</v>
      </c>
      <c r="BZ280" s="126">
        <f t="shared" ref="BZ280" si="4301">R280/R281</f>
        <v>0</v>
      </c>
      <c r="CA280" s="127">
        <f t="shared" ref="CA280" si="4302">S280/S281</f>
        <v>0</v>
      </c>
      <c r="CB280" s="124">
        <f t="shared" ref="CB280" si="4303">T280/T281</f>
        <v>0</v>
      </c>
      <c r="CC280" s="125">
        <f t="shared" ref="CC280" si="4304">U280/U281</f>
        <v>0</v>
      </c>
      <c r="CD280" s="126">
        <f t="shared" ref="CD280" si="4305">V280/V281</f>
        <v>0</v>
      </c>
      <c r="CE280" s="127">
        <f t="shared" ref="CE280" si="4306">W280/W281</f>
        <v>0</v>
      </c>
      <c r="CF280" s="124">
        <f t="shared" ref="CF280" si="4307">X280/X281</f>
        <v>0</v>
      </c>
      <c r="CG280" s="125">
        <f t="shared" ref="CG280" si="4308">Y280/Y281</f>
        <v>0</v>
      </c>
      <c r="CH280" s="126">
        <f t="shared" ref="CH280" si="4309">Z280/Z281</f>
        <v>0</v>
      </c>
      <c r="CI280" s="124">
        <f t="shared" ref="CI280" si="4310">AA280/AA281</f>
        <v>0</v>
      </c>
      <c r="CJ280" s="130">
        <f t="shared" ref="CJ280" si="4311">AB280/AB281</f>
        <v>0</v>
      </c>
      <c r="CK280" s="131">
        <f t="shared" ref="CK280" si="4312">AC280/AC281</f>
        <v>0</v>
      </c>
    </row>
    <row r="281" spans="1:89" ht="14.25" thickTop="1" thickBot="1" x14ac:dyDescent="0.25">
      <c r="A281" s="254" t="s">
        <v>13</v>
      </c>
      <c r="B281" s="14">
        <f t="shared" ref="B281" si="4313">SUM(B258:B280)</f>
        <v>4662</v>
      </c>
      <c r="C281" s="1">
        <f t="shared" ref="C281" si="4314">SUM(C258:C280)</f>
        <v>4533</v>
      </c>
      <c r="D281" s="14">
        <f t="shared" ref="D281" si="4315">SUM(D258:D280)</f>
        <v>2181</v>
      </c>
      <c r="E281" s="1">
        <f t="shared" ref="E281" si="4316">SUM(E258:E280)</f>
        <v>2769</v>
      </c>
      <c r="F281" s="14">
        <f t="shared" ref="F281" si="4317">SUM(F258:F280)</f>
        <v>3777</v>
      </c>
      <c r="G281" s="1">
        <f t="shared" ref="G281" si="4318">SUM(G258:G280)</f>
        <v>2502</v>
      </c>
      <c r="H281" s="14">
        <f t="shared" ref="H281" si="4319">SUM(H258:H280)</f>
        <v>5400</v>
      </c>
      <c r="I281" s="1">
        <f t="shared" ref="I281" si="4320">SUM(I258:I280)</f>
        <v>5412</v>
      </c>
      <c r="J281" s="14">
        <f t="shared" ref="J281" si="4321">SUM(J258:J280)</f>
        <v>1329</v>
      </c>
      <c r="K281" s="1">
        <f t="shared" ref="K281" si="4322">SUM(K258:K280)</f>
        <v>1212</v>
      </c>
      <c r="L281" s="14">
        <f t="shared" ref="L281" si="4323">SUM(L258:L280)</f>
        <v>2987</v>
      </c>
      <c r="M281" s="1">
        <f t="shared" ref="M281" si="4324">SUM(M258:M280)</f>
        <v>3009</v>
      </c>
      <c r="N281" s="14">
        <f t="shared" ref="N281" si="4325">SUM(N258:N280)</f>
        <v>4690</v>
      </c>
      <c r="O281" s="1">
        <f t="shared" ref="O281" si="4326">SUM(O258:O280)</f>
        <v>4829</v>
      </c>
      <c r="P281" s="14">
        <f t="shared" ref="P281" si="4327">SUM(P258:P280)</f>
        <v>2510</v>
      </c>
      <c r="Q281" s="1">
        <f t="shared" ref="Q281" si="4328">SUM(Q258:Q280)</f>
        <v>2351</v>
      </c>
      <c r="R281" s="14">
        <f t="shared" ref="R281" si="4329">SUM(R258:R280)</f>
        <v>3086</v>
      </c>
      <c r="S281" s="1">
        <f t="shared" ref="S281" si="4330">SUM(S258:S280)</f>
        <v>3230</v>
      </c>
      <c r="T281" s="14">
        <f t="shared" ref="T281" si="4331">SUM(T258:T280)</f>
        <v>1004</v>
      </c>
      <c r="U281" s="1">
        <f t="shared" ref="U281" si="4332">SUM(U258:U280)</f>
        <v>961</v>
      </c>
      <c r="V281" s="14">
        <f t="shared" ref="V281" si="4333">SUM(V258:V280)</f>
        <v>3449</v>
      </c>
      <c r="W281" s="1">
        <f t="shared" ref="W281" si="4334">SUM(W258:W280)</f>
        <v>2677</v>
      </c>
      <c r="X281" s="14">
        <f t="shared" ref="X281" si="4335">SUM(X258:X280)</f>
        <v>2142</v>
      </c>
      <c r="Y281" s="1">
        <f t="shared" ref="Y281" si="4336">SUM(Y258:Y280)</f>
        <v>2071</v>
      </c>
      <c r="Z281" s="14">
        <f t="shared" ref="Z281" si="4337">SUM(Z258:Z280)</f>
        <v>5701</v>
      </c>
      <c r="AA281" s="1">
        <f t="shared" ref="AA281" si="4338">SUM(AA258:AA280)</f>
        <v>7269</v>
      </c>
      <c r="AB281" s="167">
        <f t="shared" ref="AB281:AC281" si="4339">SUM(AB257:AB280)</f>
        <v>42918</v>
      </c>
      <c r="AC281" s="168">
        <f t="shared" si="4339"/>
        <v>42825</v>
      </c>
      <c r="BI281" s="254" t="s">
        <v>13</v>
      </c>
      <c r="BJ281" s="148">
        <f>SUM(BJ257:BJ280)</f>
        <v>0.99999999999999989</v>
      </c>
      <c r="BK281" s="149">
        <f t="shared" ref="BK281:CK281" si="4340">SUM(BK257:BK280)</f>
        <v>0.99999999999999989</v>
      </c>
      <c r="BL281" s="148">
        <f t="shared" si="4340"/>
        <v>1</v>
      </c>
      <c r="BM281" s="149">
        <f t="shared" si="4340"/>
        <v>1</v>
      </c>
      <c r="BN281" s="148">
        <f t="shared" si="4340"/>
        <v>1.0000000000000002</v>
      </c>
      <c r="BO281" s="149">
        <f t="shared" si="4340"/>
        <v>1</v>
      </c>
      <c r="BP281" s="148">
        <f t="shared" si="4340"/>
        <v>1</v>
      </c>
      <c r="BQ281" s="149">
        <f t="shared" si="4340"/>
        <v>0.99999999999999989</v>
      </c>
      <c r="BR281" s="148">
        <f t="shared" si="4340"/>
        <v>1.0000000000000002</v>
      </c>
      <c r="BS281" s="149">
        <f t="shared" si="4340"/>
        <v>1</v>
      </c>
      <c r="BT281" s="148">
        <f t="shared" si="4340"/>
        <v>1</v>
      </c>
      <c r="BU281" s="149">
        <f t="shared" si="4340"/>
        <v>0.99999999999999978</v>
      </c>
      <c r="BV281" s="148">
        <f t="shared" si="4340"/>
        <v>1</v>
      </c>
      <c r="BW281" s="149">
        <f t="shared" si="4340"/>
        <v>1</v>
      </c>
      <c r="BX281" s="148">
        <f t="shared" si="4340"/>
        <v>0.99999999999999978</v>
      </c>
      <c r="BY281" s="149">
        <f t="shared" si="4340"/>
        <v>1</v>
      </c>
      <c r="BZ281" s="148">
        <f t="shared" si="4340"/>
        <v>0.99999999999999989</v>
      </c>
      <c r="CA281" s="149">
        <f t="shared" si="4340"/>
        <v>1.0000000000000002</v>
      </c>
      <c r="CB281" s="148">
        <f t="shared" si="4340"/>
        <v>0.99999999999999989</v>
      </c>
      <c r="CC281" s="149">
        <f t="shared" si="4340"/>
        <v>0.99999999999999978</v>
      </c>
      <c r="CD281" s="148">
        <f t="shared" si="4340"/>
        <v>1</v>
      </c>
      <c r="CE281" s="149">
        <f t="shared" si="4340"/>
        <v>0.99999999999999989</v>
      </c>
      <c r="CF281" s="148">
        <f t="shared" si="4340"/>
        <v>1</v>
      </c>
      <c r="CG281" s="149">
        <f t="shared" si="4340"/>
        <v>1</v>
      </c>
      <c r="CH281" s="148">
        <f t="shared" si="4340"/>
        <v>1</v>
      </c>
      <c r="CI281" s="149">
        <f t="shared" si="4340"/>
        <v>1</v>
      </c>
      <c r="CJ281" s="148">
        <f t="shared" si="4340"/>
        <v>0.99999999999999989</v>
      </c>
      <c r="CK281" s="149">
        <f t="shared" si="4340"/>
        <v>1</v>
      </c>
    </row>
    <row r="282" spans="1:89" ht="13.5" thickTop="1" x14ac:dyDescent="0.2">
      <c r="A282" s="179"/>
    </row>
    <row r="284" spans="1:89" x14ac:dyDescent="0.2">
      <c r="A284" s="271">
        <f>+A253+1</f>
        <v>43992</v>
      </c>
      <c r="B284" s="271"/>
      <c r="C284" s="271"/>
      <c r="D284" s="271"/>
      <c r="BI284" s="270">
        <f>+BI253+1</f>
        <v>43992</v>
      </c>
      <c r="BJ284" s="270"/>
      <c r="BK284" s="270"/>
      <c r="BL284" s="270"/>
    </row>
    <row r="285" spans="1:89" ht="13.5" thickBot="1" x14ac:dyDescent="0.25">
      <c r="AE285" t="s">
        <v>84</v>
      </c>
    </row>
    <row r="286" spans="1:89" ht="14.25" thickTop="1" thickBot="1" x14ac:dyDescent="0.25">
      <c r="A286" s="268" t="s">
        <v>0</v>
      </c>
      <c r="B286" s="262" t="s">
        <v>1</v>
      </c>
      <c r="C286" s="263"/>
      <c r="D286" s="262" t="s">
        <v>2</v>
      </c>
      <c r="E286" s="263"/>
      <c r="F286" s="262" t="s">
        <v>3</v>
      </c>
      <c r="G286" s="263"/>
      <c r="H286" s="262" t="s">
        <v>4</v>
      </c>
      <c r="I286" s="263"/>
      <c r="J286" s="262" t="s">
        <v>5</v>
      </c>
      <c r="K286" s="263"/>
      <c r="L286" s="262" t="s">
        <v>6</v>
      </c>
      <c r="M286" s="263"/>
      <c r="N286" s="262" t="s">
        <v>7</v>
      </c>
      <c r="O286" s="263"/>
      <c r="P286" s="262" t="s">
        <v>8</v>
      </c>
      <c r="Q286" s="263"/>
      <c r="R286" s="262" t="s">
        <v>9</v>
      </c>
      <c r="S286" s="263"/>
      <c r="T286" s="262" t="s">
        <v>10</v>
      </c>
      <c r="U286" s="263"/>
      <c r="V286" s="262" t="s">
        <v>11</v>
      </c>
      <c r="W286" s="263"/>
      <c r="X286" s="262" t="s">
        <v>12</v>
      </c>
      <c r="Y286" s="263"/>
      <c r="Z286" s="264" t="s">
        <v>40</v>
      </c>
      <c r="AA286" s="265"/>
      <c r="AB286" s="266" t="s">
        <v>41</v>
      </c>
      <c r="AC286" s="267"/>
      <c r="AE286" s="268" t="s">
        <v>0</v>
      </c>
      <c r="AF286" s="262" t="s">
        <v>1</v>
      </c>
      <c r="AG286" s="263"/>
      <c r="AH286" s="262" t="s">
        <v>2</v>
      </c>
      <c r="AI286" s="263"/>
      <c r="AJ286" s="262" t="s">
        <v>3</v>
      </c>
      <c r="AK286" s="263"/>
      <c r="AL286" s="262" t="s">
        <v>4</v>
      </c>
      <c r="AM286" s="263"/>
      <c r="AN286" s="262" t="s">
        <v>5</v>
      </c>
      <c r="AO286" s="263"/>
      <c r="AP286" s="262" t="s">
        <v>6</v>
      </c>
      <c r="AQ286" s="263"/>
      <c r="AR286" s="262" t="s">
        <v>7</v>
      </c>
      <c r="AS286" s="263"/>
      <c r="AT286" s="262" t="s">
        <v>8</v>
      </c>
      <c r="AU286" s="263"/>
      <c r="AV286" s="262" t="s">
        <v>9</v>
      </c>
      <c r="AW286" s="263"/>
      <c r="AX286" s="262" t="s">
        <v>10</v>
      </c>
      <c r="AY286" s="263"/>
      <c r="AZ286" s="262" t="s">
        <v>11</v>
      </c>
      <c r="BA286" s="263"/>
      <c r="BB286" s="262" t="s">
        <v>12</v>
      </c>
      <c r="BC286" s="263"/>
      <c r="BD286" s="264" t="s">
        <v>40</v>
      </c>
      <c r="BE286" s="265"/>
      <c r="BF286" s="266" t="s">
        <v>41</v>
      </c>
      <c r="BG286" s="267"/>
      <c r="BI286" s="268" t="s">
        <v>0</v>
      </c>
      <c r="BJ286" s="262" t="s">
        <v>1</v>
      </c>
      <c r="BK286" s="263"/>
      <c r="BL286" s="262" t="s">
        <v>2</v>
      </c>
      <c r="BM286" s="263"/>
      <c r="BN286" s="262" t="s">
        <v>3</v>
      </c>
      <c r="BO286" s="263"/>
      <c r="BP286" s="262" t="s">
        <v>4</v>
      </c>
      <c r="BQ286" s="263"/>
      <c r="BR286" s="262" t="s">
        <v>5</v>
      </c>
      <c r="BS286" s="263"/>
      <c r="BT286" s="262" t="s">
        <v>6</v>
      </c>
      <c r="BU286" s="263"/>
      <c r="BV286" s="262" t="s">
        <v>7</v>
      </c>
      <c r="BW286" s="263"/>
      <c r="BX286" s="262" t="s">
        <v>8</v>
      </c>
      <c r="BY286" s="263"/>
      <c r="BZ286" s="262" t="s">
        <v>9</v>
      </c>
      <c r="CA286" s="263"/>
      <c r="CB286" s="262" t="s">
        <v>10</v>
      </c>
      <c r="CC286" s="263"/>
      <c r="CD286" s="262" t="s">
        <v>11</v>
      </c>
      <c r="CE286" s="263"/>
      <c r="CF286" s="262" t="s">
        <v>12</v>
      </c>
      <c r="CG286" s="263"/>
      <c r="CH286" s="264" t="s">
        <v>40</v>
      </c>
      <c r="CI286" s="265"/>
      <c r="CJ286" s="262" t="s">
        <v>41</v>
      </c>
      <c r="CK286" s="263"/>
    </row>
    <row r="287" spans="1:89" ht="15" thickTop="1" thickBot="1" x14ac:dyDescent="0.3">
      <c r="A287" s="269"/>
      <c r="B287" s="112" t="s">
        <v>14</v>
      </c>
      <c r="C287" s="113" t="s">
        <v>15</v>
      </c>
      <c r="D287" s="114" t="s">
        <v>14</v>
      </c>
      <c r="E287" s="115" t="s">
        <v>15</v>
      </c>
      <c r="F287" s="112" t="s">
        <v>14</v>
      </c>
      <c r="G287" s="113" t="s">
        <v>15</v>
      </c>
      <c r="H287" s="114" t="s">
        <v>14</v>
      </c>
      <c r="I287" s="115" t="s">
        <v>15</v>
      </c>
      <c r="J287" s="112" t="s">
        <v>14</v>
      </c>
      <c r="K287" s="113" t="s">
        <v>15</v>
      </c>
      <c r="L287" s="114" t="s">
        <v>14</v>
      </c>
      <c r="M287" s="112" t="s">
        <v>15</v>
      </c>
      <c r="N287" s="116" t="s">
        <v>14</v>
      </c>
      <c r="O287" s="117" t="s">
        <v>15</v>
      </c>
      <c r="P287" s="112" t="s">
        <v>14</v>
      </c>
      <c r="Q287" s="113" t="s">
        <v>15</v>
      </c>
      <c r="R287" s="114" t="s">
        <v>14</v>
      </c>
      <c r="S287" s="115" t="s">
        <v>15</v>
      </c>
      <c r="T287" s="112" t="s">
        <v>14</v>
      </c>
      <c r="U287" s="113" t="s">
        <v>15</v>
      </c>
      <c r="V287" s="114" t="s">
        <v>14</v>
      </c>
      <c r="W287" s="115" t="s">
        <v>15</v>
      </c>
      <c r="X287" s="112" t="s">
        <v>14</v>
      </c>
      <c r="Y287" s="113" t="s">
        <v>15</v>
      </c>
      <c r="Z287" s="26" t="s">
        <v>14</v>
      </c>
      <c r="AA287" s="118" t="s">
        <v>15</v>
      </c>
      <c r="AB287" s="169" t="s">
        <v>14</v>
      </c>
      <c r="AC287" s="170" t="s">
        <v>15</v>
      </c>
      <c r="AE287" s="269"/>
      <c r="AF287" s="112" t="s">
        <v>14</v>
      </c>
      <c r="AG287" s="113" t="s">
        <v>15</v>
      </c>
      <c r="AH287" s="114" t="s">
        <v>14</v>
      </c>
      <c r="AI287" s="115" t="s">
        <v>15</v>
      </c>
      <c r="AJ287" s="112" t="s">
        <v>14</v>
      </c>
      <c r="AK287" s="113" t="s">
        <v>15</v>
      </c>
      <c r="AL287" s="114" t="s">
        <v>14</v>
      </c>
      <c r="AM287" s="115" t="s">
        <v>15</v>
      </c>
      <c r="AN287" s="112" t="s">
        <v>14</v>
      </c>
      <c r="AO287" s="113" t="s">
        <v>15</v>
      </c>
      <c r="AP287" s="114" t="s">
        <v>14</v>
      </c>
      <c r="AQ287" s="112" t="s">
        <v>15</v>
      </c>
      <c r="AR287" s="116" t="s">
        <v>14</v>
      </c>
      <c r="AS287" s="117" t="s">
        <v>15</v>
      </c>
      <c r="AT287" s="112" t="s">
        <v>14</v>
      </c>
      <c r="AU287" s="113" t="s">
        <v>15</v>
      </c>
      <c r="AV287" s="114" t="s">
        <v>14</v>
      </c>
      <c r="AW287" s="115" t="s">
        <v>15</v>
      </c>
      <c r="AX287" s="112" t="s">
        <v>14</v>
      </c>
      <c r="AY287" s="113" t="s">
        <v>15</v>
      </c>
      <c r="AZ287" s="114" t="s">
        <v>14</v>
      </c>
      <c r="BA287" s="115" t="s">
        <v>15</v>
      </c>
      <c r="BB287" s="112" t="s">
        <v>14</v>
      </c>
      <c r="BC287" s="113" t="s">
        <v>15</v>
      </c>
      <c r="BD287" s="26" t="s">
        <v>14</v>
      </c>
      <c r="BE287" s="118" t="s">
        <v>15</v>
      </c>
      <c r="BF287" s="169" t="s">
        <v>14</v>
      </c>
      <c r="BG287" s="170" t="s">
        <v>15</v>
      </c>
      <c r="BI287" s="269"/>
      <c r="BJ287" s="112" t="s">
        <v>14</v>
      </c>
      <c r="BK287" s="113" t="s">
        <v>15</v>
      </c>
      <c r="BL287" s="114" t="s">
        <v>14</v>
      </c>
      <c r="BM287" s="115" t="s">
        <v>15</v>
      </c>
      <c r="BN287" s="112" t="s">
        <v>14</v>
      </c>
      <c r="BO287" s="113" t="s">
        <v>15</v>
      </c>
      <c r="BP287" s="114" t="s">
        <v>14</v>
      </c>
      <c r="BQ287" s="115" t="s">
        <v>15</v>
      </c>
      <c r="BR287" s="112" t="s">
        <v>14</v>
      </c>
      <c r="BS287" s="113" t="s">
        <v>15</v>
      </c>
      <c r="BT287" s="114" t="s">
        <v>14</v>
      </c>
      <c r="BU287" s="112" t="s">
        <v>15</v>
      </c>
      <c r="BV287" s="116" t="s">
        <v>14</v>
      </c>
      <c r="BW287" s="117" t="s">
        <v>15</v>
      </c>
      <c r="BX287" s="112" t="s">
        <v>14</v>
      </c>
      <c r="BY287" s="113" t="s">
        <v>15</v>
      </c>
      <c r="BZ287" s="114" t="s">
        <v>14</v>
      </c>
      <c r="CA287" s="115" t="s">
        <v>15</v>
      </c>
      <c r="CB287" s="112" t="s">
        <v>14</v>
      </c>
      <c r="CC287" s="113" t="s">
        <v>15</v>
      </c>
      <c r="CD287" s="114" t="s">
        <v>14</v>
      </c>
      <c r="CE287" s="115" t="s">
        <v>15</v>
      </c>
      <c r="CF287" s="112" t="s">
        <v>14</v>
      </c>
      <c r="CG287" s="113" t="s">
        <v>15</v>
      </c>
      <c r="CH287" s="26" t="s">
        <v>14</v>
      </c>
      <c r="CI287" s="118" t="s">
        <v>15</v>
      </c>
      <c r="CJ287" s="116" t="s">
        <v>14</v>
      </c>
      <c r="CK287" s="117" t="s">
        <v>15</v>
      </c>
    </row>
    <row r="288" spans="1:89" ht="13.5" thickTop="1" x14ac:dyDescent="0.2">
      <c r="A288" s="120" t="s">
        <v>16</v>
      </c>
      <c r="B288" s="121"/>
      <c r="C288" s="178"/>
      <c r="D288" s="122"/>
      <c r="E288" s="173"/>
      <c r="F288" s="121"/>
      <c r="G288" s="123"/>
      <c r="H288" s="122"/>
      <c r="I288" s="173"/>
      <c r="J288" s="121"/>
      <c r="K288" s="123"/>
      <c r="L288" s="122"/>
      <c r="M288" s="121"/>
      <c r="N288" s="172"/>
      <c r="O288" s="174"/>
      <c r="P288" s="121"/>
      <c r="Q288" s="123"/>
      <c r="R288" s="122"/>
      <c r="S288" s="173"/>
      <c r="T288" s="121"/>
      <c r="U288" s="123"/>
      <c r="V288" s="122"/>
      <c r="W288" s="173"/>
      <c r="X288" s="121"/>
      <c r="Y288" s="123"/>
      <c r="Z288" s="21"/>
      <c r="AA288" s="177"/>
      <c r="AB288" s="163">
        <f>B288+D288+F288+H288+J288+L288+N288+P288+R288+T288+V288+X288+Z288</f>
        <v>0</v>
      </c>
      <c r="AC288" s="164">
        <f>C288+E288+G288+I288+K288+M288+O288+Q288+S288+U288+W288+Y288+AA288</f>
        <v>0</v>
      </c>
      <c r="AE288" s="257" t="str">
        <f>$AE$9</f>
        <v>07:00 - 07:59</v>
      </c>
      <c r="AF288" s="121">
        <f>SUMIF($A$9:$A$32,$AE288,B$288:B$311)</f>
        <v>502</v>
      </c>
      <c r="AG288" s="178">
        <f t="shared" ref="AG288:AV289" si="4341">SUMIF($A$9:$A$32,$AE288,C$288:C$311)</f>
        <v>283</v>
      </c>
      <c r="AH288" s="122">
        <f t="shared" si="4341"/>
        <v>229</v>
      </c>
      <c r="AI288" s="173">
        <f t="shared" si="4341"/>
        <v>148</v>
      </c>
      <c r="AJ288" s="121">
        <f t="shared" si="4341"/>
        <v>374</v>
      </c>
      <c r="AK288" s="123">
        <f t="shared" si="4341"/>
        <v>164</v>
      </c>
      <c r="AL288" s="122">
        <f t="shared" si="4341"/>
        <v>537</v>
      </c>
      <c r="AM288" s="173">
        <f t="shared" si="4341"/>
        <v>335</v>
      </c>
      <c r="AN288" s="121">
        <f t="shared" si="4341"/>
        <v>86</v>
      </c>
      <c r="AO288" s="123">
        <f t="shared" si="4341"/>
        <v>171</v>
      </c>
      <c r="AP288" s="122">
        <f t="shared" si="4341"/>
        <v>151</v>
      </c>
      <c r="AQ288" s="121">
        <f t="shared" si="4341"/>
        <v>441</v>
      </c>
      <c r="AR288" s="172">
        <f t="shared" si="4341"/>
        <v>346</v>
      </c>
      <c r="AS288" s="174">
        <f t="shared" si="4341"/>
        <v>524</v>
      </c>
      <c r="AT288" s="121">
        <f t="shared" si="4341"/>
        <v>270</v>
      </c>
      <c r="AU288" s="123">
        <f t="shared" si="4341"/>
        <v>168</v>
      </c>
      <c r="AV288" s="122">
        <f t="shared" si="4341"/>
        <v>345</v>
      </c>
      <c r="AW288" s="173">
        <f t="shared" ref="AW288:BE289" si="4342">SUMIF($A$9:$A$32,$AE288,S$288:S$311)</f>
        <v>174</v>
      </c>
      <c r="AX288" s="121">
        <f t="shared" si="4342"/>
        <v>37</v>
      </c>
      <c r="AY288" s="123">
        <f t="shared" si="4342"/>
        <v>166</v>
      </c>
      <c r="AZ288" s="122">
        <f t="shared" si="4342"/>
        <v>149</v>
      </c>
      <c r="BA288" s="173">
        <f t="shared" si="4342"/>
        <v>337</v>
      </c>
      <c r="BB288" s="121">
        <f t="shared" si="4342"/>
        <v>230</v>
      </c>
      <c r="BC288" s="123">
        <f t="shared" si="4342"/>
        <v>204</v>
      </c>
      <c r="BD288" s="21">
        <f t="shared" si="4342"/>
        <v>383</v>
      </c>
      <c r="BE288" s="177">
        <f t="shared" si="4342"/>
        <v>485</v>
      </c>
      <c r="BF288" s="163">
        <f>AF288+AH288+AJ288+AL288+AN288+AP288+AR288+AT288+AV288+AX288+AZ288+BB288+BD288</f>
        <v>3639</v>
      </c>
      <c r="BG288" s="164">
        <f>AG288+AI288+AK288+AM288+AO288+AQ288+AS288+AU288+AW288+AY288+BA288+BC288+BE288</f>
        <v>3600</v>
      </c>
      <c r="BI288" s="120" t="s">
        <v>16</v>
      </c>
      <c r="BJ288" s="124">
        <f>B288/B312</f>
        <v>0</v>
      </c>
      <c r="BK288" s="125">
        <f t="shared" ref="BK288" si="4343">C288/C312</f>
        <v>0</v>
      </c>
      <c r="BL288" s="126">
        <f t="shared" ref="BL288" si="4344">D288/D312</f>
        <v>0</v>
      </c>
      <c r="BM288" s="127">
        <f t="shared" ref="BM288" si="4345">E288/E312</f>
        <v>0</v>
      </c>
      <c r="BN288" s="124">
        <f t="shared" ref="BN288" si="4346">F288/F312</f>
        <v>0</v>
      </c>
      <c r="BO288" s="125">
        <f t="shared" ref="BO288" si="4347">G288/G312</f>
        <v>0</v>
      </c>
      <c r="BP288" s="126">
        <f t="shared" ref="BP288" si="4348">H288/H312</f>
        <v>0</v>
      </c>
      <c r="BQ288" s="127">
        <f t="shared" ref="BQ288" si="4349">I288/I312</f>
        <v>0</v>
      </c>
      <c r="BR288" s="124">
        <f t="shared" ref="BR288" si="4350">J288/J312</f>
        <v>0</v>
      </c>
      <c r="BS288" s="125">
        <f t="shared" ref="BS288" si="4351">K288/K312</f>
        <v>0</v>
      </c>
      <c r="BT288" s="126">
        <f t="shared" ref="BT288" si="4352">L288/L312</f>
        <v>0</v>
      </c>
      <c r="BU288" s="124">
        <f t="shared" ref="BU288" si="4353">M288/M312</f>
        <v>0</v>
      </c>
      <c r="BV288" s="128">
        <f t="shared" ref="BV288" si="4354">N288/N312</f>
        <v>0</v>
      </c>
      <c r="BW288" s="129">
        <f t="shared" ref="BW288" si="4355">O288/O312</f>
        <v>0</v>
      </c>
      <c r="BX288" s="124">
        <f t="shared" ref="BX288" si="4356">P288/P312</f>
        <v>0</v>
      </c>
      <c r="BY288" s="125">
        <f t="shared" ref="BY288" si="4357">Q288/Q312</f>
        <v>0</v>
      </c>
      <c r="BZ288" s="126">
        <f t="shared" ref="BZ288" si="4358">R288/R312</f>
        <v>0</v>
      </c>
      <c r="CA288" s="127">
        <f t="shared" ref="CA288" si="4359">S288/S312</f>
        <v>0</v>
      </c>
      <c r="CB288" s="124">
        <f t="shared" ref="CB288" si="4360">T288/T312</f>
        <v>0</v>
      </c>
      <c r="CC288" s="125">
        <f t="shared" ref="CC288" si="4361">U288/U312</f>
        <v>0</v>
      </c>
      <c r="CD288" s="126">
        <f t="shared" ref="CD288" si="4362">V288/V312</f>
        <v>0</v>
      </c>
      <c r="CE288" s="127">
        <f t="shared" ref="CE288" si="4363">W288/W312</f>
        <v>0</v>
      </c>
      <c r="CF288" s="124">
        <f t="shared" ref="CF288" si="4364">X288/X312</f>
        <v>0</v>
      </c>
      <c r="CG288" s="125">
        <f t="shared" ref="CG288" si="4365">Y288/Y312</f>
        <v>0</v>
      </c>
      <c r="CH288" s="126">
        <f t="shared" ref="CH288" si="4366">Z288/Z312</f>
        <v>0</v>
      </c>
      <c r="CI288" s="124">
        <f t="shared" ref="CI288" si="4367">AA288/AA312</f>
        <v>0</v>
      </c>
      <c r="CJ288" s="130">
        <f t="shared" ref="CJ288" si="4368">AB288/AB312</f>
        <v>0</v>
      </c>
      <c r="CK288" s="131">
        <f t="shared" ref="CK288" si="4369">AC288/AC312</f>
        <v>0</v>
      </c>
    </row>
    <row r="289" spans="1:89" x14ac:dyDescent="0.2">
      <c r="A289" s="132" t="s">
        <v>17</v>
      </c>
      <c r="B289" s="181">
        <v>112</v>
      </c>
      <c r="C289" s="182">
        <v>0</v>
      </c>
      <c r="D289" s="183">
        <v>60</v>
      </c>
      <c r="E289" s="184">
        <v>0</v>
      </c>
      <c r="F289" s="181">
        <v>112</v>
      </c>
      <c r="G289" s="185">
        <v>0</v>
      </c>
      <c r="H289" s="183">
        <v>66</v>
      </c>
      <c r="I289" s="184">
        <v>9</v>
      </c>
      <c r="J289" s="181">
        <v>8</v>
      </c>
      <c r="K289" s="185">
        <v>2</v>
      </c>
      <c r="L289" s="183">
        <v>5</v>
      </c>
      <c r="M289" s="181">
        <v>13</v>
      </c>
      <c r="N289" s="186">
        <v>35</v>
      </c>
      <c r="O289" s="187">
        <v>0</v>
      </c>
      <c r="P289" s="181">
        <v>9</v>
      </c>
      <c r="Q289" s="185">
        <v>0</v>
      </c>
      <c r="R289" s="183">
        <v>3</v>
      </c>
      <c r="S289" s="184">
        <v>0</v>
      </c>
      <c r="T289" s="181">
        <v>0</v>
      </c>
      <c r="U289" s="185">
        <v>0</v>
      </c>
      <c r="V289" s="183">
        <v>0</v>
      </c>
      <c r="W289" s="184">
        <v>0</v>
      </c>
      <c r="X289" s="181">
        <v>0</v>
      </c>
      <c r="Y289" s="185">
        <v>0</v>
      </c>
      <c r="Z289" s="183">
        <v>0</v>
      </c>
      <c r="AA289" s="181">
        <v>0</v>
      </c>
      <c r="AB289" s="165">
        <f t="shared" ref="AB289:AB290" si="4370">B289+D289+F289+H289+J289+L289+N289+P289+R289+T289+V289+X289+Z289</f>
        <v>410</v>
      </c>
      <c r="AC289" s="166">
        <f t="shared" ref="AC289:AC309" si="4371">C289+E289+G289+I289+K289+M289+O289+Q289+S289+U289+W289+Y289+AA289</f>
        <v>24</v>
      </c>
      <c r="AE289" s="259" t="str">
        <f>$AE$10</f>
        <v>08:00 - 08:59</v>
      </c>
      <c r="AF289" s="121">
        <f>SUMIF($A$9:$A$32,$AE289,B$288:B$311)</f>
        <v>490</v>
      </c>
      <c r="AG289" s="182">
        <f t="shared" si="4341"/>
        <v>278</v>
      </c>
      <c r="AH289" s="183">
        <f t="shared" si="4341"/>
        <v>216</v>
      </c>
      <c r="AI289" s="184">
        <f t="shared" si="4341"/>
        <v>167</v>
      </c>
      <c r="AJ289" s="181">
        <f t="shared" si="4341"/>
        <v>376</v>
      </c>
      <c r="AK289" s="185">
        <f t="shared" si="4341"/>
        <v>184</v>
      </c>
      <c r="AL289" s="183">
        <f t="shared" si="4341"/>
        <v>412</v>
      </c>
      <c r="AM289" s="184">
        <f t="shared" si="4341"/>
        <v>354</v>
      </c>
      <c r="AN289" s="181">
        <f t="shared" si="4341"/>
        <v>102</v>
      </c>
      <c r="AO289" s="185">
        <f t="shared" si="4341"/>
        <v>143</v>
      </c>
      <c r="AP289" s="183">
        <f t="shared" si="4341"/>
        <v>136</v>
      </c>
      <c r="AQ289" s="181">
        <f t="shared" si="4341"/>
        <v>434</v>
      </c>
      <c r="AR289" s="186">
        <f t="shared" si="4341"/>
        <v>280</v>
      </c>
      <c r="AS289" s="187">
        <f t="shared" si="4341"/>
        <v>492</v>
      </c>
      <c r="AT289" s="181">
        <f t="shared" si="4341"/>
        <v>243</v>
      </c>
      <c r="AU289" s="185">
        <f t="shared" si="4341"/>
        <v>139</v>
      </c>
      <c r="AV289" s="183">
        <f t="shared" si="4341"/>
        <v>368</v>
      </c>
      <c r="AW289" s="184">
        <f t="shared" si="4342"/>
        <v>178</v>
      </c>
      <c r="AX289" s="181">
        <f t="shared" si="4342"/>
        <v>42</v>
      </c>
      <c r="AY289" s="185">
        <f t="shared" si="4342"/>
        <v>133</v>
      </c>
      <c r="AZ289" s="183">
        <f t="shared" si="4342"/>
        <v>117</v>
      </c>
      <c r="BA289" s="184">
        <f t="shared" si="4342"/>
        <v>427</v>
      </c>
      <c r="BB289" s="181">
        <f t="shared" si="4342"/>
        <v>161</v>
      </c>
      <c r="BC289" s="185">
        <f t="shared" si="4342"/>
        <v>171</v>
      </c>
      <c r="BD289" s="183">
        <f t="shared" si="4342"/>
        <v>391</v>
      </c>
      <c r="BE289" s="181">
        <f t="shared" si="4342"/>
        <v>400</v>
      </c>
      <c r="BF289" s="165">
        <f>SUM(AF289,AH289,AJ289,AL289,AN289,AP289,AR289,AT289,AV289,AX289,AZ289,BB289,BD289)</f>
        <v>3334</v>
      </c>
      <c r="BG289" s="166">
        <f>SUM(AG289,AI289,AK289,AM289,AO289,AQ289,AS289,AU289,AW289,AY289,BA289,BC289,BE289)</f>
        <v>3500</v>
      </c>
      <c r="BI289" s="132" t="s">
        <v>17</v>
      </c>
      <c r="BJ289" s="124">
        <f>B289/B312</f>
        <v>2.4101570905960833E-2</v>
      </c>
      <c r="BK289" s="125">
        <f t="shared" ref="BK289" si="4372">C289/C312</f>
        <v>0</v>
      </c>
      <c r="BL289" s="126">
        <f t="shared" ref="BL289" si="4373">D289/D312</f>
        <v>2.5773195876288658E-2</v>
      </c>
      <c r="BM289" s="127">
        <f t="shared" ref="BM289" si="4374">E289/E312</f>
        <v>0</v>
      </c>
      <c r="BN289" s="124">
        <f t="shared" ref="BN289" si="4375">F289/F312</f>
        <v>2.816193110384712E-2</v>
      </c>
      <c r="BO289" s="125">
        <f t="shared" ref="BO289" si="4376">G289/G312</f>
        <v>0</v>
      </c>
      <c r="BP289" s="126">
        <f t="shared" ref="BP289" si="4377">H289/H312</f>
        <v>1.2068019747668678E-2</v>
      </c>
      <c r="BQ289" s="127">
        <f t="shared" ref="BQ289" si="4378">I289/I312</f>
        <v>1.6489556614144375E-3</v>
      </c>
      <c r="BR289" s="124">
        <f t="shared" ref="BR289" si="4379">J289/J312</f>
        <v>5.3799596503026226E-3</v>
      </c>
      <c r="BS289" s="125">
        <f t="shared" ref="BS289" si="4380">K289/K312</f>
        <v>1.4619883040935672E-3</v>
      </c>
      <c r="BT289" s="126">
        <f t="shared" ref="BT289" si="4381">L289/L312</f>
        <v>1.701258931609391E-3</v>
      </c>
      <c r="BU289" s="124">
        <f t="shared" ref="BU289" si="4382">M289/M312</f>
        <v>4.0893362692670651E-3</v>
      </c>
      <c r="BV289" s="128">
        <f t="shared" ref="BV289" si="4383">N289/N312</f>
        <v>7.4373140671483212E-3</v>
      </c>
      <c r="BW289" s="129">
        <f t="shared" ref="BW289" si="4384">O289/O312</f>
        <v>0</v>
      </c>
      <c r="BX289" s="124">
        <f t="shared" ref="BX289" si="4385">P289/P312</f>
        <v>3.3745781777277839E-3</v>
      </c>
      <c r="BY289" s="125">
        <f t="shared" ref="BY289" si="4386">Q289/Q312</f>
        <v>0</v>
      </c>
      <c r="BZ289" s="126">
        <f t="shared" ref="BZ289" si="4387">R289/R312</f>
        <v>9.4043887147335424E-4</v>
      </c>
      <c r="CA289" s="127">
        <f t="shared" ref="CA289" si="4388">S289/S312</f>
        <v>0</v>
      </c>
      <c r="CB289" s="124">
        <f t="shared" ref="CB289" si="4389">T289/T312</f>
        <v>0</v>
      </c>
      <c r="CC289" s="125">
        <f t="shared" ref="CC289" si="4390">U289/U312</f>
        <v>0</v>
      </c>
      <c r="CD289" s="126">
        <f t="shared" ref="CD289" si="4391">V289/V312</f>
        <v>0</v>
      </c>
      <c r="CE289" s="127">
        <f t="shared" ref="CE289" si="4392">W289/W312</f>
        <v>0</v>
      </c>
      <c r="CF289" s="124">
        <f t="shared" ref="CF289" si="4393">X289/X312</f>
        <v>0</v>
      </c>
      <c r="CG289" s="125">
        <f t="shared" ref="CG289" si="4394">Y289/Y312</f>
        <v>0</v>
      </c>
      <c r="CH289" s="126">
        <f t="shared" ref="CH289" si="4395">Z289/Z312</f>
        <v>0</v>
      </c>
      <c r="CI289" s="124">
        <f t="shared" ref="CI289" si="4396">AA289/AA312</f>
        <v>0</v>
      </c>
      <c r="CJ289" s="130">
        <f t="shared" ref="CJ289" si="4397">AB289/AB312</f>
        <v>9.2842100495912679E-3</v>
      </c>
      <c r="CK289" s="131">
        <f t="shared" ref="CK289" si="4398">AC289/AC312</f>
        <v>5.4434112043547284E-4</v>
      </c>
    </row>
    <row r="290" spans="1:89" ht="13.5" thickBot="1" x14ac:dyDescent="0.25">
      <c r="A290" s="140" t="s">
        <v>18</v>
      </c>
      <c r="B290" s="188">
        <v>460</v>
      </c>
      <c r="C290" s="189">
        <v>0</v>
      </c>
      <c r="D290" s="190">
        <v>197</v>
      </c>
      <c r="E290" s="191">
        <v>1</v>
      </c>
      <c r="F290" s="188">
        <v>346</v>
      </c>
      <c r="G290" s="192">
        <v>9</v>
      </c>
      <c r="H290" s="190">
        <v>384</v>
      </c>
      <c r="I290" s="191">
        <v>73</v>
      </c>
      <c r="J290" s="188">
        <v>55</v>
      </c>
      <c r="K290" s="192">
        <v>35</v>
      </c>
      <c r="L290" s="190">
        <v>91</v>
      </c>
      <c r="M290" s="188">
        <v>126</v>
      </c>
      <c r="N290" s="193">
        <v>170</v>
      </c>
      <c r="O290" s="194">
        <v>161</v>
      </c>
      <c r="P290" s="188">
        <v>136</v>
      </c>
      <c r="Q290" s="192">
        <v>94</v>
      </c>
      <c r="R290" s="190">
        <v>215</v>
      </c>
      <c r="S290" s="191">
        <v>97</v>
      </c>
      <c r="T290" s="188">
        <v>27</v>
      </c>
      <c r="U290" s="192">
        <v>91</v>
      </c>
      <c r="V290" s="190">
        <v>72</v>
      </c>
      <c r="W290" s="191">
        <v>148</v>
      </c>
      <c r="X290" s="188">
        <v>176</v>
      </c>
      <c r="Y290" s="192">
        <v>114</v>
      </c>
      <c r="Z290" s="190">
        <v>418</v>
      </c>
      <c r="AA290" s="188">
        <v>300</v>
      </c>
      <c r="AB290" s="165">
        <f t="shared" si="4370"/>
        <v>2747</v>
      </c>
      <c r="AC290" s="166">
        <f t="shared" si="4371"/>
        <v>1249</v>
      </c>
      <c r="AE290" s="257"/>
      <c r="AF290" s="121"/>
      <c r="AG290" s="189"/>
      <c r="AH290" s="190"/>
      <c r="AI290" s="191"/>
      <c r="AJ290" s="188"/>
      <c r="AK290" s="192"/>
      <c r="AL290" s="190"/>
      <c r="AM290" s="191"/>
      <c r="AN290" s="188"/>
      <c r="AO290" s="192"/>
      <c r="AP290" s="190"/>
      <c r="AQ290" s="188"/>
      <c r="AR290" s="193"/>
      <c r="AS290" s="194"/>
      <c r="AT290" s="188"/>
      <c r="AU290" s="192"/>
      <c r="AV290" s="190"/>
      <c r="AW290" s="191"/>
      <c r="AX290" s="188"/>
      <c r="AY290" s="192"/>
      <c r="AZ290" s="190"/>
      <c r="BA290" s="191"/>
      <c r="BB290" s="188"/>
      <c r="BC290" s="192"/>
      <c r="BD290" s="190"/>
      <c r="BE290" s="188"/>
      <c r="BF290" s="165"/>
      <c r="BG290" s="166"/>
      <c r="BI290" s="140" t="s">
        <v>18</v>
      </c>
      <c r="BJ290" s="124">
        <f>B290/B312</f>
        <v>9.8988594792339138E-2</v>
      </c>
      <c r="BK290" s="125">
        <f t="shared" ref="BK290" si="4399">C290/C312</f>
        <v>0</v>
      </c>
      <c r="BL290" s="126">
        <f t="shared" ref="BL290" si="4400">D290/D312</f>
        <v>8.4621993127147771E-2</v>
      </c>
      <c r="BM290" s="127">
        <f t="shared" ref="BM290" si="4401">E290/E312</f>
        <v>3.370407819346141E-4</v>
      </c>
      <c r="BN290" s="124">
        <f t="shared" ref="BN290" si="4402">F290/F312</f>
        <v>8.7000251445813429E-2</v>
      </c>
      <c r="BO290" s="125">
        <f t="shared" ref="BO290" si="4403">G290/G312</f>
        <v>3.2385750269881253E-3</v>
      </c>
      <c r="BP290" s="126">
        <f t="shared" ref="BP290" si="4404">H290/H312</f>
        <v>7.0213933077345039E-2</v>
      </c>
      <c r="BQ290" s="127">
        <f t="shared" ref="BQ290" si="4405">I290/I312</f>
        <v>1.3374862587028215E-2</v>
      </c>
      <c r="BR290" s="124">
        <f t="shared" ref="BR290" si="4406">J290/J312</f>
        <v>3.6987222595830531E-2</v>
      </c>
      <c r="BS290" s="125">
        <f t="shared" ref="BS290" si="4407">K290/K312</f>
        <v>2.5584795321637425E-2</v>
      </c>
      <c r="BT290" s="126">
        <f t="shared" ref="BT290" si="4408">L290/L312</f>
        <v>3.0962912555290916E-2</v>
      </c>
      <c r="BU290" s="124">
        <f t="shared" ref="BU290" si="4409">M290/M312</f>
        <v>3.9635105379050017E-2</v>
      </c>
      <c r="BV290" s="128">
        <f t="shared" ref="BV290" si="4410">N290/N312</f>
        <v>3.6124096897577562E-2</v>
      </c>
      <c r="BW290" s="129">
        <f t="shared" ref="BW290" si="4411">O290/O312</f>
        <v>3.3569641367806505E-2</v>
      </c>
      <c r="BX290" s="124">
        <f t="shared" ref="BX290" si="4412">P290/P312</f>
        <v>5.0993625796775403E-2</v>
      </c>
      <c r="BY290" s="125">
        <f t="shared" ref="BY290" si="4413">Q290/Q312</f>
        <v>3.8242473555736373E-2</v>
      </c>
      <c r="BZ290" s="126">
        <f t="shared" ref="BZ290" si="4414">R290/R312</f>
        <v>6.7398119122257058E-2</v>
      </c>
      <c r="CA290" s="127">
        <f t="shared" ref="CA290" si="4415">S290/S312</f>
        <v>3.0236907730673317E-2</v>
      </c>
      <c r="CB290" s="124">
        <f t="shared" ref="CB290" si="4416">T290/T312</f>
        <v>2.4680073126142597E-2</v>
      </c>
      <c r="CC290" s="125">
        <f t="shared" ref="CC290" si="4417">U290/U312</f>
        <v>9.3814432989690721E-2</v>
      </c>
      <c r="CD290" s="126">
        <f t="shared" ref="CD290" si="4418">V290/V312</f>
        <v>2.0293122886133032E-2</v>
      </c>
      <c r="CE290" s="127">
        <f t="shared" ref="CE290" si="4419">W290/W312</f>
        <v>5.3122756640344583E-2</v>
      </c>
      <c r="CF290" s="124">
        <f t="shared" ref="CF290" si="4420">X290/X312</f>
        <v>7.9350766456266902E-2</v>
      </c>
      <c r="CG290" s="125">
        <f t="shared" ref="CG290" si="4421">Y290/Y312</f>
        <v>5.3496011262318163E-2</v>
      </c>
      <c r="CH290" s="126">
        <f t="shared" ref="CH290" si="4422">Z290/Z312</f>
        <v>7.0955695128161606E-2</v>
      </c>
      <c r="CI290" s="124">
        <f t="shared" ref="CI290" si="4423">AA290/AA312</f>
        <v>4.0821880527962991E-2</v>
      </c>
      <c r="CJ290" s="130">
        <f t="shared" ref="CJ290" si="4424">AB290/AB312</f>
        <v>6.2204207332261501E-2</v>
      </c>
      <c r="CK290" s="131">
        <f t="shared" ref="CK290" si="4425">AC290/AC312</f>
        <v>2.8328419142662736E-2</v>
      </c>
    </row>
    <row r="291" spans="1:89" ht="14.25" thickTop="1" thickBot="1" x14ac:dyDescent="0.25">
      <c r="A291" s="132" t="s">
        <v>19</v>
      </c>
      <c r="B291" s="181">
        <v>562</v>
      </c>
      <c r="C291" s="182">
        <v>256</v>
      </c>
      <c r="D291" s="183">
        <v>277</v>
      </c>
      <c r="E291" s="184">
        <v>203</v>
      </c>
      <c r="F291" s="181">
        <v>409</v>
      </c>
      <c r="G291" s="185">
        <v>187</v>
      </c>
      <c r="H291" s="183">
        <v>600</v>
      </c>
      <c r="I291" s="184">
        <v>330</v>
      </c>
      <c r="J291" s="181">
        <v>90</v>
      </c>
      <c r="K291" s="185">
        <v>122</v>
      </c>
      <c r="L291" s="183">
        <v>121</v>
      </c>
      <c r="M291" s="181">
        <v>384</v>
      </c>
      <c r="N291" s="186">
        <v>304</v>
      </c>
      <c r="O291" s="187">
        <v>432</v>
      </c>
      <c r="P291" s="181">
        <v>288</v>
      </c>
      <c r="Q291" s="185">
        <v>236</v>
      </c>
      <c r="R291" s="183">
        <v>344</v>
      </c>
      <c r="S291" s="184">
        <v>189</v>
      </c>
      <c r="T291" s="181">
        <v>40</v>
      </c>
      <c r="U291" s="185">
        <v>161</v>
      </c>
      <c r="V291" s="183">
        <v>151</v>
      </c>
      <c r="W291" s="184">
        <v>283</v>
      </c>
      <c r="X291" s="181">
        <v>186</v>
      </c>
      <c r="Y291" s="185">
        <v>191</v>
      </c>
      <c r="Z291" s="183">
        <v>470</v>
      </c>
      <c r="AA291" s="181">
        <v>485</v>
      </c>
      <c r="AB291" s="165">
        <f>B291+D291+F291+H291+J291+L291+N291+P291+R291+T291+V291+X291+Z291</f>
        <v>3842</v>
      </c>
      <c r="AC291" s="166">
        <f t="shared" si="4371"/>
        <v>3459</v>
      </c>
      <c r="AE291" s="254" t="s">
        <v>13</v>
      </c>
      <c r="AF291" s="14">
        <f t="shared" ref="AF291:BG291" si="4426">SUM(AF288:AF290)</f>
        <v>992</v>
      </c>
      <c r="AG291" s="1">
        <f t="shared" si="4426"/>
        <v>561</v>
      </c>
      <c r="AH291" s="14">
        <f t="shared" si="4426"/>
        <v>445</v>
      </c>
      <c r="AI291" s="1">
        <f t="shared" si="4426"/>
        <v>315</v>
      </c>
      <c r="AJ291" s="14">
        <f t="shared" si="4426"/>
        <v>750</v>
      </c>
      <c r="AK291" s="1">
        <f t="shared" si="4426"/>
        <v>348</v>
      </c>
      <c r="AL291" s="14">
        <f t="shared" si="4426"/>
        <v>949</v>
      </c>
      <c r="AM291" s="1">
        <f t="shared" si="4426"/>
        <v>689</v>
      </c>
      <c r="AN291" s="14">
        <f t="shared" si="4426"/>
        <v>188</v>
      </c>
      <c r="AO291" s="1">
        <f t="shared" si="4426"/>
        <v>314</v>
      </c>
      <c r="AP291" s="14">
        <f t="shared" si="4426"/>
        <v>287</v>
      </c>
      <c r="AQ291" s="1">
        <f t="shared" si="4426"/>
        <v>875</v>
      </c>
      <c r="AR291" s="14">
        <f t="shared" si="4426"/>
        <v>626</v>
      </c>
      <c r="AS291" s="1">
        <f t="shared" si="4426"/>
        <v>1016</v>
      </c>
      <c r="AT291" s="14">
        <f t="shared" si="4426"/>
        <v>513</v>
      </c>
      <c r="AU291" s="1">
        <f t="shared" si="4426"/>
        <v>307</v>
      </c>
      <c r="AV291" s="14">
        <f t="shared" si="4426"/>
        <v>713</v>
      </c>
      <c r="AW291" s="1">
        <f t="shared" si="4426"/>
        <v>352</v>
      </c>
      <c r="AX291" s="14">
        <f t="shared" si="4426"/>
        <v>79</v>
      </c>
      <c r="AY291" s="1">
        <f t="shared" si="4426"/>
        <v>299</v>
      </c>
      <c r="AZ291" s="14">
        <f t="shared" si="4426"/>
        <v>266</v>
      </c>
      <c r="BA291" s="1">
        <f t="shared" si="4426"/>
        <v>764</v>
      </c>
      <c r="BB291" s="14">
        <f t="shared" si="4426"/>
        <v>391</v>
      </c>
      <c r="BC291" s="1">
        <f t="shared" si="4426"/>
        <v>375</v>
      </c>
      <c r="BD291" s="14">
        <f t="shared" si="4426"/>
        <v>774</v>
      </c>
      <c r="BE291" s="1">
        <f t="shared" si="4426"/>
        <v>885</v>
      </c>
      <c r="BF291" s="167">
        <f t="shared" si="4426"/>
        <v>6973</v>
      </c>
      <c r="BG291" s="168">
        <f t="shared" si="4426"/>
        <v>7100</v>
      </c>
      <c r="BI291" s="132" t="s">
        <v>19</v>
      </c>
      <c r="BJ291" s="124">
        <f>B291/B312</f>
        <v>0.12093823972455348</v>
      </c>
      <c r="BK291" s="125">
        <f t="shared" ref="BK291" si="4427">C291/C312</f>
        <v>5.5160525748761041E-2</v>
      </c>
      <c r="BL291" s="126">
        <f t="shared" ref="BL291" si="4428">D291/D312</f>
        <v>0.11898625429553264</v>
      </c>
      <c r="BM291" s="127">
        <f t="shared" ref="BM291" si="4429">E291/E312</f>
        <v>6.8419278732726657E-2</v>
      </c>
      <c r="BN291" s="124">
        <f t="shared" ref="BN291" si="4430">F291/F312</f>
        <v>0.10284133769172743</v>
      </c>
      <c r="BO291" s="125">
        <f t="shared" ref="BO291" si="4431">G291/G312</f>
        <v>6.7290392227419935E-2</v>
      </c>
      <c r="BP291" s="126">
        <f t="shared" ref="BP291" si="4432">H291/H312</f>
        <v>0.10970927043335162</v>
      </c>
      <c r="BQ291" s="127">
        <f t="shared" ref="BQ291" si="4433">I291/I312</f>
        <v>6.0461707585196041E-2</v>
      </c>
      <c r="BR291" s="124">
        <f t="shared" ref="BR291" si="4434">J291/J312</f>
        <v>6.0524546065904503E-2</v>
      </c>
      <c r="BS291" s="125">
        <f t="shared" ref="BS291" si="4435">K291/K312</f>
        <v>8.9181286549707597E-2</v>
      </c>
      <c r="BT291" s="126">
        <f t="shared" ref="BT291" si="4436">L291/L312</f>
        <v>4.1170466144947258E-2</v>
      </c>
      <c r="BU291" s="124">
        <f t="shared" ref="BU291" si="4437">M291/M312</f>
        <v>0.120792702107581</v>
      </c>
      <c r="BV291" s="128">
        <f t="shared" ref="BV291" si="4438">N291/N312</f>
        <v>6.459838504037399E-2</v>
      </c>
      <c r="BW291" s="129">
        <f t="shared" ref="BW291" si="4439">O291/O312</f>
        <v>9.0075062552126772E-2</v>
      </c>
      <c r="BX291" s="124">
        <f t="shared" ref="BX291" si="4440">P291/P312</f>
        <v>0.10798650168728909</v>
      </c>
      <c r="BY291" s="125">
        <f t="shared" ref="BY291" si="4441">Q291/Q312</f>
        <v>9.6013018714401946E-2</v>
      </c>
      <c r="BZ291" s="126">
        <f t="shared" ref="BZ291" si="4442">R291/R312</f>
        <v>0.10783699059561129</v>
      </c>
      <c r="CA291" s="127">
        <f t="shared" ref="CA291" si="4443">S291/S312</f>
        <v>5.8915211970074814E-2</v>
      </c>
      <c r="CB291" s="124">
        <f t="shared" ref="CB291" si="4444">T291/T312</f>
        <v>3.6563071297989032E-2</v>
      </c>
      <c r="CC291" s="125">
        <f t="shared" ref="CC291" si="4445">U291/U312</f>
        <v>0.16597938144329896</v>
      </c>
      <c r="CD291" s="126">
        <f t="shared" ref="CD291" si="4446">V291/V312</f>
        <v>4.2559188275084557E-2</v>
      </c>
      <c r="CE291" s="127">
        <f t="shared" ref="CE291" si="4447">W291/W312</f>
        <v>0.10157932519741565</v>
      </c>
      <c r="CF291" s="124">
        <f t="shared" ref="CF291" si="4448">X291/X312</f>
        <v>8.3859332732191164E-2</v>
      </c>
      <c r="CG291" s="125">
        <f t="shared" ref="CG291" si="4449">Y291/Y312</f>
        <v>8.9629282027217275E-2</v>
      </c>
      <c r="CH291" s="126">
        <f t="shared" ref="CH291" si="4450">Z291/Z312</f>
        <v>7.9782719402478358E-2</v>
      </c>
      <c r="CI291" s="124">
        <f t="shared" ref="CI291" si="4451">AA291/AA312</f>
        <v>6.5995373520206832E-2</v>
      </c>
      <c r="CJ291" s="130">
        <f t="shared" ref="CJ291" si="4452">AB291/AB312</f>
        <v>8.6999841489096716E-2</v>
      </c>
      <c r="CK291" s="131">
        <f t="shared" ref="CK291" si="4453">AC291/AC312</f>
        <v>7.845316398276253E-2</v>
      </c>
    </row>
    <row r="292" spans="1:89" ht="13.5" thickTop="1" x14ac:dyDescent="0.2">
      <c r="A292" s="140" t="s">
        <v>20</v>
      </c>
      <c r="B292" s="188">
        <v>502</v>
      </c>
      <c r="C292" s="189">
        <v>283</v>
      </c>
      <c r="D292" s="190">
        <v>229</v>
      </c>
      <c r="E292" s="191">
        <v>148</v>
      </c>
      <c r="F292" s="188">
        <v>374</v>
      </c>
      <c r="G292" s="192">
        <v>164</v>
      </c>
      <c r="H292" s="190">
        <v>537</v>
      </c>
      <c r="I292" s="191">
        <v>335</v>
      </c>
      <c r="J292" s="188">
        <v>86</v>
      </c>
      <c r="K292" s="192">
        <v>171</v>
      </c>
      <c r="L292" s="190">
        <v>151</v>
      </c>
      <c r="M292" s="188">
        <v>441</v>
      </c>
      <c r="N292" s="193">
        <v>346</v>
      </c>
      <c r="O292" s="194">
        <v>524</v>
      </c>
      <c r="P292" s="188">
        <v>270</v>
      </c>
      <c r="Q292" s="192">
        <v>168</v>
      </c>
      <c r="R292" s="190">
        <v>345</v>
      </c>
      <c r="S292" s="191">
        <v>174</v>
      </c>
      <c r="T292" s="188">
        <v>37</v>
      </c>
      <c r="U292" s="192">
        <v>166</v>
      </c>
      <c r="V292" s="190">
        <v>149</v>
      </c>
      <c r="W292" s="191">
        <v>337</v>
      </c>
      <c r="X292" s="188">
        <v>230</v>
      </c>
      <c r="Y292" s="192">
        <v>204</v>
      </c>
      <c r="Z292" s="190">
        <v>383</v>
      </c>
      <c r="AA292" s="188">
        <v>485</v>
      </c>
      <c r="AB292" s="165">
        <f t="shared" ref="AB292:AB308" si="4454">B292+D292+F292+H292+J292+L292+N292+P292+R292+T292+V292+X292+Z292</f>
        <v>3639</v>
      </c>
      <c r="AC292" s="166">
        <f t="shared" si="4371"/>
        <v>3600</v>
      </c>
      <c r="BI292" s="140" t="s">
        <v>20</v>
      </c>
      <c r="BJ292" s="124">
        <f>B292/B312</f>
        <v>0.10802668388207445</v>
      </c>
      <c r="BK292" s="125">
        <f t="shared" ref="BK292" si="4455">C292/C312</f>
        <v>6.0978237448825683E-2</v>
      </c>
      <c r="BL292" s="126">
        <f t="shared" ref="BL292" si="4456">D292/D312</f>
        <v>9.8367697594501716E-2</v>
      </c>
      <c r="BM292" s="127">
        <f t="shared" ref="BM292" si="4457">E292/E312</f>
        <v>4.9882035726322882E-2</v>
      </c>
      <c r="BN292" s="124">
        <f t="shared" ref="BN292" si="4458">F292/F312</f>
        <v>9.404073422177521E-2</v>
      </c>
      <c r="BO292" s="125">
        <f t="shared" ref="BO292" si="4459">G292/G312</f>
        <v>5.9014033825116947E-2</v>
      </c>
      <c r="BP292" s="126">
        <f t="shared" ref="BP292" si="4460">H292/H312</f>
        <v>9.8189797037849705E-2</v>
      </c>
      <c r="BQ292" s="127">
        <f t="shared" ref="BQ292" si="4461">I292/I312</f>
        <v>6.1377794063759622E-2</v>
      </c>
      <c r="BR292" s="124">
        <f t="shared" ref="BR292" si="4462">J292/J312</f>
        <v>5.7834566240753192E-2</v>
      </c>
      <c r="BS292" s="125">
        <f t="shared" ref="BS292" si="4463">K292/K312</f>
        <v>0.125</v>
      </c>
      <c r="BT292" s="126">
        <f t="shared" ref="BT292" si="4464">L292/L312</f>
        <v>5.1378019734603604E-2</v>
      </c>
      <c r="BU292" s="124">
        <f t="shared" ref="BU292" si="4465">M292/M312</f>
        <v>0.13872286882667506</v>
      </c>
      <c r="BV292" s="128">
        <f t="shared" ref="BV292" si="4466">N292/N312</f>
        <v>7.3523161920951971E-2</v>
      </c>
      <c r="BW292" s="129">
        <f t="shared" ref="BW292" si="4467">O292/O312</f>
        <v>0.10925771476230192</v>
      </c>
      <c r="BX292" s="124">
        <f t="shared" ref="BX292" si="4468">P292/P312</f>
        <v>0.10123734533183353</v>
      </c>
      <c r="BY292" s="125">
        <f t="shared" ref="BY292" si="4469">Q292/Q312</f>
        <v>6.8348250610252237E-2</v>
      </c>
      <c r="BZ292" s="126">
        <f t="shared" ref="BZ292" si="4470">R292/R312</f>
        <v>0.10815047021943573</v>
      </c>
      <c r="CA292" s="127">
        <f t="shared" ref="CA292" si="4471">S292/S312</f>
        <v>5.4239401496259353E-2</v>
      </c>
      <c r="CB292" s="124">
        <f t="shared" ref="CB292" si="4472">T292/T312</f>
        <v>3.3820840950639856E-2</v>
      </c>
      <c r="CC292" s="125">
        <f t="shared" ref="CC292" si="4473">U292/U312</f>
        <v>0.1711340206185567</v>
      </c>
      <c r="CD292" s="126">
        <f t="shared" ref="CD292" si="4474">V292/V312</f>
        <v>4.1995490417136412E-2</v>
      </c>
      <c r="CE292" s="127">
        <f t="shared" ref="CE292" si="4475">W292/W312</f>
        <v>0.12096195262024408</v>
      </c>
      <c r="CF292" s="124">
        <f t="shared" ref="CF292" si="4476">X292/X312</f>
        <v>0.1036970243462579</v>
      </c>
      <c r="CG292" s="125">
        <f t="shared" ref="CG292" si="4477">Y292/Y312</f>
        <v>9.5729704364148294E-2</v>
      </c>
      <c r="CH292" s="126">
        <f t="shared" ref="CH292" si="4478">Z292/Z312</f>
        <v>6.5014428789679168E-2</v>
      </c>
      <c r="CI292" s="124">
        <f t="shared" ref="CI292" si="4479">AA292/AA312</f>
        <v>6.5995373520206832E-2</v>
      </c>
      <c r="CJ292" s="130">
        <f t="shared" ref="CJ292" si="4480">AB292/AB312</f>
        <v>8.2403025293811286E-2</v>
      </c>
      <c r="CK292" s="131">
        <f t="shared" ref="CK292" si="4481">AC292/AC312</f>
        <v>8.1651168065320939E-2</v>
      </c>
    </row>
    <row r="293" spans="1:89" ht="13.5" thickBot="1" x14ac:dyDescent="0.25">
      <c r="A293" s="132" t="s">
        <v>21</v>
      </c>
      <c r="B293" s="181">
        <v>490</v>
      </c>
      <c r="C293" s="182">
        <v>278</v>
      </c>
      <c r="D293" s="183">
        <v>216</v>
      </c>
      <c r="E293" s="184">
        <v>167</v>
      </c>
      <c r="F293" s="181">
        <v>376</v>
      </c>
      <c r="G293" s="185">
        <v>184</v>
      </c>
      <c r="H293" s="183">
        <v>412</v>
      </c>
      <c r="I293" s="184">
        <v>354</v>
      </c>
      <c r="J293" s="181">
        <v>102</v>
      </c>
      <c r="K293" s="185">
        <v>143</v>
      </c>
      <c r="L293" s="183">
        <v>136</v>
      </c>
      <c r="M293" s="181">
        <v>434</v>
      </c>
      <c r="N293" s="186">
        <v>280</v>
      </c>
      <c r="O293" s="187">
        <v>492</v>
      </c>
      <c r="P293" s="181">
        <v>243</v>
      </c>
      <c r="Q293" s="185">
        <v>139</v>
      </c>
      <c r="R293" s="183">
        <v>368</v>
      </c>
      <c r="S293" s="184">
        <v>178</v>
      </c>
      <c r="T293" s="181">
        <v>42</v>
      </c>
      <c r="U293" s="185">
        <v>133</v>
      </c>
      <c r="V293" s="183">
        <v>117</v>
      </c>
      <c r="W293" s="184">
        <v>427</v>
      </c>
      <c r="X293" s="181">
        <v>161</v>
      </c>
      <c r="Y293" s="185">
        <v>171</v>
      </c>
      <c r="Z293" s="183">
        <v>391</v>
      </c>
      <c r="AA293" s="181">
        <v>400</v>
      </c>
      <c r="AB293" s="165">
        <f t="shared" si="4454"/>
        <v>3334</v>
      </c>
      <c r="AC293" s="166">
        <f t="shared" si="4371"/>
        <v>3500</v>
      </c>
      <c r="AE293" t="s">
        <v>85</v>
      </c>
      <c r="BI293" s="132" t="s">
        <v>21</v>
      </c>
      <c r="BJ293" s="124">
        <f>B293/B312</f>
        <v>0.10544437271357865</v>
      </c>
      <c r="BK293" s="125">
        <f t="shared" ref="BK293" si="4482">C293/C312</f>
        <v>5.9900883430295197E-2</v>
      </c>
      <c r="BL293" s="126">
        <f t="shared" ref="BL293" si="4483">D293/D312</f>
        <v>9.2783505154639179E-2</v>
      </c>
      <c r="BM293" s="127">
        <f t="shared" ref="BM293" si="4484">E293/E312</f>
        <v>5.6285810583080555E-2</v>
      </c>
      <c r="BN293" s="124">
        <f t="shared" ref="BN293" si="4485">F293/F312</f>
        <v>9.4543625848629617E-2</v>
      </c>
      <c r="BO293" s="125">
        <f t="shared" ref="BO293" si="4486">G293/G312</f>
        <v>6.6210867218423897E-2</v>
      </c>
      <c r="BP293" s="126">
        <f t="shared" ref="BP293" si="4487">H293/H312</f>
        <v>7.5333699030901438E-2</v>
      </c>
      <c r="BQ293" s="127">
        <f t="shared" ref="BQ293" si="4488">I293/I312</f>
        <v>6.4858922682301215E-2</v>
      </c>
      <c r="BR293" s="124">
        <f t="shared" ref="BR293" si="4489">J293/J312</f>
        <v>6.8594485541358441E-2</v>
      </c>
      <c r="BS293" s="125">
        <f t="shared" ref="BS293" si="4490">K293/K312</f>
        <v>0.10453216374269006</v>
      </c>
      <c r="BT293" s="126">
        <f t="shared" ref="BT293" si="4491">L293/L312</f>
        <v>4.6274242939775431E-2</v>
      </c>
      <c r="BU293" s="124">
        <f t="shared" ref="BU293" si="4492">M293/M312</f>
        <v>0.13652091852783893</v>
      </c>
      <c r="BV293" s="128">
        <f t="shared" ref="BV293" si="4493">N293/N312</f>
        <v>5.9498512537186569E-2</v>
      </c>
      <c r="BW293" s="129">
        <f t="shared" ref="BW293" si="4494">O293/O312</f>
        <v>0.10258548790658882</v>
      </c>
      <c r="BX293" s="124">
        <f t="shared" ref="BX293" si="4495">P293/P312</f>
        <v>9.1113610798650171E-2</v>
      </c>
      <c r="BY293" s="125">
        <f t="shared" ref="BY293" si="4496">Q293/Q312</f>
        <v>5.655004068348251E-2</v>
      </c>
      <c r="BZ293" s="126">
        <f t="shared" ref="BZ293" si="4497">R293/R312</f>
        <v>0.11536050156739812</v>
      </c>
      <c r="CA293" s="127">
        <f t="shared" ref="CA293" si="4498">S293/S312</f>
        <v>5.5486284289276808E-2</v>
      </c>
      <c r="CB293" s="124">
        <f t="shared" ref="CB293" si="4499">T293/T312</f>
        <v>3.8391224862888484E-2</v>
      </c>
      <c r="CC293" s="125">
        <f t="shared" ref="CC293" si="4500">U293/U312</f>
        <v>0.13711340206185568</v>
      </c>
      <c r="CD293" s="126">
        <f t="shared" ref="CD293" si="4501">V293/V312</f>
        <v>3.2976324689966176E-2</v>
      </c>
      <c r="CE293" s="127">
        <f t="shared" ref="CE293" si="4502">W293/W312</f>
        <v>0.15326633165829145</v>
      </c>
      <c r="CF293" s="124">
        <f t="shared" ref="CF293" si="4503">X293/X312</f>
        <v>7.2587917042380518E-2</v>
      </c>
      <c r="CG293" s="125">
        <f t="shared" ref="CG293" si="4504">Y293/Y312</f>
        <v>8.0244016893477238E-2</v>
      </c>
      <c r="CH293" s="126">
        <f t="shared" ref="CH293" si="4505">Z293/Z312</f>
        <v>6.6372432524189437E-2</v>
      </c>
      <c r="CI293" s="124">
        <f t="shared" ref="CI293" si="4506">AA293/AA312</f>
        <v>5.4429174037283985E-2</v>
      </c>
      <c r="CJ293" s="130">
        <f t="shared" ref="CJ293" si="4507">AB293/AB312</f>
        <v>7.5496478793505586E-2</v>
      </c>
      <c r="CK293" s="131">
        <f t="shared" ref="CK293" si="4508">AC293/AC312</f>
        <v>7.9383080063506459E-2</v>
      </c>
    </row>
    <row r="294" spans="1:89" ht="14.25" thickTop="1" thickBot="1" x14ac:dyDescent="0.25">
      <c r="A294" s="140" t="s">
        <v>22</v>
      </c>
      <c r="B294" s="188">
        <v>389</v>
      </c>
      <c r="C294" s="189">
        <v>317</v>
      </c>
      <c r="D294" s="190">
        <v>241</v>
      </c>
      <c r="E294" s="191">
        <v>116</v>
      </c>
      <c r="F294" s="188">
        <v>380</v>
      </c>
      <c r="G294" s="192">
        <v>132</v>
      </c>
      <c r="H294" s="190">
        <v>405</v>
      </c>
      <c r="I294" s="191">
        <v>373</v>
      </c>
      <c r="J294" s="188">
        <v>107</v>
      </c>
      <c r="K294" s="192">
        <v>169</v>
      </c>
      <c r="L294" s="190">
        <v>92</v>
      </c>
      <c r="M294" s="188">
        <v>405</v>
      </c>
      <c r="N294" s="193">
        <v>206</v>
      </c>
      <c r="O294" s="194">
        <v>558</v>
      </c>
      <c r="P294" s="188">
        <v>194</v>
      </c>
      <c r="Q294" s="192">
        <v>168</v>
      </c>
      <c r="R294" s="190">
        <v>314</v>
      </c>
      <c r="S294" s="191">
        <v>173</v>
      </c>
      <c r="T294" s="188">
        <v>26</v>
      </c>
      <c r="U294" s="192">
        <v>81</v>
      </c>
      <c r="V294" s="190">
        <v>99</v>
      </c>
      <c r="W294" s="191">
        <v>361</v>
      </c>
      <c r="X294" s="188">
        <v>138</v>
      </c>
      <c r="Y294" s="192">
        <v>112</v>
      </c>
      <c r="Z294" s="190">
        <v>447</v>
      </c>
      <c r="AA294" s="188">
        <v>329</v>
      </c>
      <c r="AB294" s="165">
        <f t="shared" si="4454"/>
        <v>3038</v>
      </c>
      <c r="AC294" s="166">
        <f t="shared" si="4371"/>
        <v>3294</v>
      </c>
      <c r="AE294" s="268" t="s">
        <v>0</v>
      </c>
      <c r="AF294" s="262" t="s">
        <v>1</v>
      </c>
      <c r="AG294" s="263"/>
      <c r="AH294" s="262" t="s">
        <v>2</v>
      </c>
      <c r="AI294" s="263"/>
      <c r="AJ294" s="262" t="s">
        <v>3</v>
      </c>
      <c r="AK294" s="263"/>
      <c r="AL294" s="262" t="s">
        <v>4</v>
      </c>
      <c r="AM294" s="263"/>
      <c r="AN294" s="262" t="s">
        <v>5</v>
      </c>
      <c r="AO294" s="263"/>
      <c r="AP294" s="262" t="s">
        <v>6</v>
      </c>
      <c r="AQ294" s="263"/>
      <c r="AR294" s="262" t="s">
        <v>7</v>
      </c>
      <c r="AS294" s="263"/>
      <c r="AT294" s="262" t="s">
        <v>8</v>
      </c>
      <c r="AU294" s="263"/>
      <c r="AV294" s="262" t="s">
        <v>9</v>
      </c>
      <c r="AW294" s="263"/>
      <c r="AX294" s="262" t="s">
        <v>10</v>
      </c>
      <c r="AY294" s="263"/>
      <c r="AZ294" s="262" t="s">
        <v>11</v>
      </c>
      <c r="BA294" s="263"/>
      <c r="BB294" s="262" t="s">
        <v>12</v>
      </c>
      <c r="BC294" s="263"/>
      <c r="BD294" s="264" t="s">
        <v>40</v>
      </c>
      <c r="BE294" s="265"/>
      <c r="BF294" s="266" t="s">
        <v>41</v>
      </c>
      <c r="BG294" s="267"/>
      <c r="BI294" s="140" t="s">
        <v>22</v>
      </c>
      <c r="BJ294" s="124">
        <f>B294/B312</f>
        <v>8.3709920378738978E-2</v>
      </c>
      <c r="BK294" s="125">
        <f t="shared" ref="BK294" si="4509">C294/C312</f>
        <v>6.8304244774833003E-2</v>
      </c>
      <c r="BL294" s="126">
        <f t="shared" ref="BL294" si="4510">D294/D312</f>
        <v>0.10352233676975946</v>
      </c>
      <c r="BM294" s="127">
        <f t="shared" ref="BM294" si="4511">E294/E312</f>
        <v>3.9096730704415238E-2</v>
      </c>
      <c r="BN294" s="124">
        <f t="shared" ref="BN294" si="4512">F294/F312</f>
        <v>9.5549409102338445E-2</v>
      </c>
      <c r="BO294" s="125">
        <f t="shared" ref="BO294" si="4513">G294/G312</f>
        <v>4.749910039582584E-2</v>
      </c>
      <c r="BP294" s="126">
        <f t="shared" ref="BP294" si="4514">H294/H312</f>
        <v>7.4053757542512338E-2</v>
      </c>
      <c r="BQ294" s="127">
        <f t="shared" ref="BQ294" si="4515">I294/I312</f>
        <v>6.8340051300842794E-2</v>
      </c>
      <c r="BR294" s="124">
        <f t="shared" ref="BR294" si="4516">J294/J312</f>
        <v>7.1956960322797581E-2</v>
      </c>
      <c r="BS294" s="125">
        <f t="shared" ref="BS294" si="4517">K294/K312</f>
        <v>0.12353801169590643</v>
      </c>
      <c r="BT294" s="126">
        <f t="shared" ref="BT294" si="4518">L294/L312</f>
        <v>3.1303164341612795E-2</v>
      </c>
      <c r="BU294" s="124">
        <f t="shared" ref="BU294" si="4519">M294/M312</f>
        <v>0.12739855300408934</v>
      </c>
      <c r="BV294" s="128">
        <f t="shared" ref="BV294" si="4520">N294/N312</f>
        <v>4.377390565235869E-2</v>
      </c>
      <c r="BW294" s="129">
        <f t="shared" ref="BW294" si="4521">O294/O312</f>
        <v>0.11634695579649708</v>
      </c>
      <c r="BX294" s="124">
        <f t="shared" ref="BX294" si="4522">P294/P312</f>
        <v>7.2740907386576681E-2</v>
      </c>
      <c r="BY294" s="125">
        <f t="shared" ref="BY294" si="4523">Q294/Q312</f>
        <v>6.8348250610252237E-2</v>
      </c>
      <c r="BZ294" s="126">
        <f t="shared" ref="BZ294" si="4524">R294/R312</f>
        <v>9.843260188087774E-2</v>
      </c>
      <c r="CA294" s="127">
        <f t="shared" ref="CA294" si="4525">S294/S312</f>
        <v>5.3927680798004987E-2</v>
      </c>
      <c r="CB294" s="124">
        <f t="shared" ref="CB294" si="4526">T294/T312</f>
        <v>2.376599634369287E-2</v>
      </c>
      <c r="CC294" s="125">
        <f t="shared" ref="CC294" si="4527">U294/U312</f>
        <v>8.3505154639175252E-2</v>
      </c>
      <c r="CD294" s="126">
        <f t="shared" ref="CD294" si="4528">V294/V312</f>
        <v>2.790304396843292E-2</v>
      </c>
      <c r="CE294" s="127">
        <f t="shared" ref="CE294" si="4529">W294/W312</f>
        <v>0.12957645369705673</v>
      </c>
      <c r="CF294" s="124">
        <f t="shared" ref="CF294" si="4530">X294/X312</f>
        <v>6.2218214607754736E-2</v>
      </c>
      <c r="CG294" s="125">
        <f t="shared" ref="CG294" si="4531">Y294/Y312</f>
        <v>5.2557484748944158E-2</v>
      </c>
      <c r="CH294" s="126">
        <f t="shared" ref="CH294" si="4532">Z294/Z312</f>
        <v>7.5878458665761331E-2</v>
      </c>
      <c r="CI294" s="124">
        <f t="shared" ref="CI294" si="4533">AA294/AA312</f>
        <v>4.4767995645666074E-2</v>
      </c>
      <c r="CJ294" s="130">
        <f t="shared" ref="CJ294" si="4534">AB294/AB312</f>
        <v>6.8793732025995785E-2</v>
      </c>
      <c r="CK294" s="131">
        <f t="shared" ref="CK294" si="4535">AC294/AC312</f>
        <v>7.4710818779768651E-2</v>
      </c>
    </row>
    <row r="295" spans="1:89" ht="15" thickTop="1" thickBot="1" x14ac:dyDescent="0.3">
      <c r="A295" s="132" t="s">
        <v>23</v>
      </c>
      <c r="B295" s="181">
        <v>243</v>
      </c>
      <c r="C295" s="182">
        <v>217</v>
      </c>
      <c r="D295" s="183">
        <v>144</v>
      </c>
      <c r="E295" s="184">
        <v>110</v>
      </c>
      <c r="F295" s="181">
        <v>267</v>
      </c>
      <c r="G295" s="185">
        <v>150</v>
      </c>
      <c r="H295" s="183">
        <v>264</v>
      </c>
      <c r="I295" s="184">
        <v>357</v>
      </c>
      <c r="J295" s="181">
        <v>88</v>
      </c>
      <c r="K295" s="185">
        <v>126</v>
      </c>
      <c r="L295" s="183">
        <v>98</v>
      </c>
      <c r="M295" s="181">
        <v>266</v>
      </c>
      <c r="N295" s="186">
        <v>220</v>
      </c>
      <c r="O295" s="187">
        <v>393</v>
      </c>
      <c r="P295" s="181">
        <v>119</v>
      </c>
      <c r="Q295" s="185">
        <v>133</v>
      </c>
      <c r="R295" s="183">
        <v>188</v>
      </c>
      <c r="S295" s="184">
        <v>176</v>
      </c>
      <c r="T295" s="181">
        <v>40</v>
      </c>
      <c r="U295" s="185">
        <v>59</v>
      </c>
      <c r="V295" s="183">
        <v>91</v>
      </c>
      <c r="W295" s="184">
        <v>255</v>
      </c>
      <c r="X295" s="181">
        <v>109</v>
      </c>
      <c r="Y295" s="185">
        <v>115</v>
      </c>
      <c r="Z295" s="183">
        <v>406</v>
      </c>
      <c r="AA295" s="181">
        <v>343</v>
      </c>
      <c r="AB295" s="165">
        <f t="shared" si="4454"/>
        <v>2277</v>
      </c>
      <c r="AC295" s="166">
        <f t="shared" si="4371"/>
        <v>2700</v>
      </c>
      <c r="AE295" s="269"/>
      <c r="AF295" s="112" t="s">
        <v>14</v>
      </c>
      <c r="AG295" s="113" t="s">
        <v>15</v>
      </c>
      <c r="AH295" s="114" t="s">
        <v>14</v>
      </c>
      <c r="AI295" s="115" t="s">
        <v>15</v>
      </c>
      <c r="AJ295" s="112" t="s">
        <v>14</v>
      </c>
      <c r="AK295" s="113" t="s">
        <v>15</v>
      </c>
      <c r="AL295" s="114" t="s">
        <v>14</v>
      </c>
      <c r="AM295" s="115" t="s">
        <v>15</v>
      </c>
      <c r="AN295" s="112" t="s">
        <v>14</v>
      </c>
      <c r="AO295" s="113" t="s">
        <v>15</v>
      </c>
      <c r="AP295" s="114" t="s">
        <v>14</v>
      </c>
      <c r="AQ295" s="112" t="s">
        <v>15</v>
      </c>
      <c r="AR295" s="116" t="s">
        <v>14</v>
      </c>
      <c r="AS295" s="117" t="s">
        <v>15</v>
      </c>
      <c r="AT295" s="112" t="s">
        <v>14</v>
      </c>
      <c r="AU295" s="113" t="s">
        <v>15</v>
      </c>
      <c r="AV295" s="114" t="s">
        <v>14</v>
      </c>
      <c r="AW295" s="115" t="s">
        <v>15</v>
      </c>
      <c r="AX295" s="112" t="s">
        <v>14</v>
      </c>
      <c r="AY295" s="113" t="s">
        <v>15</v>
      </c>
      <c r="AZ295" s="114" t="s">
        <v>14</v>
      </c>
      <c r="BA295" s="115" t="s">
        <v>15</v>
      </c>
      <c r="BB295" s="112" t="s">
        <v>14</v>
      </c>
      <c r="BC295" s="113" t="s">
        <v>15</v>
      </c>
      <c r="BD295" s="26" t="s">
        <v>14</v>
      </c>
      <c r="BE295" s="118" t="s">
        <v>15</v>
      </c>
      <c r="BF295" s="169" t="s">
        <v>14</v>
      </c>
      <c r="BG295" s="170" t="s">
        <v>15</v>
      </c>
      <c r="BI295" s="132" t="s">
        <v>23</v>
      </c>
      <c r="BJ295" s="124">
        <f>B295/B312</f>
        <v>5.2291801162040026E-2</v>
      </c>
      <c r="BK295" s="125">
        <f t="shared" ref="BK295" si="4536">C295/C312</f>
        <v>4.6757164404223228E-2</v>
      </c>
      <c r="BL295" s="126">
        <f t="shared" ref="BL295" si="4537">D295/D312</f>
        <v>6.1855670103092786E-2</v>
      </c>
      <c r="BM295" s="127">
        <f t="shared" ref="BM295" si="4538">E295/E312</f>
        <v>3.707448601280755E-2</v>
      </c>
      <c r="BN295" s="124">
        <f t="shared" ref="BN295" si="4539">F295/F312</f>
        <v>6.7136032185064115E-2</v>
      </c>
      <c r="BO295" s="125">
        <f t="shared" ref="BO295" si="4540">G295/G312</f>
        <v>5.3976250449802088E-2</v>
      </c>
      <c r="BP295" s="126">
        <f t="shared" ref="BP295" si="4541">H295/H312</f>
        <v>4.8272078990674712E-2</v>
      </c>
      <c r="BQ295" s="127">
        <f t="shared" ref="BQ295" si="4542">I295/I312</f>
        <v>6.5408574569439354E-2</v>
      </c>
      <c r="BR295" s="124">
        <f t="shared" ref="BR295" si="4543">J295/J312</f>
        <v>5.9179556153328851E-2</v>
      </c>
      <c r="BS295" s="125">
        <f t="shared" ref="BS295" si="4544">K295/K312</f>
        <v>9.2105263157894732E-2</v>
      </c>
      <c r="BT295" s="126">
        <f t="shared" ref="BT295" si="4545">L295/L312</f>
        <v>3.3344675059544061E-2</v>
      </c>
      <c r="BU295" s="124">
        <f t="shared" ref="BU295" si="4546">M295/M312</f>
        <v>8.3674111355772254E-2</v>
      </c>
      <c r="BV295" s="128">
        <f t="shared" ref="BV295" si="4547">N295/N312</f>
        <v>4.6748831279218021E-2</v>
      </c>
      <c r="BW295" s="129">
        <f t="shared" ref="BW295" si="4548">O295/O312</f>
        <v>8.1943286071726434E-2</v>
      </c>
      <c r="BX295" s="124">
        <f t="shared" ref="BX295" si="4549">P295/P312</f>
        <v>4.4619422572178477E-2</v>
      </c>
      <c r="BY295" s="125">
        <f t="shared" ref="BY295" si="4550">Q295/Q312</f>
        <v>5.4109031733116354E-2</v>
      </c>
      <c r="BZ295" s="126">
        <f t="shared" ref="BZ295" si="4551">R295/R312</f>
        <v>5.8934169278996862E-2</v>
      </c>
      <c r="CA295" s="127">
        <f t="shared" ref="CA295" si="4552">S295/S312</f>
        <v>5.4862842892768077E-2</v>
      </c>
      <c r="CB295" s="124">
        <f t="shared" ref="CB295" si="4553">T295/T312</f>
        <v>3.6563071297989032E-2</v>
      </c>
      <c r="CC295" s="125">
        <f t="shared" ref="CC295" si="4554">U295/U312</f>
        <v>6.0824742268041236E-2</v>
      </c>
      <c r="CD295" s="126">
        <f t="shared" ref="CD295" si="4555">V295/V312</f>
        <v>2.564825253664036E-2</v>
      </c>
      <c r="CE295" s="127">
        <f t="shared" ref="CE295" si="4556">W295/W312</f>
        <v>9.1529073941134242E-2</v>
      </c>
      <c r="CF295" s="124">
        <f t="shared" ref="CF295" si="4557">X295/X312</f>
        <v>4.9143372407574389E-2</v>
      </c>
      <c r="CG295" s="125">
        <f t="shared" ref="CG295" si="4558">Y295/Y312</f>
        <v>5.3965274519005159E-2</v>
      </c>
      <c r="CH295" s="126">
        <f t="shared" ref="CH295" si="4559">Z295/Z312</f>
        <v>6.8918689526396196E-2</v>
      </c>
      <c r="CI295" s="124">
        <f t="shared" ref="CI295" si="4560">AA295/AA312</f>
        <v>4.6673016736971017E-2</v>
      </c>
      <c r="CJ295" s="130">
        <f t="shared" ref="CJ295" si="4561">AB295/AB312</f>
        <v>5.1561332397364192E-2</v>
      </c>
      <c r="CK295" s="131">
        <f t="shared" ref="CK295" si="4562">AC295/AC312</f>
        <v>6.1238376048990698E-2</v>
      </c>
    </row>
    <row r="296" spans="1:89" ht="13.5" thickTop="1" x14ac:dyDescent="0.2">
      <c r="A296" s="140" t="s">
        <v>24</v>
      </c>
      <c r="B296" s="195">
        <v>172</v>
      </c>
      <c r="C296" s="189">
        <v>156</v>
      </c>
      <c r="D296" s="190">
        <v>117</v>
      </c>
      <c r="E296" s="191">
        <v>93</v>
      </c>
      <c r="F296" s="188">
        <v>217</v>
      </c>
      <c r="G296" s="192">
        <v>108</v>
      </c>
      <c r="H296" s="190">
        <v>259</v>
      </c>
      <c r="I296" s="191">
        <v>245</v>
      </c>
      <c r="J296" s="188">
        <v>79</v>
      </c>
      <c r="K296" s="192">
        <v>96</v>
      </c>
      <c r="L296" s="190">
        <v>136</v>
      </c>
      <c r="M296" s="188">
        <v>186</v>
      </c>
      <c r="N296" s="193">
        <v>210</v>
      </c>
      <c r="O296" s="196">
        <v>255</v>
      </c>
      <c r="P296" s="188">
        <v>120</v>
      </c>
      <c r="Q296" s="192">
        <v>106</v>
      </c>
      <c r="R296" s="190">
        <v>180</v>
      </c>
      <c r="S296" s="191">
        <v>162</v>
      </c>
      <c r="T296" s="188">
        <v>34</v>
      </c>
      <c r="U296" s="192">
        <v>42</v>
      </c>
      <c r="V296" s="190">
        <v>146</v>
      </c>
      <c r="W296" s="197">
        <v>162</v>
      </c>
      <c r="X296" s="188">
        <v>80</v>
      </c>
      <c r="Y296" s="192">
        <v>105</v>
      </c>
      <c r="Z296" s="190">
        <v>371</v>
      </c>
      <c r="AA296" s="188">
        <v>450</v>
      </c>
      <c r="AB296" s="165">
        <f t="shared" si="4454"/>
        <v>2121</v>
      </c>
      <c r="AC296" s="166">
        <f t="shared" si="4371"/>
        <v>2166</v>
      </c>
      <c r="AE296" s="257" t="str">
        <f>$AE$17</f>
        <v>17:00 - 17:59</v>
      </c>
      <c r="AF296" s="121">
        <f t="shared" ref="AF296:AU297" si="4563">SUMIF($A$9:$A$32,$AE296,B$288:B$311)</f>
        <v>279</v>
      </c>
      <c r="AG296" s="178">
        <f t="shared" si="4563"/>
        <v>453</v>
      </c>
      <c r="AH296" s="122">
        <f t="shared" si="4563"/>
        <v>140</v>
      </c>
      <c r="AI296" s="173">
        <f t="shared" si="4563"/>
        <v>321</v>
      </c>
      <c r="AJ296" s="121">
        <f t="shared" si="4563"/>
        <v>205</v>
      </c>
      <c r="AK296" s="123">
        <f t="shared" si="4563"/>
        <v>270</v>
      </c>
      <c r="AL296" s="122">
        <f t="shared" si="4563"/>
        <v>441</v>
      </c>
      <c r="AM296" s="173">
        <f t="shared" si="4563"/>
        <v>518</v>
      </c>
      <c r="AN296" s="121">
        <f t="shared" si="4563"/>
        <v>139</v>
      </c>
      <c r="AO296" s="123">
        <f t="shared" si="4563"/>
        <v>80</v>
      </c>
      <c r="AP296" s="122">
        <f t="shared" si="4563"/>
        <v>328</v>
      </c>
      <c r="AQ296" s="121">
        <f t="shared" si="4563"/>
        <v>127</v>
      </c>
      <c r="AR296" s="172">
        <f t="shared" si="4563"/>
        <v>460</v>
      </c>
      <c r="AS296" s="174">
        <f t="shared" si="4563"/>
        <v>284</v>
      </c>
      <c r="AT296" s="121">
        <f t="shared" si="4563"/>
        <v>200</v>
      </c>
      <c r="AU296" s="123">
        <f t="shared" si="4563"/>
        <v>224</v>
      </c>
      <c r="AV296" s="122">
        <f t="shared" ref="AP296:BE297" si="4564">SUMIF($A$9:$A$32,$AE296,R$288:R$311)</f>
        <v>196</v>
      </c>
      <c r="AW296" s="173">
        <f t="shared" si="4564"/>
        <v>316</v>
      </c>
      <c r="AX296" s="121">
        <f t="shared" si="4564"/>
        <v>222</v>
      </c>
      <c r="AY296" s="123">
        <f t="shared" si="4564"/>
        <v>30</v>
      </c>
      <c r="AZ296" s="122">
        <f t="shared" si="4564"/>
        <v>530</v>
      </c>
      <c r="BA296" s="173">
        <f t="shared" si="4564"/>
        <v>101</v>
      </c>
      <c r="BB296" s="121">
        <f t="shared" si="4564"/>
        <v>229</v>
      </c>
      <c r="BC296" s="123">
        <f t="shared" si="4564"/>
        <v>163</v>
      </c>
      <c r="BD296" s="21">
        <f t="shared" si="4564"/>
        <v>458</v>
      </c>
      <c r="BE296" s="177">
        <f t="shared" si="4564"/>
        <v>648</v>
      </c>
      <c r="BF296" s="163">
        <f>AF296+AH296+AJ296+AL296+AN296+AP296+AR296+AT296+AV296+AX296+AZ296+BB296+BD296</f>
        <v>3827</v>
      </c>
      <c r="BG296" s="164">
        <f>AG296+AI296+AK296+AM296+AO296+AQ296+AS296+AU296+AW296+AY296+BA296+BC296+BE296</f>
        <v>3535</v>
      </c>
      <c r="BI296" s="140" t="s">
        <v>24</v>
      </c>
      <c r="BJ296" s="124">
        <f>B296/B312</f>
        <v>3.7013126748439852E-2</v>
      </c>
      <c r="BK296" s="125">
        <f t="shared" ref="BK296" si="4565">C296/C312</f>
        <v>3.3613445378151259E-2</v>
      </c>
      <c r="BL296" s="126">
        <f t="shared" ref="BL296" si="4566">D296/D312</f>
        <v>5.0257731958762888E-2</v>
      </c>
      <c r="BM296" s="127">
        <f t="shared" ref="BM296" si="4567">E296/E312</f>
        <v>3.1344792719919107E-2</v>
      </c>
      <c r="BN296" s="124">
        <f t="shared" ref="BN296" si="4568">F296/F312</f>
        <v>5.4563741513703794E-2</v>
      </c>
      <c r="BO296" s="125">
        <f t="shared" ref="BO296" si="4569">G296/G312</f>
        <v>3.8862900323857502E-2</v>
      </c>
      <c r="BP296" s="126">
        <f t="shared" ref="BP296" si="4570">H296/H312</f>
        <v>4.735783507039678E-2</v>
      </c>
      <c r="BQ296" s="127">
        <f t="shared" ref="BQ296" si="4571">I296/I312</f>
        <v>4.4888237449615245E-2</v>
      </c>
      <c r="BR296" s="124">
        <f t="shared" ref="BR296" si="4572">J296/J312</f>
        <v>5.3127101546738401E-2</v>
      </c>
      <c r="BS296" s="125">
        <f t="shared" ref="BS296" si="4573">K296/K312</f>
        <v>7.0175438596491224E-2</v>
      </c>
      <c r="BT296" s="126">
        <f t="shared" ref="BT296" si="4574">L296/L312</f>
        <v>4.6274242939775431E-2</v>
      </c>
      <c r="BU296" s="124">
        <f t="shared" ref="BU296" si="4575">M296/M312</f>
        <v>5.8508965083359545E-2</v>
      </c>
      <c r="BV296" s="128">
        <f t="shared" ref="BV296" si="4576">N296/N312</f>
        <v>4.4623884402889925E-2</v>
      </c>
      <c r="BW296" s="129">
        <f t="shared" ref="BW296" si="4577">O296/O312</f>
        <v>5.3169307756463717E-2</v>
      </c>
      <c r="BX296" s="124">
        <f t="shared" ref="BX296" si="4578">P296/P312</f>
        <v>4.4994375703037118E-2</v>
      </c>
      <c r="BY296" s="125">
        <f t="shared" ref="BY296" si="4579">Q296/Q312</f>
        <v>4.3124491456468676E-2</v>
      </c>
      <c r="BZ296" s="126">
        <f t="shared" ref="BZ296" si="4580">R296/R312</f>
        <v>5.6426332288401257E-2</v>
      </c>
      <c r="CA296" s="127">
        <f t="shared" ref="CA296" si="4581">S296/S312</f>
        <v>5.0498753117206981E-2</v>
      </c>
      <c r="CB296" s="124">
        <f t="shared" ref="CB296" si="4582">T296/T312</f>
        <v>3.1078610603290677E-2</v>
      </c>
      <c r="CC296" s="125">
        <f t="shared" ref="CC296" si="4583">U296/U312</f>
        <v>4.3298969072164947E-2</v>
      </c>
      <c r="CD296" s="126">
        <f t="shared" ref="CD296" si="4584">V296/V312</f>
        <v>4.1149943630214209E-2</v>
      </c>
      <c r="CE296" s="127">
        <f t="shared" ref="CE296" si="4585">W296/W312</f>
        <v>5.8147882268485281E-2</v>
      </c>
      <c r="CF296" s="124">
        <f t="shared" ref="CF296" si="4586">X296/X312</f>
        <v>3.6068530207394048E-2</v>
      </c>
      <c r="CG296" s="125">
        <f t="shared" ref="CG296" si="4587">Y296/Y312</f>
        <v>4.9272641952135147E-2</v>
      </c>
      <c r="CH296" s="126">
        <f t="shared" ref="CH296" si="4588">Z296/Z312</f>
        <v>6.2977423187913772E-2</v>
      </c>
      <c r="CI296" s="124">
        <f t="shared" ref="CI296" si="4589">AA296/AA312</f>
        <v>6.1232820791944483E-2</v>
      </c>
      <c r="CJ296" s="130">
        <f t="shared" ref="CJ296" si="4590">AB296/AB312</f>
        <v>4.8028803695568487E-2</v>
      </c>
      <c r="CK296" s="131">
        <f t="shared" ref="CK296" si="4591">AC296/AC312</f>
        <v>4.9126786119301429E-2</v>
      </c>
    </row>
    <row r="297" spans="1:89" x14ac:dyDescent="0.2">
      <c r="A297" s="132" t="s">
        <v>25</v>
      </c>
      <c r="B297" s="198">
        <v>169</v>
      </c>
      <c r="C297" s="182">
        <v>222</v>
      </c>
      <c r="D297" s="183">
        <v>104</v>
      </c>
      <c r="E297" s="184">
        <v>153</v>
      </c>
      <c r="F297" s="181">
        <v>201</v>
      </c>
      <c r="G297" s="185">
        <v>146</v>
      </c>
      <c r="H297" s="183">
        <v>263</v>
      </c>
      <c r="I297" s="184">
        <v>309</v>
      </c>
      <c r="J297" s="181">
        <v>82</v>
      </c>
      <c r="K297" s="182">
        <v>67</v>
      </c>
      <c r="L297" s="183">
        <v>130</v>
      </c>
      <c r="M297" s="181">
        <v>137</v>
      </c>
      <c r="N297" s="186">
        <v>194</v>
      </c>
      <c r="O297" s="199">
        <v>207</v>
      </c>
      <c r="P297" s="181">
        <v>123</v>
      </c>
      <c r="Q297" s="182">
        <v>128</v>
      </c>
      <c r="R297" s="183">
        <v>136</v>
      </c>
      <c r="S297" s="184">
        <v>157</v>
      </c>
      <c r="T297" s="190">
        <v>34</v>
      </c>
      <c r="U297" s="181">
        <v>21</v>
      </c>
      <c r="V297" s="183">
        <v>126</v>
      </c>
      <c r="W297" s="200">
        <v>110</v>
      </c>
      <c r="X297" s="181">
        <v>82</v>
      </c>
      <c r="Y297" s="185">
        <v>92</v>
      </c>
      <c r="Z297" s="183">
        <v>314</v>
      </c>
      <c r="AA297" s="181">
        <v>367</v>
      </c>
      <c r="AB297" s="165">
        <f t="shared" si="4454"/>
        <v>1958</v>
      </c>
      <c r="AC297" s="166">
        <f t="shared" si="4371"/>
        <v>2116</v>
      </c>
      <c r="AE297" s="259" t="str">
        <f>$AE$18</f>
        <v>18:00 - 18:59</v>
      </c>
      <c r="AF297" s="121">
        <f t="shared" si="4563"/>
        <v>387</v>
      </c>
      <c r="AG297" s="182">
        <f t="shared" si="4563"/>
        <v>482</v>
      </c>
      <c r="AH297" s="183">
        <f t="shared" si="4563"/>
        <v>105</v>
      </c>
      <c r="AI297" s="184">
        <f t="shared" si="4563"/>
        <v>343</v>
      </c>
      <c r="AJ297" s="181">
        <f t="shared" si="4563"/>
        <v>150</v>
      </c>
      <c r="AK297" s="185">
        <f t="shared" si="4563"/>
        <v>286</v>
      </c>
      <c r="AL297" s="183">
        <f t="shared" si="4563"/>
        <v>405</v>
      </c>
      <c r="AM297" s="184">
        <f t="shared" si="4563"/>
        <v>454</v>
      </c>
      <c r="AN297" s="181">
        <f t="shared" si="4563"/>
        <v>113</v>
      </c>
      <c r="AO297" s="185">
        <f t="shared" si="4563"/>
        <v>54</v>
      </c>
      <c r="AP297" s="183">
        <f t="shared" si="4564"/>
        <v>278</v>
      </c>
      <c r="AQ297" s="181">
        <f t="shared" si="4564"/>
        <v>104</v>
      </c>
      <c r="AR297" s="186">
        <f t="shared" si="4564"/>
        <v>424</v>
      </c>
      <c r="AS297" s="187">
        <f t="shared" si="4564"/>
        <v>304</v>
      </c>
      <c r="AT297" s="181">
        <f t="shared" si="4564"/>
        <v>178</v>
      </c>
      <c r="AU297" s="185">
        <f t="shared" si="4564"/>
        <v>248</v>
      </c>
      <c r="AV297" s="183">
        <f t="shared" si="4564"/>
        <v>182</v>
      </c>
      <c r="AW297" s="184">
        <f t="shared" si="4564"/>
        <v>362</v>
      </c>
      <c r="AX297" s="181">
        <f t="shared" si="4564"/>
        <v>146</v>
      </c>
      <c r="AY297" s="185">
        <f t="shared" si="4564"/>
        <v>24</v>
      </c>
      <c r="AZ297" s="183">
        <f t="shared" si="4564"/>
        <v>727</v>
      </c>
      <c r="BA297" s="184">
        <f t="shared" si="4564"/>
        <v>84</v>
      </c>
      <c r="BB297" s="181">
        <f t="shared" si="4564"/>
        <v>206</v>
      </c>
      <c r="BC297" s="185">
        <f t="shared" si="4564"/>
        <v>212</v>
      </c>
      <c r="BD297" s="183">
        <f t="shared" si="4564"/>
        <v>319</v>
      </c>
      <c r="BE297" s="181">
        <f t="shared" si="4564"/>
        <v>834</v>
      </c>
      <c r="BF297" s="165">
        <f>SUM(AF297,AH297,AJ297,AL297,AN297,AP297,AR297,AT297,AV297,AX297,AZ297,BB297,BD297)</f>
        <v>3620</v>
      </c>
      <c r="BG297" s="166">
        <f>SUM(AG297,AI297,AK297,AM297,AO297,AQ297,AS297,AU297,AW297,AY297,BA297,BC297,BE297)</f>
        <v>3791</v>
      </c>
      <c r="BI297" s="132" t="s">
        <v>25</v>
      </c>
      <c r="BJ297" s="124">
        <f>B297/B312</f>
        <v>3.6367548956315901E-2</v>
      </c>
      <c r="BK297" s="125">
        <f t="shared" ref="BK297" si="4592">C297/C312</f>
        <v>4.7834518422753713E-2</v>
      </c>
      <c r="BL297" s="126">
        <f t="shared" ref="BL297" si="4593">D297/D312</f>
        <v>4.4673539518900345E-2</v>
      </c>
      <c r="BM297" s="127">
        <f t="shared" ref="BM297" si="4594">E297/E312</f>
        <v>5.1567239635995958E-2</v>
      </c>
      <c r="BN297" s="124">
        <f t="shared" ref="BN297" si="4595">F297/F312</f>
        <v>5.0540608498868496E-2</v>
      </c>
      <c r="BO297" s="125">
        <f t="shared" ref="BO297" si="4596">G297/G312</f>
        <v>5.2536883771140699E-2</v>
      </c>
      <c r="BP297" s="126">
        <f t="shared" ref="BP297" si="4597">H297/H312</f>
        <v>4.8089230206619128E-2</v>
      </c>
      <c r="BQ297" s="127">
        <f t="shared" ref="BQ297" si="4598">I297/I312</f>
        <v>5.661414437522902E-2</v>
      </c>
      <c r="BR297" s="124">
        <f t="shared" ref="BR297" si="4599">J297/J312</f>
        <v>5.5144586415601882E-2</v>
      </c>
      <c r="BS297" s="125">
        <f t="shared" ref="BS297" si="4600">K297/K312</f>
        <v>4.89766081871345E-2</v>
      </c>
      <c r="BT297" s="126">
        <f t="shared" ref="BT297" si="4601">L297/L312</f>
        <v>4.4232732221844165E-2</v>
      </c>
      <c r="BU297" s="124">
        <f t="shared" ref="BU297" si="4602">M297/M312</f>
        <v>4.3095312991506762E-2</v>
      </c>
      <c r="BV297" s="128">
        <f t="shared" ref="BV297" si="4603">N297/N312</f>
        <v>4.1223969400764983E-2</v>
      </c>
      <c r="BW297" s="129">
        <f t="shared" ref="BW297" si="4604">O297/O312</f>
        <v>4.316096747289408E-2</v>
      </c>
      <c r="BX297" s="124">
        <f t="shared" ref="BX297" si="4605">P297/P312</f>
        <v>4.6119235095613047E-2</v>
      </c>
      <c r="BY297" s="125">
        <f t="shared" ref="BY297" si="4606">Q297/Q312</f>
        <v>5.2074857607811227E-2</v>
      </c>
      <c r="BZ297" s="126">
        <f t="shared" ref="BZ297" si="4607">R297/R312</f>
        <v>4.2633228840125395E-2</v>
      </c>
      <c r="CA297" s="127">
        <f t="shared" ref="CA297" si="4608">S297/S312</f>
        <v>4.894014962593516E-2</v>
      </c>
      <c r="CB297" s="124">
        <f t="shared" ref="CB297" si="4609">T297/T312</f>
        <v>3.1078610603290677E-2</v>
      </c>
      <c r="CC297" s="125">
        <f t="shared" ref="CC297" si="4610">U297/U312</f>
        <v>2.1649484536082474E-2</v>
      </c>
      <c r="CD297" s="126">
        <f t="shared" ref="CD297" si="4611">V297/V312</f>
        <v>3.5512965050732807E-2</v>
      </c>
      <c r="CE297" s="127">
        <f t="shared" ref="CE297" si="4612">W297/W312</f>
        <v>3.9483129935391242E-2</v>
      </c>
      <c r="CF297" s="124">
        <f t="shared" ref="CF297" si="4613">X297/X312</f>
        <v>3.6970243462578899E-2</v>
      </c>
      <c r="CG297" s="125">
        <f t="shared" ref="CG297" si="4614">Y297/Y312</f>
        <v>4.3172219615204128E-2</v>
      </c>
      <c r="CH297" s="126">
        <f t="shared" ref="CH297" si="4615">Z297/Z312</f>
        <v>5.3301646579528093E-2</v>
      </c>
      <c r="CI297" s="124">
        <f t="shared" ref="CI297" si="4616">AA297/AA312</f>
        <v>4.9938767179208053E-2</v>
      </c>
      <c r="CJ297" s="130">
        <f t="shared" ref="CJ297" si="4617">AB297/AB312</f>
        <v>4.4337764090487078E-2</v>
      </c>
      <c r="CK297" s="131">
        <f t="shared" ref="CK297" si="4618">AC297/AC312</f>
        <v>4.7992742118394195E-2</v>
      </c>
    </row>
    <row r="298" spans="1:89" ht="13.5" thickBot="1" x14ac:dyDescent="0.25">
      <c r="A298" s="140" t="s">
        <v>26</v>
      </c>
      <c r="B298" s="195">
        <v>159</v>
      </c>
      <c r="C298" s="189">
        <v>202</v>
      </c>
      <c r="D298" s="190">
        <v>88</v>
      </c>
      <c r="E298" s="191">
        <v>128</v>
      </c>
      <c r="F298" s="188">
        <v>173</v>
      </c>
      <c r="G298" s="192">
        <v>144</v>
      </c>
      <c r="H298" s="190">
        <v>192</v>
      </c>
      <c r="I298" s="191">
        <v>231</v>
      </c>
      <c r="J298" s="188">
        <v>52</v>
      </c>
      <c r="K298" s="189">
        <v>44</v>
      </c>
      <c r="L298" s="190">
        <v>99</v>
      </c>
      <c r="M298" s="188">
        <v>110</v>
      </c>
      <c r="N298" s="193">
        <v>173</v>
      </c>
      <c r="O298" s="196">
        <v>204</v>
      </c>
      <c r="P298" s="188">
        <v>93</v>
      </c>
      <c r="Q298" s="189">
        <v>121</v>
      </c>
      <c r="R298" s="190">
        <v>120</v>
      </c>
      <c r="S298" s="191">
        <v>117</v>
      </c>
      <c r="T298" s="188">
        <v>39</v>
      </c>
      <c r="U298" s="192">
        <v>25</v>
      </c>
      <c r="V298" s="190">
        <v>121</v>
      </c>
      <c r="W298" s="197">
        <v>119</v>
      </c>
      <c r="X298" s="188">
        <v>57</v>
      </c>
      <c r="Y298" s="192">
        <v>83</v>
      </c>
      <c r="Z298" s="190">
        <v>286</v>
      </c>
      <c r="AA298" s="188">
        <v>397</v>
      </c>
      <c r="AB298" s="165">
        <f t="shared" si="4454"/>
        <v>1652</v>
      </c>
      <c r="AC298" s="166">
        <f t="shared" si="4371"/>
        <v>1925</v>
      </c>
      <c r="AE298" s="257"/>
      <c r="AF298" s="121"/>
      <c r="AG298" s="189"/>
      <c r="AH298" s="190"/>
      <c r="AI298" s="191"/>
      <c r="AJ298" s="188"/>
      <c r="AK298" s="192"/>
      <c r="AL298" s="190"/>
      <c r="AM298" s="191"/>
      <c r="AN298" s="188"/>
      <c r="AO298" s="192"/>
      <c r="AP298" s="190"/>
      <c r="AQ298" s="188"/>
      <c r="AR298" s="193"/>
      <c r="AS298" s="194"/>
      <c r="AT298" s="188"/>
      <c r="AU298" s="192"/>
      <c r="AV298" s="190"/>
      <c r="AW298" s="191"/>
      <c r="AX298" s="188"/>
      <c r="AY298" s="192"/>
      <c r="AZ298" s="190"/>
      <c r="BA298" s="191"/>
      <c r="BB298" s="188"/>
      <c r="BC298" s="192"/>
      <c r="BD298" s="190"/>
      <c r="BE298" s="188"/>
      <c r="BF298" s="165"/>
      <c r="BG298" s="166"/>
      <c r="BI298" s="140" t="s">
        <v>26</v>
      </c>
      <c r="BJ298" s="124">
        <f>B298/B312</f>
        <v>3.4215622982569402E-2</v>
      </c>
      <c r="BK298" s="125">
        <f t="shared" ref="BK298" si="4619">C298/C312</f>
        <v>4.3525102348631758E-2</v>
      </c>
      <c r="BL298" s="126">
        <f t="shared" ref="BL298" si="4620">D298/D312</f>
        <v>3.7800687285223365E-2</v>
      </c>
      <c r="BM298" s="127">
        <f t="shared" ref="BM298" si="4621">E298/E312</f>
        <v>4.3141220087630605E-2</v>
      </c>
      <c r="BN298" s="124">
        <f t="shared" ref="BN298" si="4622">F298/F312</f>
        <v>4.3500125722906714E-2</v>
      </c>
      <c r="BO298" s="125">
        <f t="shared" ref="BO298" si="4623">G298/G312</f>
        <v>5.1817200431810005E-2</v>
      </c>
      <c r="BP298" s="126">
        <f t="shared" ref="BP298" si="4624">H298/H312</f>
        <v>3.510696653867252E-2</v>
      </c>
      <c r="BQ298" s="127">
        <f t="shared" ref="BQ298" si="4625">I298/I312</f>
        <v>4.2323195309637227E-2</v>
      </c>
      <c r="BR298" s="124">
        <f t="shared" ref="BR298" si="4626">J298/J312</f>
        <v>3.496973772696705E-2</v>
      </c>
      <c r="BS298" s="125">
        <f t="shared" ref="BS298" si="4627">K298/K312</f>
        <v>3.2163742690058478E-2</v>
      </c>
      <c r="BT298" s="126">
        <f t="shared" ref="BT298" si="4628">L298/L312</f>
        <v>3.3684926845865944E-2</v>
      </c>
      <c r="BU298" s="124">
        <f t="shared" ref="BU298" si="4629">M298/M312</f>
        <v>3.4602076124567477E-2</v>
      </c>
      <c r="BV298" s="128">
        <f t="shared" ref="BV298" si="4630">N298/N312</f>
        <v>3.6761580960475986E-2</v>
      </c>
      <c r="BW298" s="129">
        <f t="shared" ref="BW298" si="4631">O298/O312</f>
        <v>4.2535446205170975E-2</v>
      </c>
      <c r="BX298" s="124">
        <f t="shared" ref="BX298" si="4632">P298/P312</f>
        <v>3.4870641169853771E-2</v>
      </c>
      <c r="BY298" s="125">
        <f t="shared" ref="BY298" si="4633">Q298/Q312</f>
        <v>4.9227013832384051E-2</v>
      </c>
      <c r="BZ298" s="126">
        <f t="shared" ref="BZ298" si="4634">R298/R312</f>
        <v>3.7617554858934171E-2</v>
      </c>
      <c r="CA298" s="127">
        <f t="shared" ref="CA298" si="4635">S298/S312</f>
        <v>3.6471321695760596E-2</v>
      </c>
      <c r="CB298" s="124">
        <f t="shared" ref="CB298" si="4636">T298/T312</f>
        <v>3.5648994515539302E-2</v>
      </c>
      <c r="CC298" s="125">
        <f t="shared" ref="CC298" si="4637">U298/U312</f>
        <v>2.5773195876288658E-2</v>
      </c>
      <c r="CD298" s="126">
        <f t="shared" ref="CD298" si="4638">V298/V312</f>
        <v>3.4103720405862459E-2</v>
      </c>
      <c r="CE298" s="127">
        <f t="shared" ref="CE298" si="4639">W298/W312</f>
        <v>4.2713567839195977E-2</v>
      </c>
      <c r="CF298" s="124">
        <f t="shared" ref="CF298" si="4640">X298/X312</f>
        <v>2.569882777276826E-2</v>
      </c>
      <c r="CG298" s="125">
        <f t="shared" ref="CG298" si="4641">Y298/Y312</f>
        <v>3.894885030502112E-2</v>
      </c>
      <c r="CH298" s="126">
        <f t="shared" ref="CH298" si="4642">Z298/Z312</f>
        <v>4.8548633508742146E-2</v>
      </c>
      <c r="CI298" s="124">
        <f t="shared" ref="CI298" si="4643">AA298/AA312</f>
        <v>5.4020955232004356E-2</v>
      </c>
      <c r="CJ298" s="130">
        <f t="shared" ref="CJ298" si="4644">AB298/AB312</f>
        <v>3.7408573175426278E-2</v>
      </c>
      <c r="CK298" s="131">
        <f t="shared" ref="CK298" si="4645">AC298/AC312</f>
        <v>4.3660694034928553E-2</v>
      </c>
    </row>
    <row r="299" spans="1:89" ht="14.25" thickTop="1" thickBot="1" x14ac:dyDescent="0.25">
      <c r="A299" s="132" t="s">
        <v>27</v>
      </c>
      <c r="B299" s="198">
        <v>137</v>
      </c>
      <c r="C299" s="182">
        <v>235</v>
      </c>
      <c r="D299" s="183">
        <v>83</v>
      </c>
      <c r="E299" s="184">
        <v>161</v>
      </c>
      <c r="F299" s="181">
        <v>204</v>
      </c>
      <c r="G299" s="185">
        <v>136</v>
      </c>
      <c r="H299" s="183">
        <v>229</v>
      </c>
      <c r="I299" s="184">
        <v>231</v>
      </c>
      <c r="J299" s="181">
        <v>100</v>
      </c>
      <c r="K299" s="182">
        <v>42</v>
      </c>
      <c r="L299" s="183">
        <v>134</v>
      </c>
      <c r="M299" s="181">
        <v>89</v>
      </c>
      <c r="N299" s="186">
        <v>241</v>
      </c>
      <c r="O299" s="199">
        <v>135</v>
      </c>
      <c r="P299" s="181">
        <v>141</v>
      </c>
      <c r="Q299" s="182">
        <v>79</v>
      </c>
      <c r="R299" s="183">
        <v>111</v>
      </c>
      <c r="S299" s="184">
        <v>144</v>
      </c>
      <c r="T299" s="181">
        <v>51</v>
      </c>
      <c r="U299" s="185">
        <v>22</v>
      </c>
      <c r="V299" s="183">
        <v>163</v>
      </c>
      <c r="W299" s="200">
        <v>83</v>
      </c>
      <c r="X299" s="181">
        <v>79</v>
      </c>
      <c r="Y299" s="185">
        <v>73</v>
      </c>
      <c r="Z299" s="183">
        <v>343</v>
      </c>
      <c r="AA299" s="181">
        <v>269</v>
      </c>
      <c r="AB299" s="165">
        <f t="shared" si="4454"/>
        <v>2016</v>
      </c>
      <c r="AC299" s="166">
        <f t="shared" si="4371"/>
        <v>1699</v>
      </c>
      <c r="AE299" s="254" t="s">
        <v>13</v>
      </c>
      <c r="AF299" s="14">
        <f t="shared" ref="AF299:BG299" si="4646">SUM(AF296:AF298)</f>
        <v>666</v>
      </c>
      <c r="AG299" s="1">
        <f t="shared" si="4646"/>
        <v>935</v>
      </c>
      <c r="AH299" s="14">
        <f t="shared" si="4646"/>
        <v>245</v>
      </c>
      <c r="AI299" s="1">
        <f t="shared" si="4646"/>
        <v>664</v>
      </c>
      <c r="AJ299" s="14">
        <f t="shared" si="4646"/>
        <v>355</v>
      </c>
      <c r="AK299" s="1">
        <f t="shared" si="4646"/>
        <v>556</v>
      </c>
      <c r="AL299" s="14">
        <f t="shared" si="4646"/>
        <v>846</v>
      </c>
      <c r="AM299" s="1">
        <f t="shared" si="4646"/>
        <v>972</v>
      </c>
      <c r="AN299" s="14">
        <f t="shared" si="4646"/>
        <v>252</v>
      </c>
      <c r="AO299" s="1">
        <f t="shared" si="4646"/>
        <v>134</v>
      </c>
      <c r="AP299" s="14">
        <f t="shared" si="4646"/>
        <v>606</v>
      </c>
      <c r="AQ299" s="1">
        <f t="shared" si="4646"/>
        <v>231</v>
      </c>
      <c r="AR299" s="14">
        <f t="shared" si="4646"/>
        <v>884</v>
      </c>
      <c r="AS299" s="1">
        <f t="shared" si="4646"/>
        <v>588</v>
      </c>
      <c r="AT299" s="14">
        <f t="shared" si="4646"/>
        <v>378</v>
      </c>
      <c r="AU299" s="1">
        <f t="shared" si="4646"/>
        <v>472</v>
      </c>
      <c r="AV299" s="14">
        <f t="shared" si="4646"/>
        <v>378</v>
      </c>
      <c r="AW299" s="1">
        <f t="shared" si="4646"/>
        <v>678</v>
      </c>
      <c r="AX299" s="14">
        <f t="shared" si="4646"/>
        <v>368</v>
      </c>
      <c r="AY299" s="1">
        <f t="shared" si="4646"/>
        <v>54</v>
      </c>
      <c r="AZ299" s="14">
        <f t="shared" si="4646"/>
        <v>1257</v>
      </c>
      <c r="BA299" s="1">
        <f t="shared" si="4646"/>
        <v>185</v>
      </c>
      <c r="BB299" s="14">
        <f t="shared" si="4646"/>
        <v>435</v>
      </c>
      <c r="BC299" s="1">
        <f t="shared" si="4646"/>
        <v>375</v>
      </c>
      <c r="BD299" s="14">
        <f t="shared" si="4646"/>
        <v>777</v>
      </c>
      <c r="BE299" s="1">
        <f t="shared" si="4646"/>
        <v>1482</v>
      </c>
      <c r="BF299" s="167">
        <f t="shared" si="4646"/>
        <v>7447</v>
      </c>
      <c r="BG299" s="168">
        <f t="shared" si="4646"/>
        <v>7326</v>
      </c>
      <c r="BI299" s="132" t="s">
        <v>27</v>
      </c>
      <c r="BJ299" s="124">
        <f>B299/B312</f>
        <v>2.9481385840327091E-2</v>
      </c>
      <c r="BK299" s="125">
        <f t="shared" ref="BK299" si="4647">C299/C312</f>
        <v>5.0635638870932989E-2</v>
      </c>
      <c r="BL299" s="126">
        <f t="shared" ref="BL299" si="4648">D299/D312</f>
        <v>3.5652920962199311E-2</v>
      </c>
      <c r="BM299" s="127">
        <f t="shared" ref="BM299" si="4649">E299/E312</f>
        <v>5.4263565891472867E-2</v>
      </c>
      <c r="BN299" s="124">
        <f t="shared" ref="BN299" si="4650">F299/F312</f>
        <v>5.1294945939150113E-2</v>
      </c>
      <c r="BO299" s="125">
        <f t="shared" ref="BO299" si="4651">G299/G312</f>
        <v>4.8938467074487228E-2</v>
      </c>
      <c r="BP299" s="126">
        <f t="shared" ref="BP299" si="4652">H299/H312</f>
        <v>4.1872371548729199E-2</v>
      </c>
      <c r="BQ299" s="127">
        <f t="shared" ref="BQ299" si="4653">I299/I312</f>
        <v>4.2323195309637227E-2</v>
      </c>
      <c r="BR299" s="124">
        <f t="shared" ref="BR299" si="4654">J299/J312</f>
        <v>6.7249495628782782E-2</v>
      </c>
      <c r="BS299" s="125">
        <f t="shared" ref="BS299" si="4655">K299/K312</f>
        <v>3.0701754385964911E-2</v>
      </c>
      <c r="BT299" s="126">
        <f t="shared" ref="BT299" si="4656">L299/L312</f>
        <v>4.559373936713168E-2</v>
      </c>
      <c r="BU299" s="124">
        <f t="shared" ref="BU299" si="4657">M299/M312</f>
        <v>2.7996225228059137E-2</v>
      </c>
      <c r="BV299" s="128">
        <f t="shared" ref="BV299" si="4658">N299/N312</f>
        <v>5.1211219719507012E-2</v>
      </c>
      <c r="BW299" s="129">
        <f t="shared" ref="BW299" si="4659">O299/O312</f>
        <v>2.8148457047539616E-2</v>
      </c>
      <c r="BX299" s="124">
        <f t="shared" ref="BX299" si="4660">P299/P312</f>
        <v>5.2868391451068614E-2</v>
      </c>
      <c r="BY299" s="125">
        <f t="shared" ref="BY299" si="4661">Q299/Q312</f>
        <v>3.2139951179820991E-2</v>
      </c>
      <c r="BZ299" s="126">
        <f t="shared" ref="BZ299" si="4662">R299/R312</f>
        <v>3.4796238244514104E-2</v>
      </c>
      <c r="CA299" s="127">
        <f t="shared" ref="CA299" si="4663">S299/S312</f>
        <v>4.488778054862843E-2</v>
      </c>
      <c r="CB299" s="124">
        <f t="shared" ref="CB299" si="4664">T299/T312</f>
        <v>4.6617915904936018E-2</v>
      </c>
      <c r="CC299" s="125">
        <f t="shared" ref="CC299" si="4665">U299/U312</f>
        <v>2.268041237113402E-2</v>
      </c>
      <c r="CD299" s="126">
        <f t="shared" ref="CD299" si="4666">V299/V312</f>
        <v>4.5941375422773392E-2</v>
      </c>
      <c r="CE299" s="127">
        <f t="shared" ref="CE299" si="4667">W299/W312</f>
        <v>2.9791816223977027E-2</v>
      </c>
      <c r="CF299" s="124">
        <f t="shared" ref="CF299" si="4668">X299/X312</f>
        <v>3.5617673579801626E-2</v>
      </c>
      <c r="CG299" s="125">
        <f t="shared" ref="CG299" si="4669">Y299/Y312</f>
        <v>3.4256217738151101E-2</v>
      </c>
      <c r="CH299" s="126">
        <f t="shared" ref="CH299" si="4670">Z299/Z312</f>
        <v>5.8224410117127826E-2</v>
      </c>
      <c r="CI299" s="124">
        <f t="shared" ref="CI299" si="4671">AA299/AA312</f>
        <v>3.6603619540073476E-2</v>
      </c>
      <c r="CJ299" s="130">
        <f t="shared" ref="CJ299" si="4672">AB299/AB312</f>
        <v>4.5651140146282916E-2</v>
      </c>
      <c r="CK299" s="131">
        <f t="shared" ref="CK299" si="4673">AC299/AC312</f>
        <v>3.853481515082785E-2</v>
      </c>
    </row>
    <row r="300" spans="1:89" ht="13.5" thickTop="1" x14ac:dyDescent="0.2">
      <c r="A300" s="140" t="s">
        <v>28</v>
      </c>
      <c r="B300" s="195">
        <v>166</v>
      </c>
      <c r="C300" s="189">
        <v>347</v>
      </c>
      <c r="D300" s="190">
        <v>114</v>
      </c>
      <c r="E300" s="191">
        <v>248</v>
      </c>
      <c r="F300" s="188">
        <v>205</v>
      </c>
      <c r="G300" s="192">
        <v>168</v>
      </c>
      <c r="H300" s="190">
        <v>279</v>
      </c>
      <c r="I300" s="191">
        <v>385</v>
      </c>
      <c r="J300" s="188">
        <v>104</v>
      </c>
      <c r="K300" s="189">
        <v>49</v>
      </c>
      <c r="L300" s="190">
        <v>260</v>
      </c>
      <c r="M300" s="188">
        <v>89</v>
      </c>
      <c r="N300" s="193">
        <v>301</v>
      </c>
      <c r="O300" s="196">
        <v>201</v>
      </c>
      <c r="P300" s="188">
        <v>144</v>
      </c>
      <c r="Q300" s="189">
        <v>123</v>
      </c>
      <c r="R300" s="190">
        <v>129</v>
      </c>
      <c r="S300" s="191">
        <v>183</v>
      </c>
      <c r="T300" s="188">
        <v>96</v>
      </c>
      <c r="U300" s="192">
        <v>27</v>
      </c>
      <c r="V300" s="190">
        <v>202</v>
      </c>
      <c r="W300" s="197">
        <v>73</v>
      </c>
      <c r="X300" s="188">
        <v>130</v>
      </c>
      <c r="Y300" s="192">
        <v>89</v>
      </c>
      <c r="Z300" s="190">
        <v>356</v>
      </c>
      <c r="AA300" s="188">
        <v>375</v>
      </c>
      <c r="AB300" s="165">
        <f t="shared" si="4454"/>
        <v>2486</v>
      </c>
      <c r="AC300" s="166">
        <f t="shared" si="4371"/>
        <v>2357</v>
      </c>
      <c r="BI300" s="140" t="s">
        <v>28</v>
      </c>
      <c r="BJ300" s="124">
        <f>B300/B312</f>
        <v>3.572197116419195E-2</v>
      </c>
      <c r="BK300" s="125">
        <f t="shared" ref="BK300" si="4674">C300/C312</f>
        <v>7.4768368886015943E-2</v>
      </c>
      <c r="BL300" s="126">
        <f t="shared" ref="BL300" si="4675">D300/D312</f>
        <v>4.8969072164948453E-2</v>
      </c>
      <c r="BM300" s="127">
        <f t="shared" ref="BM300" si="4676">E300/E312</f>
        <v>8.3586113919784294E-2</v>
      </c>
      <c r="BN300" s="124">
        <f t="shared" ref="BN300" si="4677">F300/F312</f>
        <v>5.1546391752577317E-2</v>
      </c>
      <c r="BO300" s="125">
        <f t="shared" ref="BO300" si="4678">G300/G312</f>
        <v>6.0453400503778336E-2</v>
      </c>
      <c r="BP300" s="126">
        <f t="shared" ref="BP300" si="4679">H300/H312</f>
        <v>5.1014810751508502E-2</v>
      </c>
      <c r="BQ300" s="127">
        <f t="shared" ref="BQ300" si="4680">I300/I312</f>
        <v>7.0538658849395378E-2</v>
      </c>
      <c r="BR300" s="124">
        <f t="shared" ref="BR300" si="4681">J300/J312</f>
        <v>6.99394754539341E-2</v>
      </c>
      <c r="BS300" s="125">
        <f t="shared" ref="BS300" si="4682">K300/K312</f>
        <v>3.5818713450292396E-2</v>
      </c>
      <c r="BT300" s="126">
        <f t="shared" ref="BT300" si="4683">L300/L312</f>
        <v>8.846546444368833E-2</v>
      </c>
      <c r="BU300" s="124">
        <f t="shared" ref="BU300" si="4684">M300/M312</f>
        <v>2.7996225228059137E-2</v>
      </c>
      <c r="BV300" s="128">
        <f t="shared" ref="BV300" si="4685">N300/N312</f>
        <v>6.396090097747556E-2</v>
      </c>
      <c r="BW300" s="129">
        <f t="shared" ref="BW300" si="4686">O300/O312</f>
        <v>4.1909924937447871E-2</v>
      </c>
      <c r="BX300" s="124">
        <f t="shared" ref="BX300" si="4687">P300/P312</f>
        <v>5.3993250843644543E-2</v>
      </c>
      <c r="BY300" s="125">
        <f t="shared" ref="BY300" si="4688">Q300/Q312</f>
        <v>5.00406834825061E-2</v>
      </c>
      <c r="BZ300" s="126">
        <f t="shared" ref="BZ300" si="4689">R300/R312</f>
        <v>4.0438871473354232E-2</v>
      </c>
      <c r="CA300" s="127">
        <f t="shared" ref="CA300" si="4690">S300/S312</f>
        <v>5.7044887780548628E-2</v>
      </c>
      <c r="CB300" s="124">
        <f t="shared" ref="CB300" si="4691">T300/T312</f>
        <v>8.7751371115173671E-2</v>
      </c>
      <c r="CC300" s="125">
        <f t="shared" ref="CC300" si="4692">U300/U312</f>
        <v>2.7835051546391754E-2</v>
      </c>
      <c r="CD300" s="126">
        <f t="shared" ref="CD300" si="4693">V300/V312</f>
        <v>5.6933483652762122E-2</v>
      </c>
      <c r="CE300" s="127">
        <f t="shared" ref="CE300" si="4694">W300/W312</f>
        <v>2.6202440775305098E-2</v>
      </c>
      <c r="CF300" s="124">
        <f t="shared" ref="CF300" si="4695">X300/X312</f>
        <v>5.8611361587015326E-2</v>
      </c>
      <c r="CG300" s="125">
        <f t="shared" ref="CG300" si="4696">Y300/Y312</f>
        <v>4.1764429845143128E-2</v>
      </c>
      <c r="CH300" s="126">
        <f t="shared" ref="CH300" si="4697">Z300/Z312</f>
        <v>6.0431166185707014E-2</v>
      </c>
      <c r="CI300" s="124">
        <f t="shared" ref="CI300" si="4698">AA300/AA312</f>
        <v>5.1027350659953737E-2</v>
      </c>
      <c r="CJ300" s="130">
        <f t="shared" ref="CJ300" si="4699">AB300/AB312</f>
        <v>5.6294015081180225E-2</v>
      </c>
      <c r="CK300" s="131">
        <f t="shared" ref="CK300" si="4700">AC300/AC312</f>
        <v>5.3458834202767071E-2</v>
      </c>
    </row>
    <row r="301" spans="1:89" x14ac:dyDescent="0.2">
      <c r="A301" s="132" t="s">
        <v>29</v>
      </c>
      <c r="B301" s="198">
        <v>203</v>
      </c>
      <c r="C301" s="182">
        <v>393</v>
      </c>
      <c r="D301" s="183">
        <v>135</v>
      </c>
      <c r="E301" s="184">
        <v>275</v>
      </c>
      <c r="F301" s="181">
        <v>255</v>
      </c>
      <c r="G301" s="185">
        <v>200</v>
      </c>
      <c r="H301" s="183">
        <v>338</v>
      </c>
      <c r="I301" s="184">
        <v>350</v>
      </c>
      <c r="J301" s="181">
        <v>142</v>
      </c>
      <c r="K301" s="182">
        <v>50</v>
      </c>
      <c r="L301" s="183">
        <v>388</v>
      </c>
      <c r="M301" s="181">
        <v>89</v>
      </c>
      <c r="N301" s="186">
        <v>412</v>
      </c>
      <c r="O301" s="199">
        <v>210</v>
      </c>
      <c r="P301" s="181">
        <v>218</v>
      </c>
      <c r="Q301" s="182">
        <v>116</v>
      </c>
      <c r="R301" s="183">
        <v>146</v>
      </c>
      <c r="S301" s="184">
        <v>230</v>
      </c>
      <c r="T301" s="181">
        <v>172</v>
      </c>
      <c r="U301" s="185">
        <v>32</v>
      </c>
      <c r="V301" s="183">
        <v>431</v>
      </c>
      <c r="W301" s="200">
        <v>90</v>
      </c>
      <c r="X301" s="181">
        <v>194</v>
      </c>
      <c r="Y301" s="185">
        <v>96</v>
      </c>
      <c r="Z301" s="183">
        <v>425</v>
      </c>
      <c r="AA301" s="181">
        <v>469</v>
      </c>
      <c r="AB301" s="165">
        <f t="shared" si="4454"/>
        <v>3459</v>
      </c>
      <c r="AC301" s="166">
        <f t="shared" si="4371"/>
        <v>2600</v>
      </c>
      <c r="BI301" s="132" t="s">
        <v>29</v>
      </c>
      <c r="BJ301" s="124">
        <f>B301/B312</f>
        <v>4.3684097267054016E-2</v>
      </c>
      <c r="BK301" s="125">
        <f t="shared" ref="BK301" si="4701">C301/C312</f>
        <v>8.4680025856496449E-2</v>
      </c>
      <c r="BL301" s="126">
        <f t="shared" ref="BL301" si="4702">D301/D312</f>
        <v>5.7989690721649487E-2</v>
      </c>
      <c r="BM301" s="127">
        <f t="shared" ref="BM301" si="4703">E301/E312</f>
        <v>9.2686215032018876E-2</v>
      </c>
      <c r="BN301" s="124">
        <f t="shared" ref="BN301" si="4704">F301/F312</f>
        <v>6.4118682423937645E-2</v>
      </c>
      <c r="BO301" s="125">
        <f t="shared" ref="BO301" si="4705">G301/G312</f>
        <v>7.196833393306945E-2</v>
      </c>
      <c r="BP301" s="126">
        <f t="shared" ref="BP301" si="4706">H301/H312</f>
        <v>6.1802889010788079E-2</v>
      </c>
      <c r="BQ301" s="127">
        <f t="shared" ref="BQ301" si="4707">I301/I312</f>
        <v>6.4126053499450344E-2</v>
      </c>
      <c r="BR301" s="124">
        <f t="shared" ref="BR301" si="4708">J301/J312</f>
        <v>9.5494283792871559E-2</v>
      </c>
      <c r="BS301" s="125">
        <f t="shared" ref="BS301" si="4709">K301/K312</f>
        <v>3.6549707602339179E-2</v>
      </c>
      <c r="BT301" s="126">
        <f t="shared" ref="BT301" si="4710">L301/L312</f>
        <v>0.13201769309288874</v>
      </c>
      <c r="BU301" s="124">
        <f t="shared" ref="BU301" si="4711">M301/M312</f>
        <v>2.7996225228059137E-2</v>
      </c>
      <c r="BV301" s="128">
        <f t="shared" ref="BV301" si="4712">N301/N312</f>
        <v>8.7547811304717379E-2</v>
      </c>
      <c r="BW301" s="129">
        <f t="shared" ref="BW301" si="4713">O301/O312</f>
        <v>4.3786488740617184E-2</v>
      </c>
      <c r="BX301" s="124">
        <f t="shared" ref="BX301" si="4714">P301/P312</f>
        <v>8.1739782527184099E-2</v>
      </c>
      <c r="BY301" s="125">
        <f t="shared" ref="BY301" si="4715">Q301/Q312</f>
        <v>4.7192839707078924E-2</v>
      </c>
      <c r="BZ301" s="126">
        <f t="shared" ref="BZ301" si="4716">R301/R312</f>
        <v>4.5768025078369905E-2</v>
      </c>
      <c r="CA301" s="127">
        <f t="shared" ref="CA301" si="4717">S301/S312</f>
        <v>7.1695760598503744E-2</v>
      </c>
      <c r="CB301" s="124">
        <f t="shared" ref="CB301" si="4718">T301/T312</f>
        <v>0.15722120658135283</v>
      </c>
      <c r="CC301" s="125">
        <f t="shared" ref="CC301" si="4719">U301/U312</f>
        <v>3.2989690721649485E-2</v>
      </c>
      <c r="CD301" s="126">
        <f t="shared" ref="CD301" si="4720">V301/V312</f>
        <v>0.12147688838782413</v>
      </c>
      <c r="CE301" s="127">
        <f t="shared" ref="CE301" si="4721">W301/W312</f>
        <v>3.2304379038047379E-2</v>
      </c>
      <c r="CF301" s="124">
        <f t="shared" ref="CF301" si="4722">X301/X312</f>
        <v>8.7466185752930567E-2</v>
      </c>
      <c r="CG301" s="125">
        <f t="shared" ref="CG301" si="4723">Y301/Y312</f>
        <v>4.5049272641952139E-2</v>
      </c>
      <c r="CH301" s="126">
        <f t="shared" ref="CH301" si="4724">Z301/Z312</f>
        <v>7.2143948395858082E-2</v>
      </c>
      <c r="CI301" s="124">
        <f t="shared" ref="CI301" si="4725">AA301/AA312</f>
        <v>6.3818206558715465E-2</v>
      </c>
      <c r="CJ301" s="130">
        <f t="shared" ref="CJ301" si="4726">AB301/AB312</f>
        <v>7.8327030637893161E-2</v>
      </c>
      <c r="CK301" s="131">
        <f t="shared" ref="CK301" si="4727">AC301/AC312</f>
        <v>5.8970288047176231E-2</v>
      </c>
    </row>
    <row r="302" spans="1:89" x14ac:dyDescent="0.2">
      <c r="A302" s="140" t="s">
        <v>30</v>
      </c>
      <c r="B302" s="195">
        <v>279</v>
      </c>
      <c r="C302" s="189">
        <v>453</v>
      </c>
      <c r="D302" s="190">
        <v>140</v>
      </c>
      <c r="E302" s="191">
        <v>321</v>
      </c>
      <c r="F302" s="188">
        <v>205</v>
      </c>
      <c r="G302" s="192">
        <v>270</v>
      </c>
      <c r="H302" s="190">
        <v>441</v>
      </c>
      <c r="I302" s="191">
        <v>518</v>
      </c>
      <c r="J302" s="188">
        <v>139</v>
      </c>
      <c r="K302" s="189">
        <v>80</v>
      </c>
      <c r="L302" s="190">
        <v>328</v>
      </c>
      <c r="M302" s="188">
        <v>127</v>
      </c>
      <c r="N302" s="193">
        <v>460</v>
      </c>
      <c r="O302" s="196">
        <v>284</v>
      </c>
      <c r="P302" s="188">
        <v>200</v>
      </c>
      <c r="Q302" s="189">
        <v>224</v>
      </c>
      <c r="R302" s="190">
        <v>196</v>
      </c>
      <c r="S302" s="191">
        <v>316</v>
      </c>
      <c r="T302" s="188">
        <v>222</v>
      </c>
      <c r="U302" s="192">
        <v>30</v>
      </c>
      <c r="V302" s="190">
        <v>530</v>
      </c>
      <c r="W302" s="197">
        <v>101</v>
      </c>
      <c r="X302" s="188">
        <v>229</v>
      </c>
      <c r="Y302" s="192">
        <v>163</v>
      </c>
      <c r="Z302" s="190">
        <v>458</v>
      </c>
      <c r="AA302" s="188">
        <v>648</v>
      </c>
      <c r="AB302" s="165">
        <f t="shared" si="4454"/>
        <v>3827</v>
      </c>
      <c r="AC302" s="166">
        <f t="shared" si="4371"/>
        <v>3535</v>
      </c>
      <c r="BI302" s="140" t="s">
        <v>30</v>
      </c>
      <c r="BJ302" s="124">
        <f>B302/B312</f>
        <v>6.0038734667527439E-2</v>
      </c>
      <c r="BK302" s="125">
        <f t="shared" ref="BK302" si="4728">C302/C312</f>
        <v>9.7608274078862314E-2</v>
      </c>
      <c r="BL302" s="126">
        <f t="shared" ref="BL302" si="4729">D302/D312</f>
        <v>6.0137457044673541E-2</v>
      </c>
      <c r="BM302" s="127">
        <f t="shared" ref="BM302" si="4730">E302/E312</f>
        <v>0.10819009100101112</v>
      </c>
      <c r="BN302" s="124">
        <f t="shared" ref="BN302" si="4731">F302/F312</f>
        <v>5.1546391752577317E-2</v>
      </c>
      <c r="BO302" s="125">
        <f t="shared" ref="BO302" si="4732">G302/G312</f>
        <v>9.7157250809643755E-2</v>
      </c>
      <c r="BP302" s="126">
        <f t="shared" ref="BP302" si="4733">H302/H312</f>
        <v>8.0636313768513435E-2</v>
      </c>
      <c r="BQ302" s="127">
        <f t="shared" ref="BQ302" si="4734">I302/I312</f>
        <v>9.4906559179186514E-2</v>
      </c>
      <c r="BR302" s="124">
        <f t="shared" ref="BR302" si="4735">J302/J312</f>
        <v>9.3476798924008064E-2</v>
      </c>
      <c r="BS302" s="125">
        <f t="shared" ref="BS302" si="4736">K302/K312</f>
        <v>5.8479532163742687E-2</v>
      </c>
      <c r="BT302" s="126">
        <f t="shared" ref="BT302" si="4737">L302/L312</f>
        <v>0.11160258591357605</v>
      </c>
      <c r="BU302" s="124">
        <f t="shared" ref="BU302" si="4738">M302/M312</f>
        <v>3.9949669707455178E-2</v>
      </c>
      <c r="BV302" s="128">
        <f t="shared" ref="BV302" si="4739">N302/N312</f>
        <v>9.7747556311092221E-2</v>
      </c>
      <c r="BW302" s="129">
        <f t="shared" ref="BW302" si="4740">O302/O312</f>
        <v>5.9216013344453713E-2</v>
      </c>
      <c r="BX302" s="124">
        <f t="shared" ref="BX302" si="4741">P302/P312</f>
        <v>7.4990626171728539E-2</v>
      </c>
      <c r="BY302" s="125">
        <f t="shared" ref="BY302" si="4742">Q302/Q312</f>
        <v>9.1131000813669649E-2</v>
      </c>
      <c r="BZ302" s="126">
        <f t="shared" ref="BZ302" si="4743">R302/R312</f>
        <v>6.1442006269592474E-2</v>
      </c>
      <c r="CA302" s="127">
        <f t="shared" ref="CA302" si="4744">S302/S312</f>
        <v>9.8503740648379051E-2</v>
      </c>
      <c r="CB302" s="124">
        <f t="shared" ref="CB302" si="4745">T302/T312</f>
        <v>0.20292504570383912</v>
      </c>
      <c r="CC302" s="125">
        <f t="shared" ref="CC302" si="4746">U302/U312</f>
        <v>3.0927835051546393E-2</v>
      </c>
      <c r="CD302" s="126">
        <f t="shared" ref="CD302" si="4747">V302/V312</f>
        <v>0.14937993235625704</v>
      </c>
      <c r="CE302" s="127">
        <f t="shared" ref="CE302" si="4748">W302/W312</f>
        <v>3.6252692031586507E-2</v>
      </c>
      <c r="CF302" s="124">
        <f t="shared" ref="CF302" si="4749">X302/X312</f>
        <v>0.10324616771866546</v>
      </c>
      <c r="CG302" s="125">
        <f t="shared" ref="CG302" si="4750">Y302/Y312</f>
        <v>7.6489910839981232E-2</v>
      </c>
      <c r="CH302" s="126">
        <f t="shared" ref="CH302" si="4751">Z302/Z312</f>
        <v>7.7745713800712948E-2</v>
      </c>
      <c r="CI302" s="124">
        <f t="shared" ref="CI302" si="4752">AA302/AA312</f>
        <v>8.8175261940400054E-2</v>
      </c>
      <c r="CJ302" s="130">
        <f t="shared" ref="CJ302" si="4753">AB302/AB312</f>
        <v>8.6660175267770201E-2</v>
      </c>
      <c r="CK302" s="131">
        <f t="shared" ref="CK302" si="4754">AC302/AC312</f>
        <v>8.0176910864141526E-2</v>
      </c>
    </row>
    <row r="303" spans="1:89" x14ac:dyDescent="0.2">
      <c r="A303" s="132" t="s">
        <v>31</v>
      </c>
      <c r="B303" s="198">
        <v>387</v>
      </c>
      <c r="C303" s="182">
        <v>482</v>
      </c>
      <c r="D303" s="183">
        <v>105</v>
      </c>
      <c r="E303" s="184">
        <v>343</v>
      </c>
      <c r="F303" s="181">
        <v>150</v>
      </c>
      <c r="G303" s="185">
        <v>286</v>
      </c>
      <c r="H303" s="183">
        <v>405</v>
      </c>
      <c r="I303" s="184">
        <v>454</v>
      </c>
      <c r="J303" s="181">
        <v>113</v>
      </c>
      <c r="K303" s="182">
        <v>54</v>
      </c>
      <c r="L303" s="183">
        <v>278</v>
      </c>
      <c r="M303" s="181">
        <v>104</v>
      </c>
      <c r="N303" s="186">
        <v>424</v>
      </c>
      <c r="O303" s="199">
        <v>304</v>
      </c>
      <c r="P303" s="181">
        <v>178</v>
      </c>
      <c r="Q303" s="182">
        <v>248</v>
      </c>
      <c r="R303" s="183">
        <v>182</v>
      </c>
      <c r="S303" s="184">
        <v>362</v>
      </c>
      <c r="T303" s="181">
        <v>146</v>
      </c>
      <c r="U303" s="185">
        <v>24</v>
      </c>
      <c r="V303" s="183">
        <v>727</v>
      </c>
      <c r="W303" s="200">
        <v>84</v>
      </c>
      <c r="X303" s="181">
        <v>206</v>
      </c>
      <c r="Y303" s="185">
        <v>212</v>
      </c>
      <c r="Z303" s="183">
        <v>319</v>
      </c>
      <c r="AA303" s="181">
        <v>834</v>
      </c>
      <c r="AB303" s="165">
        <f t="shared" si="4454"/>
        <v>3620</v>
      </c>
      <c r="AC303" s="166">
        <f t="shared" si="4371"/>
        <v>3791</v>
      </c>
      <c r="BI303" s="132" t="s">
        <v>31</v>
      </c>
      <c r="BJ303" s="124">
        <f>B303/B312</f>
        <v>8.3279535183989672E-2</v>
      </c>
      <c r="BK303" s="125">
        <f t="shared" ref="BK303" si="4755">C303/C312</f>
        <v>0.10385692738633916</v>
      </c>
      <c r="BL303" s="126">
        <f t="shared" ref="BL303" si="4756">D303/D312</f>
        <v>4.5103092783505154E-2</v>
      </c>
      <c r="BM303" s="127">
        <f t="shared" ref="BM303" si="4757">E303/E312</f>
        <v>0.11560498820357264</v>
      </c>
      <c r="BN303" s="124">
        <f t="shared" ref="BN303" si="4758">F303/F312</f>
        <v>3.7716872014080964E-2</v>
      </c>
      <c r="BO303" s="125">
        <f t="shared" ref="BO303" si="4759">G303/G312</f>
        <v>0.10291471752428931</v>
      </c>
      <c r="BP303" s="126">
        <f t="shared" ref="BP303" si="4760">H303/H312</f>
        <v>7.4053757542512338E-2</v>
      </c>
      <c r="BQ303" s="127">
        <f t="shared" ref="BQ303" si="4761">I303/I312</f>
        <v>8.318065225357274E-2</v>
      </c>
      <c r="BR303" s="124">
        <f t="shared" ref="BR303" si="4762">J303/J312</f>
        <v>7.5991930060524543E-2</v>
      </c>
      <c r="BS303" s="125">
        <f t="shared" ref="BS303" si="4763">K303/K312</f>
        <v>3.9473684210526314E-2</v>
      </c>
      <c r="BT303" s="126">
        <f t="shared" ref="BT303" si="4764">L303/L312</f>
        <v>9.4589996597482143E-2</v>
      </c>
      <c r="BU303" s="124">
        <f t="shared" ref="BU303" si="4765">M303/M312</f>
        <v>3.2714690154136521E-2</v>
      </c>
      <c r="BV303" s="128">
        <f t="shared" ref="BV303" si="4766">N303/N312</f>
        <v>9.0097747556311086E-2</v>
      </c>
      <c r="BW303" s="129">
        <f t="shared" ref="BW303" si="4767">O303/O312</f>
        <v>6.3386155129274396E-2</v>
      </c>
      <c r="BX303" s="124">
        <f t="shared" ref="BX303" si="4768">P303/P312</f>
        <v>6.6741657292838388E-2</v>
      </c>
      <c r="BY303" s="125">
        <f t="shared" ref="BY303" si="4769">Q303/Q312</f>
        <v>0.10089503661513426</v>
      </c>
      <c r="BZ303" s="126">
        <f t="shared" ref="BZ303" si="4770">R303/R312</f>
        <v>5.7053291536050155E-2</v>
      </c>
      <c r="CA303" s="127">
        <f t="shared" ref="CA303" si="4771">S303/S312</f>
        <v>0.11284289276807979</v>
      </c>
      <c r="CB303" s="124">
        <f t="shared" ref="CB303" si="4772">T303/T312</f>
        <v>0.13345521023765997</v>
      </c>
      <c r="CC303" s="125">
        <f t="shared" ref="CC303" si="4773">U303/U312</f>
        <v>2.4742268041237112E-2</v>
      </c>
      <c r="CD303" s="126">
        <f t="shared" ref="CD303" si="4774">V303/V312</f>
        <v>0.20490417136414882</v>
      </c>
      <c r="CE303" s="127">
        <f t="shared" ref="CE303" si="4775">W303/W312</f>
        <v>3.015075376884422E-2</v>
      </c>
      <c r="CF303" s="124">
        <f t="shared" ref="CF303" si="4776">X303/X312</f>
        <v>9.2876465284039672E-2</v>
      </c>
      <c r="CG303" s="125">
        <f t="shared" ref="CG303" si="4777">Y303/Y312</f>
        <v>9.94838104176443E-2</v>
      </c>
      <c r="CH303" s="126">
        <f t="shared" ref="CH303" si="4778">Z303/Z312</f>
        <v>5.4150398913597013E-2</v>
      </c>
      <c r="CI303" s="124">
        <f t="shared" ref="CI303" si="4779">AA303/AA312</f>
        <v>0.1134848278677371</v>
      </c>
      <c r="CJ303" s="130">
        <f t="shared" ref="CJ303" si="4780">AB303/AB312</f>
        <v>8.1972781413464368E-2</v>
      </c>
      <c r="CK303" s="131">
        <f t="shared" ref="CK303" si="4781">AC303/AC312</f>
        <v>8.5983216148786568E-2</v>
      </c>
    </row>
    <row r="304" spans="1:89" x14ac:dyDescent="0.2">
      <c r="A304" s="140" t="s">
        <v>32</v>
      </c>
      <c r="B304" s="195">
        <v>175</v>
      </c>
      <c r="C304" s="189">
        <v>412</v>
      </c>
      <c r="D304" s="190">
        <v>59</v>
      </c>
      <c r="E304" s="191">
        <v>297</v>
      </c>
      <c r="F304" s="188">
        <v>67</v>
      </c>
      <c r="G304" s="192">
        <v>286</v>
      </c>
      <c r="H304" s="190">
        <v>317</v>
      </c>
      <c r="I304" s="191">
        <v>533</v>
      </c>
      <c r="J304" s="188">
        <v>122</v>
      </c>
      <c r="K304" s="189">
        <v>68</v>
      </c>
      <c r="L304" s="190">
        <v>252</v>
      </c>
      <c r="M304" s="188">
        <v>97</v>
      </c>
      <c r="N304" s="193">
        <v>520</v>
      </c>
      <c r="O304" s="196">
        <v>255</v>
      </c>
      <c r="P304" s="188">
        <v>149</v>
      </c>
      <c r="Q304" s="189">
        <v>205</v>
      </c>
      <c r="R304" s="190">
        <v>140</v>
      </c>
      <c r="S304" s="191">
        <v>341</v>
      </c>
      <c r="T304" s="188">
        <v>62</v>
      </c>
      <c r="U304" s="192">
        <v>29</v>
      </c>
      <c r="V304" s="190">
        <v>359</v>
      </c>
      <c r="W304" s="197">
        <v>54</v>
      </c>
      <c r="X304" s="188">
        <v>123</v>
      </c>
      <c r="Y304" s="192">
        <v>173</v>
      </c>
      <c r="Z304" s="190">
        <v>340</v>
      </c>
      <c r="AA304" s="188">
        <v>692</v>
      </c>
      <c r="AB304" s="165">
        <f t="shared" si="4454"/>
        <v>2685</v>
      </c>
      <c r="AC304" s="166">
        <f t="shared" si="4371"/>
        <v>3442</v>
      </c>
      <c r="BI304" s="140" t="s">
        <v>32</v>
      </c>
      <c r="BJ304" s="124">
        <f>B304/B312</f>
        <v>3.7658704540563803E-2</v>
      </c>
      <c r="BK304" s="125">
        <f t="shared" ref="BK304" si="4782">C304/C312</f>
        <v>8.8773971126912307E-2</v>
      </c>
      <c r="BL304" s="126">
        <f t="shared" ref="BL304" si="4783">D304/D312</f>
        <v>2.5343642611683849E-2</v>
      </c>
      <c r="BM304" s="127">
        <f t="shared" ref="BM304" si="4784">E304/E312</f>
        <v>0.10010111223458039</v>
      </c>
      <c r="BN304" s="124">
        <f t="shared" ref="BN304" si="4785">F304/F312</f>
        <v>1.684686949962283E-2</v>
      </c>
      <c r="BO304" s="125">
        <f t="shared" ref="BO304" si="4786">G304/G312</f>
        <v>0.10291471752428931</v>
      </c>
      <c r="BP304" s="126">
        <f t="shared" ref="BP304" si="4787">H304/H312</f>
        <v>5.7963064545620772E-2</v>
      </c>
      <c r="BQ304" s="127">
        <f t="shared" ref="BQ304" si="4788">I304/I312</f>
        <v>9.7654818614877251E-2</v>
      </c>
      <c r="BR304" s="124">
        <f t="shared" ref="BR304" si="4789">J304/J312</f>
        <v>8.2044384667115E-2</v>
      </c>
      <c r="BS304" s="125">
        <f t="shared" ref="BS304" si="4790">K304/K312</f>
        <v>4.9707602339181284E-2</v>
      </c>
      <c r="BT304" s="126">
        <f t="shared" ref="BT304" si="4791">L304/L312</f>
        <v>8.5743450153113299E-2</v>
      </c>
      <c r="BU304" s="124">
        <f t="shared" ref="BU304" si="4792">M304/M312</f>
        <v>3.0512739855300407E-2</v>
      </c>
      <c r="BV304" s="128">
        <f t="shared" ref="BV304" si="4793">N304/N312</f>
        <v>0.11049723756906077</v>
      </c>
      <c r="BW304" s="129">
        <f t="shared" ref="BW304" si="4794">O304/O312</f>
        <v>5.3169307756463717E-2</v>
      </c>
      <c r="BX304" s="124">
        <f t="shared" ref="BX304" si="4795">P304/P312</f>
        <v>5.586801649793776E-2</v>
      </c>
      <c r="BY304" s="125">
        <f t="shared" ref="BY304" si="4796">Q304/Q312</f>
        <v>8.3401139137510169E-2</v>
      </c>
      <c r="BZ304" s="126">
        <f t="shared" ref="BZ304" si="4797">R304/R312</f>
        <v>4.3887147335423198E-2</v>
      </c>
      <c r="CA304" s="127">
        <f t="shared" ref="CA304" si="4798">S304/S312</f>
        <v>0.10629675810473815</v>
      </c>
      <c r="CB304" s="124">
        <f t="shared" ref="CB304" si="4799">T304/T312</f>
        <v>5.6672760511882997E-2</v>
      </c>
      <c r="CC304" s="125">
        <f t="shared" ref="CC304" si="4800">U304/U312</f>
        <v>2.9896907216494847E-2</v>
      </c>
      <c r="CD304" s="126">
        <f t="shared" ref="CD304" si="4801">V304/V312</f>
        <v>0.1011837655016911</v>
      </c>
      <c r="CE304" s="127">
        <f t="shared" ref="CE304" si="4802">W304/W312</f>
        <v>1.9382627422828428E-2</v>
      </c>
      <c r="CF304" s="124">
        <f t="shared" ref="CF304" si="4803">X304/X312</f>
        <v>5.5455365193868351E-2</v>
      </c>
      <c r="CG304" s="125">
        <f t="shared" ref="CG304" si="4804">Y304/Y312</f>
        <v>8.1182543406851243E-2</v>
      </c>
      <c r="CH304" s="126">
        <f t="shared" ref="CH304" si="4805">Z304/Z312</f>
        <v>5.771515871668647E-2</v>
      </c>
      <c r="CI304" s="124">
        <f t="shared" ref="CI304" si="4806">AA304/AA312</f>
        <v>9.4162471084501292E-2</v>
      </c>
      <c r="CJ304" s="130">
        <f t="shared" ref="CJ304" si="4807">AB304/AB312</f>
        <v>6.080025361744526E-2</v>
      </c>
      <c r="CK304" s="131">
        <f t="shared" ref="CK304" si="4808">AC304/AC312</f>
        <v>7.8067589022454073E-2</v>
      </c>
    </row>
    <row r="305" spans="1:89" x14ac:dyDescent="0.2">
      <c r="A305" s="132" t="s">
        <v>33</v>
      </c>
      <c r="B305" s="198">
        <v>33</v>
      </c>
      <c r="C305" s="182">
        <v>262</v>
      </c>
      <c r="D305" s="183">
        <v>17</v>
      </c>
      <c r="E305" s="184">
        <v>120</v>
      </c>
      <c r="F305" s="181">
        <v>31</v>
      </c>
      <c r="G305" s="185">
        <v>158</v>
      </c>
      <c r="H305" s="183">
        <v>64</v>
      </c>
      <c r="I305" s="184">
        <v>267</v>
      </c>
      <c r="J305" s="181">
        <v>16</v>
      </c>
      <c r="K305" s="182">
        <v>40</v>
      </c>
      <c r="L305" s="183">
        <v>229</v>
      </c>
      <c r="M305" s="181">
        <v>58</v>
      </c>
      <c r="N305" s="186">
        <v>187</v>
      </c>
      <c r="O305" s="199">
        <v>144</v>
      </c>
      <c r="P305" s="181">
        <v>37</v>
      </c>
      <c r="Q305" s="182">
        <v>145</v>
      </c>
      <c r="R305" s="183">
        <v>55</v>
      </c>
      <c r="S305" s="184">
        <v>166</v>
      </c>
      <c r="T305" s="181">
        <v>19</v>
      </c>
      <c r="U305" s="185">
        <v>11</v>
      </c>
      <c r="V305" s="183">
        <v>48</v>
      </c>
      <c r="W305" s="200">
        <v>65</v>
      </c>
      <c r="X305" s="181">
        <v>32</v>
      </c>
      <c r="Y305" s="185">
        <v>96</v>
      </c>
      <c r="Z305" s="183">
        <v>133</v>
      </c>
      <c r="AA305" s="181">
        <v>376</v>
      </c>
      <c r="AB305" s="165">
        <f t="shared" si="4454"/>
        <v>901</v>
      </c>
      <c r="AC305" s="166">
        <f t="shared" si="4371"/>
        <v>1908</v>
      </c>
      <c r="BI305" s="132" t="s">
        <v>33</v>
      </c>
      <c r="BJ305" s="124">
        <f>B305/B312</f>
        <v>7.1013557133634605E-3</v>
      </c>
      <c r="BK305" s="125">
        <f t="shared" ref="BK305" si="4809">C305/C312</f>
        <v>5.645335057099763E-2</v>
      </c>
      <c r="BL305" s="126">
        <f t="shared" ref="BL305" si="4810">D305/D312</f>
        <v>7.302405498281787E-3</v>
      </c>
      <c r="BM305" s="127">
        <f t="shared" ref="BM305" si="4811">E305/E312</f>
        <v>4.0444893832153689E-2</v>
      </c>
      <c r="BN305" s="124">
        <f t="shared" ref="BN305" si="4812">F305/F312</f>
        <v>7.7948202162434E-3</v>
      </c>
      <c r="BO305" s="125">
        <f t="shared" ref="BO305" si="4813">G305/G312</f>
        <v>5.6854983807124865E-2</v>
      </c>
      <c r="BP305" s="126">
        <f t="shared" ref="BP305" si="4814">H305/H312</f>
        <v>1.1702322179557505E-2</v>
      </c>
      <c r="BQ305" s="127">
        <f t="shared" ref="BQ305" si="4815">I305/I312</f>
        <v>4.8919017955294977E-2</v>
      </c>
      <c r="BR305" s="124">
        <f t="shared" ref="BR305" si="4816">J305/J312</f>
        <v>1.0759919300605245E-2</v>
      </c>
      <c r="BS305" s="125">
        <f t="shared" ref="BS305" si="4817">K305/K312</f>
        <v>2.9239766081871343E-2</v>
      </c>
      <c r="BT305" s="126">
        <f t="shared" ref="BT305" si="4818">L305/L312</f>
        <v>7.7917659067710102E-2</v>
      </c>
      <c r="BU305" s="124">
        <f t="shared" ref="BU305" si="4819">M305/M312</f>
        <v>1.8244731047499213E-2</v>
      </c>
      <c r="BV305" s="128">
        <f t="shared" ref="BV305" si="4820">N305/N312</f>
        <v>3.9736506587335317E-2</v>
      </c>
      <c r="BW305" s="129">
        <f t="shared" ref="BW305" si="4821">O305/O312</f>
        <v>3.0025020850708923E-2</v>
      </c>
      <c r="BX305" s="124">
        <f t="shared" ref="BX305" si="4822">P305/P312</f>
        <v>1.3873265841769778E-2</v>
      </c>
      <c r="BY305" s="125">
        <f t="shared" ref="BY305" si="4823">Q305/Q312</f>
        <v>5.8991049633848658E-2</v>
      </c>
      <c r="BZ305" s="126">
        <f t="shared" ref="BZ305" si="4824">R305/R312</f>
        <v>1.7241379310344827E-2</v>
      </c>
      <c r="CA305" s="127">
        <f t="shared" ref="CA305" si="4825">S305/S312</f>
        <v>5.1745635910224436E-2</v>
      </c>
      <c r="CB305" s="124">
        <f t="shared" ref="CB305" si="4826">T305/T312</f>
        <v>1.736745886654479E-2</v>
      </c>
      <c r="CC305" s="125">
        <f t="shared" ref="CC305" si="4827">U305/U312</f>
        <v>1.134020618556701E-2</v>
      </c>
      <c r="CD305" s="126">
        <f t="shared" ref="CD305" si="4828">V305/V312</f>
        <v>1.3528748590755355E-2</v>
      </c>
      <c r="CE305" s="127">
        <f t="shared" ref="CE305" si="4829">W305/W312</f>
        <v>2.3330940416367553E-2</v>
      </c>
      <c r="CF305" s="124">
        <f t="shared" ref="CF305" si="4830">X305/X312</f>
        <v>1.4427412082957619E-2</v>
      </c>
      <c r="CG305" s="125">
        <f t="shared" ref="CG305" si="4831">Y305/Y312</f>
        <v>4.5049272641952139E-2</v>
      </c>
      <c r="CH305" s="126">
        <f t="shared" ref="CH305" si="4832">Z305/Z312</f>
        <v>2.2576812086233237E-2</v>
      </c>
      <c r="CI305" s="124">
        <f t="shared" ref="CI305" si="4833">AA305/AA312</f>
        <v>5.1163423595046942E-2</v>
      </c>
      <c r="CJ305" s="130">
        <f t="shared" ref="CJ305" si="4834">AB305/AB312</f>
        <v>2.040261769434569E-2</v>
      </c>
      <c r="CK305" s="131">
        <f t="shared" ref="CK305" si="4835">AC305/AC312</f>
        <v>4.3275119074620096E-2</v>
      </c>
    </row>
    <row r="306" spans="1:89" x14ac:dyDescent="0.2">
      <c r="A306" s="140" t="s">
        <v>34</v>
      </c>
      <c r="B306" s="195">
        <v>9</v>
      </c>
      <c r="C306" s="189">
        <v>118</v>
      </c>
      <c r="D306" s="190">
        <v>2</v>
      </c>
      <c r="E306" s="191">
        <v>81</v>
      </c>
      <c r="F306" s="188">
        <v>5</v>
      </c>
      <c r="G306" s="192">
        <v>48</v>
      </c>
      <c r="H306" s="190">
        <v>11</v>
      </c>
      <c r="I306" s="191">
        <v>99</v>
      </c>
      <c r="J306" s="188">
        <v>2</v>
      </c>
      <c r="K306" s="189">
        <v>9</v>
      </c>
      <c r="L306" s="190">
        <v>9</v>
      </c>
      <c r="M306" s="188">
        <v>23</v>
      </c>
      <c r="N306" s="193">
        <v>19</v>
      </c>
      <c r="O306" s="196">
        <v>36</v>
      </c>
      <c r="P306" s="188">
        <v>5</v>
      </c>
      <c r="Q306" s="189">
        <v>23</v>
      </c>
      <c r="R306" s="190">
        <v>17</v>
      </c>
      <c r="S306" s="191">
        <v>41</v>
      </c>
      <c r="T306" s="188">
        <v>7</v>
      </c>
      <c r="U306" s="192">
        <v>14</v>
      </c>
      <c r="V306" s="190">
        <v>16</v>
      </c>
      <c r="W306" s="197">
        <v>34</v>
      </c>
      <c r="X306" s="188">
        <v>5</v>
      </c>
      <c r="Y306" s="192">
        <v>37</v>
      </c>
      <c r="Z306" s="190">
        <v>28</v>
      </c>
      <c r="AA306" s="188">
        <v>120</v>
      </c>
      <c r="AB306" s="165">
        <f t="shared" si="4454"/>
        <v>135</v>
      </c>
      <c r="AC306" s="166">
        <f t="shared" si="4371"/>
        <v>683</v>
      </c>
      <c r="BI306" s="140" t="s">
        <v>34</v>
      </c>
      <c r="BJ306" s="124">
        <f>B306/B312</f>
        <v>1.9367333763718529E-3</v>
      </c>
      <c r="BK306" s="125">
        <f t="shared" ref="BK306" si="4836">C306/C312</f>
        <v>2.5425554837319543E-2</v>
      </c>
      <c r="BL306" s="126">
        <f t="shared" ref="BL306" si="4837">D306/D312</f>
        <v>8.5910652920962198E-4</v>
      </c>
      <c r="BM306" s="127">
        <f t="shared" ref="BM306" si="4838">E306/E312</f>
        <v>2.7300303336703743E-2</v>
      </c>
      <c r="BN306" s="124">
        <f t="shared" ref="BN306" si="4839">F306/F312</f>
        <v>1.2572290671360321E-3</v>
      </c>
      <c r="BO306" s="125">
        <f t="shared" ref="BO306" si="4840">G306/G312</f>
        <v>1.7272400143936668E-2</v>
      </c>
      <c r="BP306" s="126">
        <f t="shared" ref="BP306" si="4841">H306/H312</f>
        <v>2.0113366246114462E-3</v>
      </c>
      <c r="BQ306" s="127">
        <f t="shared" ref="BQ306" si="4842">I306/I312</f>
        <v>1.8138512275558814E-2</v>
      </c>
      <c r="BR306" s="124">
        <f t="shared" ref="BR306" si="4843">J306/J312</f>
        <v>1.3449899125756557E-3</v>
      </c>
      <c r="BS306" s="125">
        <f t="shared" ref="BS306" si="4844">K306/K312</f>
        <v>6.5789473684210523E-3</v>
      </c>
      <c r="BT306" s="126">
        <f t="shared" ref="BT306" si="4845">L306/L312</f>
        <v>3.0622660768969039E-3</v>
      </c>
      <c r="BU306" s="124">
        <f t="shared" ref="BU306" si="4846">M306/M312</f>
        <v>7.2349795533186538E-3</v>
      </c>
      <c r="BV306" s="128">
        <f t="shared" ref="BV306" si="4847">N306/N312</f>
        <v>4.0373990650233744E-3</v>
      </c>
      <c r="BW306" s="129">
        <f t="shared" ref="BW306" si="4848">O306/O312</f>
        <v>7.5062552126772307E-3</v>
      </c>
      <c r="BX306" s="124">
        <f t="shared" ref="BX306" si="4849">P306/P312</f>
        <v>1.8747656542932134E-3</v>
      </c>
      <c r="BY306" s="125">
        <f t="shared" ref="BY306" si="4850">Q306/Q312</f>
        <v>9.3572009764035808E-3</v>
      </c>
      <c r="BZ306" s="126">
        <f t="shared" ref="BZ306" si="4851">R306/R312</f>
        <v>5.3291536050156744E-3</v>
      </c>
      <c r="CA306" s="127">
        <f t="shared" ref="CA306" si="4852">S306/S312</f>
        <v>1.2780548628428928E-2</v>
      </c>
      <c r="CB306" s="124">
        <f t="shared" ref="CB306" si="4853">T306/T312</f>
        <v>6.3985374771480807E-3</v>
      </c>
      <c r="CC306" s="125">
        <f t="shared" ref="CC306" si="4854">U306/U312</f>
        <v>1.443298969072165E-2</v>
      </c>
      <c r="CD306" s="126">
        <f t="shared" ref="CD306" si="4855">V306/V312</f>
        <v>4.5095828635851182E-3</v>
      </c>
      <c r="CE306" s="127">
        <f t="shared" ref="CE306" si="4856">W306/W312</f>
        <v>1.2203876525484566E-2</v>
      </c>
      <c r="CF306" s="124">
        <f t="shared" ref="CF306" si="4857">X306/X312</f>
        <v>2.254283137962128E-3</v>
      </c>
      <c r="CG306" s="125">
        <f t="shared" ref="CG306" si="4858">Y306/Y312</f>
        <v>1.7362740497419052E-2</v>
      </c>
      <c r="CH306" s="126">
        <f t="shared" ref="CH306" si="4859">Z306/Z312</f>
        <v>4.7530130707859443E-3</v>
      </c>
      <c r="CI306" s="124">
        <f t="shared" ref="CI306" si="4860">AA306/AA312</f>
        <v>1.6328752211185196E-2</v>
      </c>
      <c r="CJ306" s="130">
        <f t="shared" ref="CJ306" si="4861">AB306/AB312</f>
        <v>3.0569959919385884E-3</v>
      </c>
      <c r="CK306" s="131">
        <f t="shared" ref="CK306" si="4862">AC306/AC312</f>
        <v>1.5491041052392834E-2</v>
      </c>
    </row>
    <row r="307" spans="1:89" x14ac:dyDescent="0.2">
      <c r="A307" s="132" t="s">
        <v>35</v>
      </c>
      <c r="B307" s="198">
        <v>0</v>
      </c>
      <c r="C307" s="182">
        <v>8</v>
      </c>
      <c r="D307" s="183">
        <v>0</v>
      </c>
      <c r="E307" s="184">
        <v>2</v>
      </c>
      <c r="F307" s="181">
        <v>0</v>
      </c>
      <c r="G307" s="185">
        <v>3</v>
      </c>
      <c r="H307" s="183">
        <v>3</v>
      </c>
      <c r="I307" s="184">
        <v>5</v>
      </c>
      <c r="J307" s="181">
        <v>0</v>
      </c>
      <c r="K307" s="182">
        <v>1</v>
      </c>
      <c r="L307" s="183">
        <v>2</v>
      </c>
      <c r="M307" s="181">
        <v>1</v>
      </c>
      <c r="N307" s="186">
        <v>4</v>
      </c>
      <c r="O307" s="199">
        <v>1</v>
      </c>
      <c r="P307" s="181">
        <v>0</v>
      </c>
      <c r="Q307" s="182">
        <v>2</v>
      </c>
      <c r="R307" s="183">
        <v>1</v>
      </c>
      <c r="S307" s="184">
        <v>2</v>
      </c>
      <c r="T307" s="181">
        <v>0</v>
      </c>
      <c r="U307" s="185">
        <v>2</v>
      </c>
      <c r="V307" s="183">
        <v>0</v>
      </c>
      <c r="W307" s="200">
        <v>0</v>
      </c>
      <c r="X307" s="181">
        <v>1</v>
      </c>
      <c r="Y307" s="185">
        <v>5</v>
      </c>
      <c r="Z307" s="183">
        <v>3</v>
      </c>
      <c r="AA307" s="181">
        <v>10</v>
      </c>
      <c r="AB307" s="165">
        <f t="shared" si="4454"/>
        <v>14</v>
      </c>
      <c r="AC307" s="166">
        <f t="shared" si="4371"/>
        <v>42</v>
      </c>
      <c r="BI307" s="132" t="s">
        <v>35</v>
      </c>
      <c r="BJ307" s="124">
        <f>B307/B312</f>
        <v>0</v>
      </c>
      <c r="BK307" s="125">
        <f t="shared" ref="BK307" si="4863">C307/C312</f>
        <v>1.7237664296487825E-3</v>
      </c>
      <c r="BL307" s="126">
        <f t="shared" ref="BL307" si="4864">D307/D312</f>
        <v>0</v>
      </c>
      <c r="BM307" s="127">
        <f t="shared" ref="BM307" si="4865">E307/E312</f>
        <v>6.740815638692282E-4</v>
      </c>
      <c r="BN307" s="124">
        <f t="shared" ref="BN307" si="4866">F307/F312</f>
        <v>0</v>
      </c>
      <c r="BO307" s="125">
        <f t="shared" ref="BO307" si="4867">G307/G312</f>
        <v>1.0795250089960418E-3</v>
      </c>
      <c r="BP307" s="126">
        <f t="shared" ref="BP307" si="4868">H307/H312</f>
        <v>5.4854635216675812E-4</v>
      </c>
      <c r="BQ307" s="127">
        <f t="shared" ref="BQ307" si="4869">I307/I312</f>
        <v>9.1608647856357645E-4</v>
      </c>
      <c r="BR307" s="124">
        <f t="shared" ref="BR307" si="4870">J307/J312</f>
        <v>0</v>
      </c>
      <c r="BS307" s="125">
        <f t="shared" ref="BS307" si="4871">K307/K312</f>
        <v>7.3099415204678359E-4</v>
      </c>
      <c r="BT307" s="126">
        <f t="shared" ref="BT307" si="4872">L307/L312</f>
        <v>6.8050357264375636E-4</v>
      </c>
      <c r="BU307" s="124">
        <f t="shared" ref="BU307" si="4873">M307/M312</f>
        <v>3.1456432840515884E-4</v>
      </c>
      <c r="BV307" s="128">
        <f t="shared" ref="BV307" si="4874">N307/N312</f>
        <v>8.499787505312367E-4</v>
      </c>
      <c r="BW307" s="129">
        <f t="shared" ref="BW307" si="4875">O307/O312</f>
        <v>2.0850708924103419E-4</v>
      </c>
      <c r="BX307" s="124">
        <f t="shared" ref="BX307" si="4876">P307/P312</f>
        <v>0</v>
      </c>
      <c r="BY307" s="125">
        <f t="shared" ref="BY307" si="4877">Q307/Q312</f>
        <v>8.1366965012205042E-4</v>
      </c>
      <c r="BZ307" s="126">
        <f t="shared" ref="BZ307" si="4878">R307/R312</f>
        <v>3.1347962382445143E-4</v>
      </c>
      <c r="CA307" s="127">
        <f t="shared" ref="CA307" si="4879">S307/S312</f>
        <v>6.2344139650872816E-4</v>
      </c>
      <c r="CB307" s="124">
        <f t="shared" ref="CB307" si="4880">T307/T312</f>
        <v>0</v>
      </c>
      <c r="CC307" s="125">
        <f t="shared" ref="CC307" si="4881">U307/U312</f>
        <v>2.0618556701030928E-3</v>
      </c>
      <c r="CD307" s="126">
        <f t="shared" ref="CD307" si="4882">V307/V312</f>
        <v>0</v>
      </c>
      <c r="CE307" s="127">
        <f t="shared" ref="CE307" si="4883">W307/W312</f>
        <v>0</v>
      </c>
      <c r="CF307" s="124">
        <f t="shared" ref="CF307" si="4884">X307/X312</f>
        <v>4.5085662759242559E-4</v>
      </c>
      <c r="CG307" s="125">
        <f t="shared" ref="CG307" si="4885">Y307/Y312</f>
        <v>2.346316283435007E-3</v>
      </c>
      <c r="CH307" s="126">
        <f t="shared" ref="CH307" si="4886">Z307/Z312</f>
        <v>5.0925140044135125E-4</v>
      </c>
      <c r="CI307" s="124">
        <f t="shared" ref="CI307" si="4887">AA307/AA312</f>
        <v>1.3607293509320995E-3</v>
      </c>
      <c r="CJ307" s="130">
        <f t="shared" ref="CJ307" si="4888">AB307/AB312</f>
        <v>3.1702180657140918E-4</v>
      </c>
      <c r="CK307" s="131">
        <f t="shared" ref="CK307" si="4889">AC307/AC312</f>
        <v>9.5259696076207753E-4</v>
      </c>
    </row>
    <row r="308" spans="1:89" x14ac:dyDescent="0.2">
      <c r="A308" s="140" t="s">
        <v>36</v>
      </c>
      <c r="B308" s="195">
        <v>0</v>
      </c>
      <c r="C308" s="189">
        <v>0</v>
      </c>
      <c r="D308" s="190">
        <v>0</v>
      </c>
      <c r="E308" s="191">
        <v>0</v>
      </c>
      <c r="F308" s="188">
        <v>0</v>
      </c>
      <c r="G308" s="192">
        <v>0</v>
      </c>
      <c r="H308" s="190">
        <v>0</v>
      </c>
      <c r="I308" s="191">
        <v>0</v>
      </c>
      <c r="J308" s="188">
        <v>0</v>
      </c>
      <c r="K308" s="192">
        <v>0</v>
      </c>
      <c r="L308" s="190">
        <v>0</v>
      </c>
      <c r="M308" s="188">
        <v>0</v>
      </c>
      <c r="N308" s="193">
        <v>0</v>
      </c>
      <c r="O308" s="196">
        <v>0</v>
      </c>
      <c r="P308" s="188">
        <v>0</v>
      </c>
      <c r="Q308" s="192">
        <v>0</v>
      </c>
      <c r="R308" s="190">
        <v>0</v>
      </c>
      <c r="S308" s="191">
        <v>0</v>
      </c>
      <c r="T308" s="188">
        <v>0</v>
      </c>
      <c r="U308" s="192">
        <v>0</v>
      </c>
      <c r="V308" s="190">
        <v>0</v>
      </c>
      <c r="W308" s="191">
        <v>0</v>
      </c>
      <c r="X308" s="188">
        <v>0</v>
      </c>
      <c r="Y308" s="192">
        <v>0</v>
      </c>
      <c r="Z308" s="190">
        <v>0</v>
      </c>
      <c r="AA308" s="188">
        <v>0</v>
      </c>
      <c r="AB308" s="165">
        <f t="shared" si="4454"/>
        <v>0</v>
      </c>
      <c r="AC308" s="166">
        <f t="shared" si="4371"/>
        <v>0</v>
      </c>
      <c r="BI308" s="140" t="s">
        <v>36</v>
      </c>
      <c r="BJ308" s="124">
        <f>B308/B312</f>
        <v>0</v>
      </c>
      <c r="BK308" s="125">
        <f t="shared" ref="BK308" si="4890">C308/C312</f>
        <v>0</v>
      </c>
      <c r="BL308" s="126">
        <f t="shared" ref="BL308" si="4891">D308/D312</f>
        <v>0</v>
      </c>
      <c r="BM308" s="127">
        <f t="shared" ref="BM308" si="4892">E308/E312</f>
        <v>0</v>
      </c>
      <c r="BN308" s="124">
        <f t="shared" ref="BN308" si="4893">F308/F312</f>
        <v>0</v>
      </c>
      <c r="BO308" s="125">
        <f t="shared" ref="BO308" si="4894">G308/G312</f>
        <v>0</v>
      </c>
      <c r="BP308" s="126">
        <f t="shared" ref="BP308" si="4895">H308/H312</f>
        <v>0</v>
      </c>
      <c r="BQ308" s="127">
        <f t="shared" ref="BQ308" si="4896">I308/I312</f>
        <v>0</v>
      </c>
      <c r="BR308" s="124">
        <f t="shared" ref="BR308" si="4897">J308/J312</f>
        <v>0</v>
      </c>
      <c r="BS308" s="125">
        <f t="shared" ref="BS308" si="4898">K308/K312</f>
        <v>0</v>
      </c>
      <c r="BT308" s="126">
        <f t="shared" ref="BT308" si="4899">L308/L312</f>
        <v>0</v>
      </c>
      <c r="BU308" s="124">
        <f t="shared" ref="BU308" si="4900">M308/M312</f>
        <v>0</v>
      </c>
      <c r="BV308" s="128">
        <f t="shared" ref="BV308" si="4901">N308/N312</f>
        <v>0</v>
      </c>
      <c r="BW308" s="129">
        <f t="shared" ref="BW308" si="4902">O308/O312</f>
        <v>0</v>
      </c>
      <c r="BX308" s="124">
        <f t="shared" ref="BX308" si="4903">P308/P312</f>
        <v>0</v>
      </c>
      <c r="BY308" s="125">
        <f t="shared" ref="BY308" si="4904">Q308/Q312</f>
        <v>0</v>
      </c>
      <c r="BZ308" s="126">
        <f t="shared" ref="BZ308" si="4905">R308/R312</f>
        <v>0</v>
      </c>
      <c r="CA308" s="127">
        <f t="shared" ref="CA308" si="4906">S308/S312</f>
        <v>0</v>
      </c>
      <c r="CB308" s="124">
        <f t="shared" ref="CB308" si="4907">T308/T312</f>
        <v>0</v>
      </c>
      <c r="CC308" s="125">
        <f t="shared" ref="CC308" si="4908">U308/U312</f>
        <v>0</v>
      </c>
      <c r="CD308" s="126">
        <f t="shared" ref="CD308" si="4909">V308/V312</f>
        <v>0</v>
      </c>
      <c r="CE308" s="127">
        <f t="shared" ref="CE308" si="4910">W308/W312</f>
        <v>0</v>
      </c>
      <c r="CF308" s="124">
        <f t="shared" ref="CF308" si="4911">X308/X312</f>
        <v>0</v>
      </c>
      <c r="CG308" s="125">
        <f t="shared" ref="CG308" si="4912">Y308/Y312</f>
        <v>0</v>
      </c>
      <c r="CH308" s="126">
        <f t="shared" ref="CH308" si="4913">Z308/Z312</f>
        <v>0</v>
      </c>
      <c r="CI308" s="124">
        <f t="shared" ref="CI308" si="4914">AA308/AA312</f>
        <v>0</v>
      </c>
      <c r="CJ308" s="130">
        <f t="shared" ref="CJ308" si="4915">AB308/AB312</f>
        <v>0</v>
      </c>
      <c r="CK308" s="131">
        <f t="shared" ref="CK308" si="4916">AC308/AC312</f>
        <v>0</v>
      </c>
    </row>
    <row r="309" spans="1:89" x14ac:dyDescent="0.2">
      <c r="A309" s="132" t="s">
        <v>37</v>
      </c>
      <c r="B309" s="57"/>
      <c r="C309" s="58"/>
      <c r="D309" s="134"/>
      <c r="E309" s="135"/>
      <c r="F309" s="133"/>
      <c r="G309" s="136"/>
      <c r="H309" s="134"/>
      <c r="I309" s="135"/>
      <c r="J309" s="133"/>
      <c r="K309" s="136"/>
      <c r="L309" s="134"/>
      <c r="M309" s="133"/>
      <c r="N309" s="137"/>
      <c r="O309" s="138"/>
      <c r="P309" s="133"/>
      <c r="Q309" s="136"/>
      <c r="R309" s="134"/>
      <c r="S309" s="135"/>
      <c r="T309" s="133"/>
      <c r="U309" s="136"/>
      <c r="V309" s="134"/>
      <c r="W309" s="135"/>
      <c r="X309" s="133"/>
      <c r="Y309" s="136"/>
      <c r="Z309" s="139"/>
      <c r="AA309" s="2"/>
      <c r="AB309" s="165"/>
      <c r="AC309" s="166">
        <f t="shared" si="4371"/>
        <v>0</v>
      </c>
      <c r="BI309" s="132" t="s">
        <v>37</v>
      </c>
      <c r="BJ309" s="124">
        <f>B309/B312</f>
        <v>0</v>
      </c>
      <c r="BK309" s="125">
        <f t="shared" ref="BK309" si="4917">C309/C312</f>
        <v>0</v>
      </c>
      <c r="BL309" s="126">
        <f t="shared" ref="BL309" si="4918">D309/D312</f>
        <v>0</v>
      </c>
      <c r="BM309" s="127">
        <f t="shared" ref="BM309" si="4919">E309/E312</f>
        <v>0</v>
      </c>
      <c r="BN309" s="124">
        <f t="shared" ref="BN309" si="4920">F309/F312</f>
        <v>0</v>
      </c>
      <c r="BO309" s="125">
        <f t="shared" ref="BO309" si="4921">G309/G312</f>
        <v>0</v>
      </c>
      <c r="BP309" s="126">
        <f t="shared" ref="BP309" si="4922">H309/H312</f>
        <v>0</v>
      </c>
      <c r="BQ309" s="127">
        <f t="shared" ref="BQ309" si="4923">I309/I312</f>
        <v>0</v>
      </c>
      <c r="BR309" s="124">
        <f t="shared" ref="BR309" si="4924">J309/J312</f>
        <v>0</v>
      </c>
      <c r="BS309" s="125">
        <f t="shared" ref="BS309" si="4925">K309/K312</f>
        <v>0</v>
      </c>
      <c r="BT309" s="126">
        <f t="shared" ref="BT309" si="4926">L309/L312</f>
        <v>0</v>
      </c>
      <c r="BU309" s="124">
        <f t="shared" ref="BU309" si="4927">M309/M312</f>
        <v>0</v>
      </c>
      <c r="BV309" s="128">
        <f t="shared" ref="BV309" si="4928">N309/N312</f>
        <v>0</v>
      </c>
      <c r="BW309" s="129">
        <f t="shared" ref="BW309" si="4929">O309/O312</f>
        <v>0</v>
      </c>
      <c r="BX309" s="124">
        <f t="shared" ref="BX309" si="4930">P309/P312</f>
        <v>0</v>
      </c>
      <c r="BY309" s="125">
        <f t="shared" ref="BY309" si="4931">Q309/Q312</f>
        <v>0</v>
      </c>
      <c r="BZ309" s="126">
        <f t="shared" ref="BZ309" si="4932">R309/R312</f>
        <v>0</v>
      </c>
      <c r="CA309" s="127">
        <f t="shared" ref="CA309" si="4933">S309/S312</f>
        <v>0</v>
      </c>
      <c r="CB309" s="124">
        <f t="shared" ref="CB309" si="4934">T309/T312</f>
        <v>0</v>
      </c>
      <c r="CC309" s="125">
        <f t="shared" ref="CC309" si="4935">U309/U312</f>
        <v>0</v>
      </c>
      <c r="CD309" s="126">
        <f t="shared" ref="CD309" si="4936">V309/V312</f>
        <v>0</v>
      </c>
      <c r="CE309" s="127">
        <f t="shared" ref="CE309" si="4937">W309/W312</f>
        <v>0</v>
      </c>
      <c r="CF309" s="124">
        <f t="shared" ref="CF309" si="4938">X309/X312</f>
        <v>0</v>
      </c>
      <c r="CG309" s="125">
        <f t="shared" ref="CG309" si="4939">Y309/Y312</f>
        <v>0</v>
      </c>
      <c r="CH309" s="126">
        <f t="shared" ref="CH309" si="4940">Z309/Z312</f>
        <v>0</v>
      </c>
      <c r="CI309" s="124">
        <f t="shared" ref="CI309" si="4941">AA309/AA312</f>
        <v>0</v>
      </c>
      <c r="CJ309" s="130">
        <f t="shared" ref="CJ309" si="4942">AB309/AB312</f>
        <v>0</v>
      </c>
      <c r="CK309" s="131">
        <f t="shared" ref="CK309" si="4943">AC309/AC312</f>
        <v>0</v>
      </c>
    </row>
    <row r="310" spans="1:89" x14ac:dyDescent="0.2">
      <c r="A310" s="140" t="s">
        <v>38</v>
      </c>
      <c r="B310" s="55"/>
      <c r="C310" s="56"/>
      <c r="D310" s="145"/>
      <c r="E310" s="142"/>
      <c r="F310" s="143"/>
      <c r="G310" s="144"/>
      <c r="H310" s="145"/>
      <c r="I310" s="142"/>
      <c r="J310" s="143"/>
      <c r="K310" s="144"/>
      <c r="L310" s="145"/>
      <c r="M310" s="143"/>
      <c r="N310" s="147"/>
      <c r="O310" s="146"/>
      <c r="P310" s="143"/>
      <c r="Q310" s="144"/>
      <c r="R310" s="145"/>
      <c r="S310" s="142"/>
      <c r="T310" s="143"/>
      <c r="U310" s="144"/>
      <c r="V310" s="145"/>
      <c r="W310" s="142"/>
      <c r="X310" s="143"/>
      <c r="Y310" s="144"/>
      <c r="Z310" s="3"/>
      <c r="AA310" s="141"/>
      <c r="AB310" s="165"/>
      <c r="AC310" s="166"/>
      <c r="BI310" s="140" t="s">
        <v>38</v>
      </c>
      <c r="BJ310" s="124">
        <f>B310/B312</f>
        <v>0</v>
      </c>
      <c r="BK310" s="125">
        <f t="shared" ref="BK310" si="4944">C310/C312</f>
        <v>0</v>
      </c>
      <c r="BL310" s="126">
        <f t="shared" ref="BL310" si="4945">D310/D312</f>
        <v>0</v>
      </c>
      <c r="BM310" s="127">
        <f t="shared" ref="BM310" si="4946">E310/E312</f>
        <v>0</v>
      </c>
      <c r="BN310" s="124">
        <f t="shared" ref="BN310" si="4947">F310/F312</f>
        <v>0</v>
      </c>
      <c r="BO310" s="125">
        <f t="shared" ref="BO310" si="4948">G310/G312</f>
        <v>0</v>
      </c>
      <c r="BP310" s="126">
        <f t="shared" ref="BP310" si="4949">H310/H312</f>
        <v>0</v>
      </c>
      <c r="BQ310" s="127">
        <f t="shared" ref="BQ310" si="4950">I310/I312</f>
        <v>0</v>
      </c>
      <c r="BR310" s="124">
        <f t="shared" ref="BR310" si="4951">J310/J312</f>
        <v>0</v>
      </c>
      <c r="BS310" s="125">
        <f t="shared" ref="BS310" si="4952">K310/K312</f>
        <v>0</v>
      </c>
      <c r="BT310" s="126">
        <f t="shared" ref="BT310" si="4953">L310/L312</f>
        <v>0</v>
      </c>
      <c r="BU310" s="124">
        <f t="shared" ref="BU310" si="4954">M310/M312</f>
        <v>0</v>
      </c>
      <c r="BV310" s="128">
        <f t="shared" ref="BV310" si="4955">N310/N312</f>
        <v>0</v>
      </c>
      <c r="BW310" s="129">
        <f t="shared" ref="BW310" si="4956">O310/O312</f>
        <v>0</v>
      </c>
      <c r="BX310" s="124">
        <f t="shared" ref="BX310" si="4957">P310/P312</f>
        <v>0</v>
      </c>
      <c r="BY310" s="125">
        <f t="shared" ref="BY310" si="4958">Q310/Q312</f>
        <v>0</v>
      </c>
      <c r="BZ310" s="126">
        <f t="shared" ref="BZ310" si="4959">R310/R312</f>
        <v>0</v>
      </c>
      <c r="CA310" s="127">
        <f t="shared" ref="CA310" si="4960">S310/S312</f>
        <v>0</v>
      </c>
      <c r="CB310" s="124">
        <f t="shared" ref="CB310" si="4961">T310/T312</f>
        <v>0</v>
      </c>
      <c r="CC310" s="125">
        <f t="shared" ref="CC310" si="4962">U310/U312</f>
        <v>0</v>
      </c>
      <c r="CD310" s="126">
        <f t="shared" ref="CD310" si="4963">V310/V312</f>
        <v>0</v>
      </c>
      <c r="CE310" s="127">
        <f t="shared" ref="CE310" si="4964">W310/W312</f>
        <v>0</v>
      </c>
      <c r="CF310" s="124">
        <f t="shared" ref="CF310" si="4965">X310/X312</f>
        <v>0</v>
      </c>
      <c r="CG310" s="125">
        <f t="shared" ref="CG310" si="4966">Y310/Y312</f>
        <v>0</v>
      </c>
      <c r="CH310" s="126">
        <f t="shared" ref="CH310" si="4967">Z310/Z312</f>
        <v>0</v>
      </c>
      <c r="CI310" s="124">
        <f t="shared" ref="CI310" si="4968">AA310/AA312</f>
        <v>0</v>
      </c>
      <c r="CJ310" s="130">
        <f t="shared" ref="CJ310" si="4969">AB310/AB312</f>
        <v>0</v>
      </c>
      <c r="CK310" s="131">
        <f t="shared" ref="CK310" si="4970">AC310/AC312</f>
        <v>0</v>
      </c>
    </row>
    <row r="311" spans="1:89" ht="13.5" thickBot="1" x14ac:dyDescent="0.25">
      <c r="A311" s="132" t="s">
        <v>39</v>
      </c>
      <c r="B311" s="57"/>
      <c r="C311" s="58"/>
      <c r="D311" s="134"/>
      <c r="E311" s="135"/>
      <c r="F311" s="133"/>
      <c r="G311" s="136"/>
      <c r="H311" s="134"/>
      <c r="I311" s="135"/>
      <c r="J311" s="133"/>
      <c r="K311" s="136"/>
      <c r="L311" s="134"/>
      <c r="M311" s="133"/>
      <c r="N311" s="137"/>
      <c r="O311" s="138"/>
      <c r="P311" s="133"/>
      <c r="Q311" s="136"/>
      <c r="R311" s="134"/>
      <c r="S311" s="135"/>
      <c r="T311" s="133"/>
      <c r="U311" s="136"/>
      <c r="V311" s="134"/>
      <c r="W311" s="135"/>
      <c r="X311" s="133"/>
      <c r="Y311" s="136"/>
      <c r="Z311" s="139"/>
      <c r="AA311" s="2"/>
      <c r="AB311" s="165"/>
      <c r="AC311" s="166"/>
      <c r="BI311" s="132" t="s">
        <v>39</v>
      </c>
      <c r="BJ311" s="124">
        <f>B311/B312</f>
        <v>0</v>
      </c>
      <c r="BK311" s="125">
        <f t="shared" ref="BK311" si="4971">C311/C312</f>
        <v>0</v>
      </c>
      <c r="BL311" s="126">
        <f t="shared" ref="BL311" si="4972">D311/D312</f>
        <v>0</v>
      </c>
      <c r="BM311" s="127">
        <f t="shared" ref="BM311" si="4973">E311/E312</f>
        <v>0</v>
      </c>
      <c r="BN311" s="124">
        <f t="shared" ref="BN311" si="4974">F311/F312</f>
        <v>0</v>
      </c>
      <c r="BO311" s="125">
        <f t="shared" ref="BO311" si="4975">G311/G312</f>
        <v>0</v>
      </c>
      <c r="BP311" s="126">
        <f t="shared" ref="BP311" si="4976">H311/H312</f>
        <v>0</v>
      </c>
      <c r="BQ311" s="127">
        <f t="shared" ref="BQ311" si="4977">I311/I312</f>
        <v>0</v>
      </c>
      <c r="BR311" s="124">
        <f t="shared" ref="BR311" si="4978">J311/J312</f>
        <v>0</v>
      </c>
      <c r="BS311" s="125">
        <f t="shared" ref="BS311" si="4979">K311/K312</f>
        <v>0</v>
      </c>
      <c r="BT311" s="126">
        <f t="shared" ref="BT311" si="4980">L311/L312</f>
        <v>0</v>
      </c>
      <c r="BU311" s="124">
        <f t="shared" ref="BU311" si="4981">M311/M312</f>
        <v>0</v>
      </c>
      <c r="BV311" s="128">
        <f t="shared" ref="BV311" si="4982">N311/N312</f>
        <v>0</v>
      </c>
      <c r="BW311" s="129">
        <f t="shared" ref="BW311" si="4983">O311/O312</f>
        <v>0</v>
      </c>
      <c r="BX311" s="124">
        <f t="shared" ref="BX311" si="4984">P311/P312</f>
        <v>0</v>
      </c>
      <c r="BY311" s="125">
        <f t="shared" ref="BY311" si="4985">Q311/Q312</f>
        <v>0</v>
      </c>
      <c r="BZ311" s="126">
        <f t="shared" ref="BZ311" si="4986">R311/R312</f>
        <v>0</v>
      </c>
      <c r="CA311" s="127">
        <f t="shared" ref="CA311" si="4987">S311/S312</f>
        <v>0</v>
      </c>
      <c r="CB311" s="124">
        <f t="shared" ref="CB311" si="4988">T311/T312</f>
        <v>0</v>
      </c>
      <c r="CC311" s="125">
        <f t="shared" ref="CC311" si="4989">U311/U312</f>
        <v>0</v>
      </c>
      <c r="CD311" s="126">
        <f t="shared" ref="CD311" si="4990">V311/V312</f>
        <v>0</v>
      </c>
      <c r="CE311" s="127">
        <f t="shared" ref="CE311" si="4991">W311/W312</f>
        <v>0</v>
      </c>
      <c r="CF311" s="124">
        <f t="shared" ref="CF311" si="4992">X311/X312</f>
        <v>0</v>
      </c>
      <c r="CG311" s="125">
        <f t="shared" ref="CG311" si="4993">Y311/Y312</f>
        <v>0</v>
      </c>
      <c r="CH311" s="126">
        <f t="shared" ref="CH311" si="4994">Z311/Z312</f>
        <v>0</v>
      </c>
      <c r="CI311" s="124">
        <f t="shared" ref="CI311" si="4995">AA311/AA312</f>
        <v>0</v>
      </c>
      <c r="CJ311" s="130">
        <f t="shared" ref="CJ311" si="4996">AB311/AB312</f>
        <v>0</v>
      </c>
      <c r="CK311" s="131">
        <f t="shared" ref="CK311" si="4997">AC311/AC312</f>
        <v>0</v>
      </c>
    </row>
    <row r="312" spans="1:89" ht="14.25" thickTop="1" thickBot="1" x14ac:dyDescent="0.25">
      <c r="A312" s="254" t="s">
        <v>13</v>
      </c>
      <c r="B312" s="14">
        <f t="shared" ref="B312:AA312" si="4998">SUM(B289:B311)</f>
        <v>4647</v>
      </c>
      <c r="C312" s="14">
        <f t="shared" si="4998"/>
        <v>4641</v>
      </c>
      <c r="D312" s="14">
        <f t="shared" si="4998"/>
        <v>2328</v>
      </c>
      <c r="E312" s="14">
        <f t="shared" si="4998"/>
        <v>2967</v>
      </c>
      <c r="F312" s="14">
        <f t="shared" si="4998"/>
        <v>3977</v>
      </c>
      <c r="G312" s="14">
        <f t="shared" si="4998"/>
        <v>2779</v>
      </c>
      <c r="H312" s="14">
        <f t="shared" si="4998"/>
        <v>5469</v>
      </c>
      <c r="I312" s="14">
        <f t="shared" si="4998"/>
        <v>5458</v>
      </c>
      <c r="J312" s="14">
        <f t="shared" si="4998"/>
        <v>1487</v>
      </c>
      <c r="K312" s="14">
        <f t="shared" si="4998"/>
        <v>1368</v>
      </c>
      <c r="L312" s="14">
        <f t="shared" si="4998"/>
        <v>2939</v>
      </c>
      <c r="M312" s="14">
        <f t="shared" si="4998"/>
        <v>3179</v>
      </c>
      <c r="N312" s="14">
        <f t="shared" si="4998"/>
        <v>4706</v>
      </c>
      <c r="O312" s="14">
        <f t="shared" si="4998"/>
        <v>4796</v>
      </c>
      <c r="P312" s="14">
        <f t="shared" si="4998"/>
        <v>2667</v>
      </c>
      <c r="Q312" s="14">
        <f t="shared" si="4998"/>
        <v>2458</v>
      </c>
      <c r="R312" s="14">
        <f t="shared" si="4998"/>
        <v>3190</v>
      </c>
      <c r="S312" s="14">
        <f t="shared" si="4998"/>
        <v>3208</v>
      </c>
      <c r="T312" s="14">
        <f t="shared" si="4998"/>
        <v>1094</v>
      </c>
      <c r="U312" s="14">
        <f t="shared" si="4998"/>
        <v>970</v>
      </c>
      <c r="V312" s="14">
        <f t="shared" si="4998"/>
        <v>3548</v>
      </c>
      <c r="W312" s="14">
        <f t="shared" si="4998"/>
        <v>2786</v>
      </c>
      <c r="X312" s="14">
        <f t="shared" si="4998"/>
        <v>2218</v>
      </c>
      <c r="Y312" s="14">
        <f t="shared" si="4998"/>
        <v>2131</v>
      </c>
      <c r="Z312" s="14">
        <f t="shared" si="4998"/>
        <v>5891</v>
      </c>
      <c r="AA312" s="14">
        <f t="shared" si="4998"/>
        <v>7349</v>
      </c>
      <c r="AB312" s="167">
        <f t="shared" ref="AB312:AC312" si="4999">SUM(AB288:AB311)</f>
        <v>44161</v>
      </c>
      <c r="AC312" s="168">
        <f t="shared" si="4999"/>
        <v>44090</v>
      </c>
      <c r="BI312" s="254" t="s">
        <v>13</v>
      </c>
      <c r="BJ312" s="148">
        <f>SUM(BJ288:BJ311)</f>
        <v>0.99999999999999989</v>
      </c>
      <c r="BK312" s="149">
        <f t="shared" ref="BK312:CK312" si="5000">SUM(BK288:BK311)</f>
        <v>1</v>
      </c>
      <c r="BL312" s="148">
        <f t="shared" si="5000"/>
        <v>1</v>
      </c>
      <c r="BM312" s="149">
        <f t="shared" si="5000"/>
        <v>1</v>
      </c>
      <c r="BN312" s="148">
        <f t="shared" si="5000"/>
        <v>1</v>
      </c>
      <c r="BO312" s="149">
        <f t="shared" si="5000"/>
        <v>0.99999999999999989</v>
      </c>
      <c r="BP312" s="148">
        <f t="shared" si="5000"/>
        <v>0.99999999999999978</v>
      </c>
      <c r="BQ312" s="149">
        <f t="shared" si="5000"/>
        <v>1</v>
      </c>
      <c r="BR312" s="148">
        <f t="shared" si="5000"/>
        <v>1</v>
      </c>
      <c r="BS312" s="149">
        <f t="shared" si="5000"/>
        <v>1</v>
      </c>
      <c r="BT312" s="148">
        <f t="shared" si="5000"/>
        <v>1</v>
      </c>
      <c r="BU312" s="149">
        <f t="shared" si="5000"/>
        <v>1</v>
      </c>
      <c r="BV312" s="148">
        <f t="shared" si="5000"/>
        <v>0.99999999999999989</v>
      </c>
      <c r="BW312" s="149">
        <f t="shared" si="5000"/>
        <v>0.99999999999999989</v>
      </c>
      <c r="BX312" s="148">
        <f t="shared" si="5000"/>
        <v>0.99999999999999989</v>
      </c>
      <c r="BY312" s="149">
        <f t="shared" si="5000"/>
        <v>0.99999999999999989</v>
      </c>
      <c r="BZ312" s="148">
        <f t="shared" si="5000"/>
        <v>1</v>
      </c>
      <c r="CA312" s="149">
        <f t="shared" si="5000"/>
        <v>0.99999999999999989</v>
      </c>
      <c r="CB312" s="148">
        <f t="shared" si="5000"/>
        <v>1</v>
      </c>
      <c r="CC312" s="149">
        <f t="shared" si="5000"/>
        <v>1</v>
      </c>
      <c r="CD312" s="148">
        <f t="shared" si="5000"/>
        <v>1</v>
      </c>
      <c r="CE312" s="149">
        <f t="shared" si="5000"/>
        <v>1.0000000000000002</v>
      </c>
      <c r="CF312" s="148">
        <f t="shared" si="5000"/>
        <v>1</v>
      </c>
      <c r="CG312" s="149">
        <f t="shared" si="5000"/>
        <v>1.0000000000000002</v>
      </c>
      <c r="CH312" s="148">
        <f t="shared" si="5000"/>
        <v>0.99999999999999989</v>
      </c>
      <c r="CI312" s="149">
        <f t="shared" si="5000"/>
        <v>1</v>
      </c>
      <c r="CJ312" s="148">
        <f t="shared" si="5000"/>
        <v>1</v>
      </c>
      <c r="CK312" s="149">
        <f t="shared" si="5000"/>
        <v>1</v>
      </c>
    </row>
    <row r="313" spans="1:89" ht="13.5" thickTop="1" x14ac:dyDescent="0.2">
      <c r="A313" s="179"/>
    </row>
    <row r="315" spans="1:89" x14ac:dyDescent="0.2">
      <c r="A315" s="271">
        <f>+A284+1</f>
        <v>43993</v>
      </c>
      <c r="B315" s="271"/>
      <c r="C315" s="271"/>
      <c r="D315" s="271"/>
      <c r="BI315" s="270">
        <f>+BI284+1</f>
        <v>43993</v>
      </c>
      <c r="BJ315" s="270"/>
      <c r="BK315" s="270"/>
      <c r="BL315" s="270"/>
    </row>
    <row r="316" spans="1:89" ht="13.5" thickBot="1" x14ac:dyDescent="0.25">
      <c r="AE316" t="s">
        <v>84</v>
      </c>
    </row>
    <row r="317" spans="1:89" ht="14.25" thickTop="1" thickBot="1" x14ac:dyDescent="0.25">
      <c r="A317" s="268" t="s">
        <v>0</v>
      </c>
      <c r="B317" s="262" t="s">
        <v>1</v>
      </c>
      <c r="C317" s="263"/>
      <c r="D317" s="262" t="s">
        <v>2</v>
      </c>
      <c r="E317" s="263"/>
      <c r="F317" s="262" t="s">
        <v>3</v>
      </c>
      <c r="G317" s="263"/>
      <c r="H317" s="262" t="s">
        <v>4</v>
      </c>
      <c r="I317" s="263"/>
      <c r="J317" s="262" t="s">
        <v>5</v>
      </c>
      <c r="K317" s="263"/>
      <c r="L317" s="262" t="s">
        <v>6</v>
      </c>
      <c r="M317" s="263"/>
      <c r="N317" s="262" t="s">
        <v>7</v>
      </c>
      <c r="O317" s="263"/>
      <c r="P317" s="262" t="s">
        <v>8</v>
      </c>
      <c r="Q317" s="263"/>
      <c r="R317" s="262" t="s">
        <v>9</v>
      </c>
      <c r="S317" s="263"/>
      <c r="T317" s="262" t="s">
        <v>10</v>
      </c>
      <c r="U317" s="263"/>
      <c r="V317" s="262" t="s">
        <v>11</v>
      </c>
      <c r="W317" s="263"/>
      <c r="X317" s="262" t="s">
        <v>12</v>
      </c>
      <c r="Y317" s="263"/>
      <c r="Z317" s="264" t="s">
        <v>40</v>
      </c>
      <c r="AA317" s="265"/>
      <c r="AB317" s="266" t="s">
        <v>41</v>
      </c>
      <c r="AC317" s="267"/>
      <c r="AE317" s="268" t="s">
        <v>0</v>
      </c>
      <c r="AF317" s="262" t="s">
        <v>1</v>
      </c>
      <c r="AG317" s="263"/>
      <c r="AH317" s="262" t="s">
        <v>2</v>
      </c>
      <c r="AI317" s="263"/>
      <c r="AJ317" s="262" t="s">
        <v>3</v>
      </c>
      <c r="AK317" s="263"/>
      <c r="AL317" s="262" t="s">
        <v>4</v>
      </c>
      <c r="AM317" s="263"/>
      <c r="AN317" s="262" t="s">
        <v>5</v>
      </c>
      <c r="AO317" s="263"/>
      <c r="AP317" s="262" t="s">
        <v>6</v>
      </c>
      <c r="AQ317" s="263"/>
      <c r="AR317" s="262" t="s">
        <v>7</v>
      </c>
      <c r="AS317" s="263"/>
      <c r="AT317" s="262" t="s">
        <v>8</v>
      </c>
      <c r="AU317" s="263"/>
      <c r="AV317" s="262" t="s">
        <v>9</v>
      </c>
      <c r="AW317" s="263"/>
      <c r="AX317" s="262" t="s">
        <v>10</v>
      </c>
      <c r="AY317" s="263"/>
      <c r="AZ317" s="262" t="s">
        <v>11</v>
      </c>
      <c r="BA317" s="263"/>
      <c r="BB317" s="262" t="s">
        <v>12</v>
      </c>
      <c r="BC317" s="263"/>
      <c r="BD317" s="264" t="s">
        <v>40</v>
      </c>
      <c r="BE317" s="265"/>
      <c r="BF317" s="266" t="s">
        <v>41</v>
      </c>
      <c r="BG317" s="267"/>
      <c r="BI317" s="268" t="s">
        <v>0</v>
      </c>
      <c r="BJ317" s="262" t="s">
        <v>1</v>
      </c>
      <c r="BK317" s="263"/>
      <c r="BL317" s="262" t="s">
        <v>2</v>
      </c>
      <c r="BM317" s="263"/>
      <c r="BN317" s="262" t="s">
        <v>3</v>
      </c>
      <c r="BO317" s="263"/>
      <c r="BP317" s="262" t="s">
        <v>4</v>
      </c>
      <c r="BQ317" s="263"/>
      <c r="BR317" s="262" t="s">
        <v>5</v>
      </c>
      <c r="BS317" s="263"/>
      <c r="BT317" s="262" t="s">
        <v>6</v>
      </c>
      <c r="BU317" s="263"/>
      <c r="BV317" s="262" t="s">
        <v>7</v>
      </c>
      <c r="BW317" s="263"/>
      <c r="BX317" s="262" t="s">
        <v>8</v>
      </c>
      <c r="BY317" s="263"/>
      <c r="BZ317" s="262" t="s">
        <v>9</v>
      </c>
      <c r="CA317" s="263"/>
      <c r="CB317" s="262" t="s">
        <v>10</v>
      </c>
      <c r="CC317" s="263"/>
      <c r="CD317" s="262" t="s">
        <v>11</v>
      </c>
      <c r="CE317" s="263"/>
      <c r="CF317" s="262" t="s">
        <v>12</v>
      </c>
      <c r="CG317" s="263"/>
      <c r="CH317" s="264" t="s">
        <v>40</v>
      </c>
      <c r="CI317" s="265"/>
      <c r="CJ317" s="262" t="s">
        <v>41</v>
      </c>
      <c r="CK317" s="263"/>
    </row>
    <row r="318" spans="1:89" ht="15" thickTop="1" thickBot="1" x14ac:dyDescent="0.3">
      <c r="A318" s="269"/>
      <c r="B318" s="112" t="s">
        <v>14</v>
      </c>
      <c r="C318" s="113" t="s">
        <v>15</v>
      </c>
      <c r="D318" s="114" t="s">
        <v>14</v>
      </c>
      <c r="E318" s="115" t="s">
        <v>15</v>
      </c>
      <c r="F318" s="112" t="s">
        <v>14</v>
      </c>
      <c r="G318" s="113" t="s">
        <v>15</v>
      </c>
      <c r="H318" s="114" t="s">
        <v>14</v>
      </c>
      <c r="I318" s="115" t="s">
        <v>15</v>
      </c>
      <c r="J318" s="112" t="s">
        <v>14</v>
      </c>
      <c r="K318" s="113" t="s">
        <v>15</v>
      </c>
      <c r="L318" s="114" t="s">
        <v>14</v>
      </c>
      <c r="M318" s="112" t="s">
        <v>15</v>
      </c>
      <c r="N318" s="116" t="s">
        <v>14</v>
      </c>
      <c r="O318" s="117" t="s">
        <v>15</v>
      </c>
      <c r="P318" s="112" t="s">
        <v>14</v>
      </c>
      <c r="Q318" s="113" t="s">
        <v>15</v>
      </c>
      <c r="R318" s="114" t="s">
        <v>14</v>
      </c>
      <c r="S318" s="115" t="s">
        <v>15</v>
      </c>
      <c r="T318" s="112" t="s">
        <v>14</v>
      </c>
      <c r="U318" s="113" t="s">
        <v>15</v>
      </c>
      <c r="V318" s="114" t="s">
        <v>14</v>
      </c>
      <c r="W318" s="115" t="s">
        <v>15</v>
      </c>
      <c r="X318" s="112" t="s">
        <v>14</v>
      </c>
      <c r="Y318" s="113" t="s">
        <v>15</v>
      </c>
      <c r="Z318" s="26" t="s">
        <v>14</v>
      </c>
      <c r="AA318" s="118" t="s">
        <v>15</v>
      </c>
      <c r="AB318" s="169" t="s">
        <v>14</v>
      </c>
      <c r="AC318" s="170" t="s">
        <v>15</v>
      </c>
      <c r="AE318" s="269"/>
      <c r="AF318" s="112" t="s">
        <v>14</v>
      </c>
      <c r="AG318" s="113" t="s">
        <v>15</v>
      </c>
      <c r="AH318" s="114" t="s">
        <v>14</v>
      </c>
      <c r="AI318" s="115" t="s">
        <v>15</v>
      </c>
      <c r="AJ318" s="112" t="s">
        <v>14</v>
      </c>
      <c r="AK318" s="113" t="s">
        <v>15</v>
      </c>
      <c r="AL318" s="114" t="s">
        <v>14</v>
      </c>
      <c r="AM318" s="115" t="s">
        <v>15</v>
      </c>
      <c r="AN318" s="112" t="s">
        <v>14</v>
      </c>
      <c r="AO318" s="113" t="s">
        <v>15</v>
      </c>
      <c r="AP318" s="114" t="s">
        <v>14</v>
      </c>
      <c r="AQ318" s="112" t="s">
        <v>15</v>
      </c>
      <c r="AR318" s="116" t="s">
        <v>14</v>
      </c>
      <c r="AS318" s="117" t="s">
        <v>15</v>
      </c>
      <c r="AT318" s="112" t="s">
        <v>14</v>
      </c>
      <c r="AU318" s="113" t="s">
        <v>15</v>
      </c>
      <c r="AV318" s="114" t="s">
        <v>14</v>
      </c>
      <c r="AW318" s="115" t="s">
        <v>15</v>
      </c>
      <c r="AX318" s="112" t="s">
        <v>14</v>
      </c>
      <c r="AY318" s="113" t="s">
        <v>15</v>
      </c>
      <c r="AZ318" s="114" t="s">
        <v>14</v>
      </c>
      <c r="BA318" s="115" t="s">
        <v>15</v>
      </c>
      <c r="BB318" s="112" t="s">
        <v>14</v>
      </c>
      <c r="BC318" s="113" t="s">
        <v>15</v>
      </c>
      <c r="BD318" s="26" t="s">
        <v>14</v>
      </c>
      <c r="BE318" s="118" t="s">
        <v>15</v>
      </c>
      <c r="BF318" s="169" t="s">
        <v>14</v>
      </c>
      <c r="BG318" s="170" t="s">
        <v>15</v>
      </c>
      <c r="BI318" s="269"/>
      <c r="BJ318" s="112" t="s">
        <v>14</v>
      </c>
      <c r="BK318" s="113" t="s">
        <v>15</v>
      </c>
      <c r="BL318" s="114" t="s">
        <v>14</v>
      </c>
      <c r="BM318" s="115" t="s">
        <v>15</v>
      </c>
      <c r="BN318" s="112" t="s">
        <v>14</v>
      </c>
      <c r="BO318" s="113" t="s">
        <v>15</v>
      </c>
      <c r="BP318" s="114" t="s">
        <v>14</v>
      </c>
      <c r="BQ318" s="115" t="s">
        <v>15</v>
      </c>
      <c r="BR318" s="112" t="s">
        <v>14</v>
      </c>
      <c r="BS318" s="113" t="s">
        <v>15</v>
      </c>
      <c r="BT318" s="114" t="s">
        <v>14</v>
      </c>
      <c r="BU318" s="112" t="s">
        <v>15</v>
      </c>
      <c r="BV318" s="116" t="s">
        <v>14</v>
      </c>
      <c r="BW318" s="117" t="s">
        <v>15</v>
      </c>
      <c r="BX318" s="112" t="s">
        <v>14</v>
      </c>
      <c r="BY318" s="113" t="s">
        <v>15</v>
      </c>
      <c r="BZ318" s="114" t="s">
        <v>14</v>
      </c>
      <c r="CA318" s="115" t="s">
        <v>15</v>
      </c>
      <c r="CB318" s="112" t="s">
        <v>14</v>
      </c>
      <c r="CC318" s="113" t="s">
        <v>15</v>
      </c>
      <c r="CD318" s="114" t="s">
        <v>14</v>
      </c>
      <c r="CE318" s="115" t="s">
        <v>15</v>
      </c>
      <c r="CF318" s="112" t="s">
        <v>14</v>
      </c>
      <c r="CG318" s="113" t="s">
        <v>15</v>
      </c>
      <c r="CH318" s="26" t="s">
        <v>14</v>
      </c>
      <c r="CI318" s="118" t="s">
        <v>15</v>
      </c>
      <c r="CJ318" s="116" t="s">
        <v>14</v>
      </c>
      <c r="CK318" s="117" t="s">
        <v>15</v>
      </c>
    </row>
    <row r="319" spans="1:89" ht="13.5" thickTop="1" x14ac:dyDescent="0.2">
      <c r="A319" s="120" t="s">
        <v>16</v>
      </c>
      <c r="B319" s="121"/>
      <c r="C319" s="178"/>
      <c r="D319" s="122"/>
      <c r="E319" s="173"/>
      <c r="F319" s="121"/>
      <c r="G319" s="123"/>
      <c r="H319" s="122"/>
      <c r="I319" s="173"/>
      <c r="J319" s="121"/>
      <c r="K319" s="123"/>
      <c r="L319" s="122"/>
      <c r="M319" s="121"/>
      <c r="N319" s="172"/>
      <c r="O319" s="174"/>
      <c r="P319" s="121"/>
      <c r="Q319" s="123"/>
      <c r="R319" s="122"/>
      <c r="S319" s="173"/>
      <c r="T319" s="121"/>
      <c r="U319" s="123"/>
      <c r="V319" s="122"/>
      <c r="W319" s="173"/>
      <c r="X319" s="121"/>
      <c r="Y319" s="123"/>
      <c r="Z319" s="21"/>
      <c r="AA319" s="177"/>
      <c r="AB319" s="163">
        <f>B319+D319+F319+H319+J319+L319+N319+P319+R319+T319+V319+X319+Z319</f>
        <v>0</v>
      </c>
      <c r="AC319" s="164">
        <f>C319+E319+G319+I319+K319+M319+O319+Q319+S319+U319+W319+Y319+AA319</f>
        <v>0</v>
      </c>
      <c r="AE319" s="257" t="str">
        <f>$AE$9</f>
        <v>07:00 - 07:59</v>
      </c>
      <c r="AF319" s="121">
        <f>SUMIF($A$9:$A$32,$AE319,B$319:B$342)</f>
        <v>519</v>
      </c>
      <c r="AG319" s="178">
        <f t="shared" ref="AG319:AV320" si="5001">SUMIF($A$9:$A$32,$AE319,C$319:C$342)</f>
        <v>228</v>
      </c>
      <c r="AH319" s="122">
        <f t="shared" si="5001"/>
        <v>203</v>
      </c>
      <c r="AI319" s="173">
        <f t="shared" si="5001"/>
        <v>195</v>
      </c>
      <c r="AJ319" s="121">
        <f t="shared" si="5001"/>
        <v>374</v>
      </c>
      <c r="AK319" s="123">
        <f t="shared" si="5001"/>
        <v>160</v>
      </c>
      <c r="AL319" s="122">
        <f t="shared" si="5001"/>
        <v>571</v>
      </c>
      <c r="AM319" s="173">
        <f t="shared" si="5001"/>
        <v>319</v>
      </c>
      <c r="AN319" s="121">
        <f t="shared" si="5001"/>
        <v>87</v>
      </c>
      <c r="AO319" s="123">
        <f t="shared" si="5001"/>
        <v>176</v>
      </c>
      <c r="AP319" s="122">
        <f t="shared" si="5001"/>
        <v>130</v>
      </c>
      <c r="AQ319" s="121">
        <f t="shared" si="5001"/>
        <v>366</v>
      </c>
      <c r="AR319" s="172">
        <f t="shared" si="5001"/>
        <v>322</v>
      </c>
      <c r="AS319" s="174">
        <f t="shared" si="5001"/>
        <v>440</v>
      </c>
      <c r="AT319" s="121">
        <f t="shared" si="5001"/>
        <v>274</v>
      </c>
      <c r="AU319" s="123">
        <f t="shared" si="5001"/>
        <v>143</v>
      </c>
      <c r="AV319" s="122">
        <f t="shared" si="5001"/>
        <v>384</v>
      </c>
      <c r="AW319" s="173">
        <f t="shared" ref="AW319:BE320" si="5002">SUMIF($A$9:$A$32,$AE319,S$319:S$342)</f>
        <v>168</v>
      </c>
      <c r="AX319" s="121">
        <f t="shared" si="5002"/>
        <v>37</v>
      </c>
      <c r="AY319" s="123">
        <f t="shared" si="5002"/>
        <v>167</v>
      </c>
      <c r="AZ319" s="122">
        <f t="shared" si="5002"/>
        <v>143</v>
      </c>
      <c r="BA319" s="173">
        <f t="shared" si="5002"/>
        <v>305</v>
      </c>
      <c r="BB319" s="121">
        <f t="shared" si="5002"/>
        <v>174</v>
      </c>
      <c r="BC319" s="123">
        <f t="shared" si="5002"/>
        <v>164</v>
      </c>
      <c r="BD319" s="21">
        <f t="shared" si="5002"/>
        <v>314</v>
      </c>
      <c r="BE319" s="177">
        <f t="shared" si="5002"/>
        <v>413</v>
      </c>
      <c r="BF319" s="163">
        <f>AF319+AH319+AJ319+AL319+AN319+AP319+AR319+AT319+AV319+AX319+AZ319+BB319+BD319</f>
        <v>3532</v>
      </c>
      <c r="BG319" s="164">
        <f>AG319+AI319+AK319+AM319+AO319+AQ319+AS319+AU319+AW319+AY319+BA319+BC319+BE319</f>
        <v>3244</v>
      </c>
      <c r="BI319" s="120" t="s">
        <v>16</v>
      </c>
      <c r="BJ319" s="124">
        <f>B319/B343</f>
        <v>0</v>
      </c>
      <c r="BK319" s="125">
        <f t="shared" ref="BK319" si="5003">C319/C343</f>
        <v>0</v>
      </c>
      <c r="BL319" s="126">
        <f t="shared" ref="BL319" si="5004">D319/D343</f>
        <v>0</v>
      </c>
      <c r="BM319" s="127">
        <f t="shared" ref="BM319" si="5005">E319/E343</f>
        <v>0</v>
      </c>
      <c r="BN319" s="124">
        <f t="shared" ref="BN319" si="5006">F319/F343</f>
        <v>0</v>
      </c>
      <c r="BO319" s="125">
        <f t="shared" ref="BO319" si="5007">G319/G343</f>
        <v>0</v>
      </c>
      <c r="BP319" s="126">
        <f t="shared" ref="BP319" si="5008">H319/H343</f>
        <v>0</v>
      </c>
      <c r="BQ319" s="127">
        <f t="shared" ref="BQ319" si="5009">I319/I343</f>
        <v>0</v>
      </c>
      <c r="BR319" s="124">
        <f t="shared" ref="BR319" si="5010">J319/J343</f>
        <v>0</v>
      </c>
      <c r="BS319" s="125">
        <f t="shared" ref="BS319" si="5011">K319/K343</f>
        <v>0</v>
      </c>
      <c r="BT319" s="126">
        <f t="shared" ref="BT319" si="5012">L319/L343</f>
        <v>0</v>
      </c>
      <c r="BU319" s="124">
        <f t="shared" ref="BU319" si="5013">M319/M343</f>
        <v>0</v>
      </c>
      <c r="BV319" s="128">
        <f t="shared" ref="BV319" si="5014">N319/N343</f>
        <v>0</v>
      </c>
      <c r="BW319" s="129">
        <f t="shared" ref="BW319" si="5015">O319/O343</f>
        <v>0</v>
      </c>
      <c r="BX319" s="124">
        <f t="shared" ref="BX319" si="5016">P319/P343</f>
        <v>0</v>
      </c>
      <c r="BY319" s="125">
        <f t="shared" ref="BY319" si="5017">Q319/Q343</f>
        <v>0</v>
      </c>
      <c r="BZ319" s="126">
        <f t="shared" ref="BZ319" si="5018">R319/R343</f>
        <v>0</v>
      </c>
      <c r="CA319" s="127">
        <f t="shared" ref="CA319" si="5019">S319/S343</f>
        <v>0</v>
      </c>
      <c r="CB319" s="124">
        <f t="shared" ref="CB319" si="5020">T319/T343</f>
        <v>0</v>
      </c>
      <c r="CC319" s="125">
        <f t="shared" ref="CC319" si="5021">U319/U343</f>
        <v>0</v>
      </c>
      <c r="CD319" s="126">
        <f t="shared" ref="CD319" si="5022">V319/V343</f>
        <v>0</v>
      </c>
      <c r="CE319" s="127">
        <f t="shared" ref="CE319" si="5023">W319/W343</f>
        <v>0</v>
      </c>
      <c r="CF319" s="124">
        <f t="shared" ref="CF319" si="5024">X319/X343</f>
        <v>0</v>
      </c>
      <c r="CG319" s="125">
        <f t="shared" ref="CG319" si="5025">Y319/Y343</f>
        <v>0</v>
      </c>
      <c r="CH319" s="126">
        <f t="shared" ref="CH319" si="5026">Z319/Z343</f>
        <v>0</v>
      </c>
      <c r="CI319" s="124">
        <f t="shared" ref="CI319" si="5027">AA319/AA343</f>
        <v>0</v>
      </c>
      <c r="CJ319" s="130">
        <f t="shared" ref="CJ319" si="5028">AB319/AB343</f>
        <v>0</v>
      </c>
      <c r="CK319" s="131">
        <f t="shared" ref="CK319" si="5029">AC319/AC343</f>
        <v>0</v>
      </c>
    </row>
    <row r="320" spans="1:89" x14ac:dyDescent="0.2">
      <c r="A320" s="132" t="s">
        <v>17</v>
      </c>
      <c r="B320" s="181">
        <v>61</v>
      </c>
      <c r="C320" s="182">
        <v>0</v>
      </c>
      <c r="D320" s="183">
        <v>50</v>
      </c>
      <c r="E320" s="184">
        <v>1</v>
      </c>
      <c r="F320" s="181">
        <v>53</v>
      </c>
      <c r="G320" s="185">
        <v>0</v>
      </c>
      <c r="H320" s="183">
        <v>42</v>
      </c>
      <c r="I320" s="184">
        <v>3</v>
      </c>
      <c r="J320" s="181">
        <v>11</v>
      </c>
      <c r="K320" s="185">
        <v>2</v>
      </c>
      <c r="L320" s="183">
        <v>4</v>
      </c>
      <c r="M320" s="181">
        <v>8</v>
      </c>
      <c r="N320" s="186">
        <v>30</v>
      </c>
      <c r="O320" s="187">
        <v>12</v>
      </c>
      <c r="P320" s="181">
        <v>8</v>
      </c>
      <c r="Q320" s="185">
        <v>1</v>
      </c>
      <c r="R320" s="183">
        <v>19</v>
      </c>
      <c r="S320" s="184">
        <v>0</v>
      </c>
      <c r="T320" s="181">
        <v>0</v>
      </c>
      <c r="U320" s="185">
        <v>0</v>
      </c>
      <c r="V320" s="183">
        <v>0</v>
      </c>
      <c r="W320" s="184">
        <v>0</v>
      </c>
      <c r="X320" s="181">
        <v>0</v>
      </c>
      <c r="Y320" s="185">
        <v>0</v>
      </c>
      <c r="Z320" s="183">
        <v>0</v>
      </c>
      <c r="AA320" s="181">
        <v>0</v>
      </c>
      <c r="AB320" s="165">
        <f t="shared" ref="AB320:AB340" si="5030">B320+D320+F320+H320+J320+L320+N320+P320+R320+T320+V320+X320+Z320</f>
        <v>278</v>
      </c>
      <c r="AC320" s="166">
        <f t="shared" ref="AC320:AC341" si="5031">C320+E320+G320+I320+K320+M320+O320+Q320+S320+U320+W320+Y320+AA320</f>
        <v>27</v>
      </c>
      <c r="AE320" s="259" t="str">
        <f>$AE$10</f>
        <v>08:00 - 08:59</v>
      </c>
      <c r="AF320" s="121">
        <f>SUMIF($A$9:$A$32,$AE320,B$319:B$342)</f>
        <v>456</v>
      </c>
      <c r="AG320" s="182">
        <f t="shared" si="5001"/>
        <v>324</v>
      </c>
      <c r="AH320" s="183">
        <f t="shared" si="5001"/>
        <v>245</v>
      </c>
      <c r="AI320" s="184">
        <f t="shared" si="5001"/>
        <v>138</v>
      </c>
      <c r="AJ320" s="181">
        <f t="shared" si="5001"/>
        <v>421</v>
      </c>
      <c r="AK320" s="185">
        <f t="shared" si="5001"/>
        <v>143</v>
      </c>
      <c r="AL320" s="183">
        <f t="shared" si="5001"/>
        <v>465</v>
      </c>
      <c r="AM320" s="184">
        <f t="shared" si="5001"/>
        <v>321</v>
      </c>
      <c r="AN320" s="181">
        <f t="shared" si="5001"/>
        <v>91</v>
      </c>
      <c r="AO320" s="185">
        <f t="shared" si="5001"/>
        <v>159</v>
      </c>
      <c r="AP320" s="183">
        <f t="shared" si="5001"/>
        <v>95</v>
      </c>
      <c r="AQ320" s="181">
        <f t="shared" si="5001"/>
        <v>477</v>
      </c>
      <c r="AR320" s="186">
        <f t="shared" si="5001"/>
        <v>288</v>
      </c>
      <c r="AS320" s="187">
        <f t="shared" si="5001"/>
        <v>578</v>
      </c>
      <c r="AT320" s="181">
        <f t="shared" si="5001"/>
        <v>208</v>
      </c>
      <c r="AU320" s="185">
        <f t="shared" si="5001"/>
        <v>141</v>
      </c>
      <c r="AV320" s="183">
        <f t="shared" si="5001"/>
        <v>342</v>
      </c>
      <c r="AW320" s="184">
        <f t="shared" si="5002"/>
        <v>197</v>
      </c>
      <c r="AX320" s="181">
        <f t="shared" si="5002"/>
        <v>26</v>
      </c>
      <c r="AY320" s="185">
        <f t="shared" si="5002"/>
        <v>143</v>
      </c>
      <c r="AZ320" s="183">
        <f t="shared" si="5002"/>
        <v>111</v>
      </c>
      <c r="BA320" s="184">
        <f t="shared" si="5002"/>
        <v>430</v>
      </c>
      <c r="BB320" s="181">
        <f t="shared" si="5002"/>
        <v>176</v>
      </c>
      <c r="BC320" s="185">
        <f t="shared" si="5002"/>
        <v>175</v>
      </c>
      <c r="BD320" s="183">
        <f t="shared" si="5002"/>
        <v>433</v>
      </c>
      <c r="BE320" s="181">
        <f t="shared" si="5002"/>
        <v>352</v>
      </c>
      <c r="BF320" s="165">
        <f>SUM(AF320,AH320,AJ320,AL320,AN320,AP320,AR320,AT320,AV320,AX320,AZ320,BB320,BD320)</f>
        <v>3357</v>
      </c>
      <c r="BG320" s="166">
        <f>SUM(AG320,AI320,AK320,AM320,AO320,AQ320,AS320,AU320,AW320,AY320,BA320,BC320,BE320)</f>
        <v>3578</v>
      </c>
      <c r="BI320" s="132" t="s">
        <v>17</v>
      </c>
      <c r="BJ320" s="124" t="e">
        <f>#REF!/B343</f>
        <v>#REF!</v>
      </c>
      <c r="BK320" s="125">
        <f t="shared" ref="BK320" si="5032">C320/C343</f>
        <v>0</v>
      </c>
      <c r="BL320" s="126">
        <f t="shared" ref="BL320" si="5033">D320/D343</f>
        <v>2.100840336134454E-2</v>
      </c>
      <c r="BM320" s="127">
        <f t="shared" ref="BM320" si="5034">E320/E343</f>
        <v>3.1026993484331366E-4</v>
      </c>
      <c r="BN320" s="124">
        <f t="shared" ref="BN320" si="5035">F320/F343</f>
        <v>1.345860843067547E-2</v>
      </c>
      <c r="BO320" s="125">
        <f t="shared" ref="BO320" si="5036">G320/G343</f>
        <v>0</v>
      </c>
      <c r="BP320" s="126">
        <f t="shared" ref="BP320" si="5037">H320/H343</f>
        <v>7.4191838897721251E-3</v>
      </c>
      <c r="BQ320" s="127">
        <f t="shared" ref="BQ320" si="5038">I320/I343</f>
        <v>5.2301255230125519E-4</v>
      </c>
      <c r="BR320" s="124">
        <f t="shared" ref="BR320" si="5039">J320/J343</f>
        <v>7.5497597803706245E-3</v>
      </c>
      <c r="BS320" s="125">
        <f t="shared" ref="BS320" si="5040">K320/K343</f>
        <v>1.4958863126402393E-3</v>
      </c>
      <c r="BT320" s="126">
        <f t="shared" ref="BT320" si="5041">L320/L343</f>
        <v>1.2974375608173856E-3</v>
      </c>
      <c r="BU320" s="124">
        <f t="shared" ref="BU320" si="5042">M320/M343</f>
        <v>2.5180988353792886E-3</v>
      </c>
      <c r="BV320" s="128">
        <f t="shared" ref="BV320" si="5043">N320/N343</f>
        <v>6.0410793395086586E-3</v>
      </c>
      <c r="BW320" s="129">
        <f t="shared" ref="BW320" si="5044">O320/O343</f>
        <v>2.3814248858900575E-3</v>
      </c>
      <c r="BX320" s="124">
        <f t="shared" ref="BX320" si="5045">P320/P343</f>
        <v>2.9271862422246614E-3</v>
      </c>
      <c r="BY320" s="125">
        <f t="shared" ref="BY320" si="5046">Q320/Q343</f>
        <v>4.0306328093510683E-4</v>
      </c>
      <c r="BZ320" s="126">
        <f t="shared" ref="BZ320" si="5047">R320/R343</f>
        <v>5.536130536130536E-3</v>
      </c>
      <c r="CA320" s="127">
        <f t="shared" ref="CA320" si="5048">S320/S343</f>
        <v>0</v>
      </c>
      <c r="CB320" s="124">
        <f t="shared" ref="CB320" si="5049">T320/T343</f>
        <v>0</v>
      </c>
      <c r="CC320" s="125">
        <f t="shared" ref="CC320" si="5050">U320/U343</f>
        <v>0</v>
      </c>
      <c r="CD320" s="126">
        <f t="shared" ref="CD320" si="5051">V320/V343</f>
        <v>0</v>
      </c>
      <c r="CE320" s="127">
        <f t="shared" ref="CE320" si="5052">W320/W343</f>
        <v>0</v>
      </c>
      <c r="CF320" s="124">
        <f t="shared" ref="CF320" si="5053">X320/X343</f>
        <v>0</v>
      </c>
      <c r="CG320" s="125">
        <f t="shared" ref="CG320" si="5054">Y320/Y343</f>
        <v>0</v>
      </c>
      <c r="CH320" s="126">
        <f t="shared" ref="CH320" si="5055">Z320/Z343</f>
        <v>0</v>
      </c>
      <c r="CI320" s="124">
        <f t="shared" ref="CI320" si="5056">AA320/AA343</f>
        <v>0</v>
      </c>
      <c r="CJ320" s="130">
        <f t="shared" ref="CJ320" si="5057">AB320/AB343</f>
        <v>6.0932842363668246E-3</v>
      </c>
      <c r="CK320" s="131">
        <f t="shared" ref="CK320" si="5058">AC320/AC343</f>
        <v>5.9304164470216133E-4</v>
      </c>
    </row>
    <row r="321" spans="1:89" ht="13.5" thickBot="1" x14ac:dyDescent="0.25">
      <c r="A321" s="140" t="s">
        <v>18</v>
      </c>
      <c r="B321" s="188">
        <v>334</v>
      </c>
      <c r="C321" s="189">
        <v>0</v>
      </c>
      <c r="D321" s="190">
        <v>164</v>
      </c>
      <c r="E321" s="191">
        <v>1</v>
      </c>
      <c r="F321" s="188">
        <v>254</v>
      </c>
      <c r="G321" s="192">
        <v>8</v>
      </c>
      <c r="H321" s="190">
        <v>309</v>
      </c>
      <c r="I321" s="191">
        <v>50</v>
      </c>
      <c r="J321" s="188">
        <v>39</v>
      </c>
      <c r="K321" s="192">
        <v>22</v>
      </c>
      <c r="L321" s="190">
        <v>53</v>
      </c>
      <c r="M321" s="188">
        <v>122</v>
      </c>
      <c r="N321" s="193">
        <v>144</v>
      </c>
      <c r="O321" s="194">
        <v>125</v>
      </c>
      <c r="P321" s="188">
        <v>122</v>
      </c>
      <c r="Q321" s="192">
        <v>92</v>
      </c>
      <c r="R321" s="190">
        <v>176</v>
      </c>
      <c r="S321" s="191">
        <v>75</v>
      </c>
      <c r="T321" s="188">
        <v>19</v>
      </c>
      <c r="U321" s="192">
        <v>61</v>
      </c>
      <c r="V321" s="190">
        <v>55</v>
      </c>
      <c r="W321" s="191">
        <v>130</v>
      </c>
      <c r="X321" s="188">
        <v>149</v>
      </c>
      <c r="Y321" s="192">
        <v>76</v>
      </c>
      <c r="Z321" s="190">
        <v>408</v>
      </c>
      <c r="AA321" s="188">
        <v>229</v>
      </c>
      <c r="AB321" s="165">
        <f t="shared" si="5030"/>
        <v>2226</v>
      </c>
      <c r="AC321" s="166">
        <f t="shared" si="5031"/>
        <v>991</v>
      </c>
      <c r="AE321" s="257"/>
      <c r="AF321" s="121"/>
      <c r="AG321" s="189"/>
      <c r="AH321" s="190"/>
      <c r="AI321" s="191"/>
      <c r="AJ321" s="188"/>
      <c r="AK321" s="192"/>
      <c r="AL321" s="190"/>
      <c r="AM321" s="191"/>
      <c r="AN321" s="188"/>
      <c r="AO321" s="192"/>
      <c r="AP321" s="190"/>
      <c r="AQ321" s="188"/>
      <c r="AR321" s="193"/>
      <c r="AS321" s="194"/>
      <c r="AT321" s="188"/>
      <c r="AU321" s="192"/>
      <c r="AV321" s="190"/>
      <c r="AW321" s="191"/>
      <c r="AX321" s="188"/>
      <c r="AY321" s="192"/>
      <c r="AZ321" s="190"/>
      <c r="BA321" s="191"/>
      <c r="BB321" s="188"/>
      <c r="BC321" s="192"/>
      <c r="BD321" s="190"/>
      <c r="BE321" s="188"/>
      <c r="BF321" s="165"/>
      <c r="BG321" s="166"/>
      <c r="BI321" s="140" t="s">
        <v>18</v>
      </c>
      <c r="BJ321" s="124">
        <f>B320/B343</f>
        <v>1.2782900251466891E-2</v>
      </c>
      <c r="BK321" s="125">
        <f t="shared" ref="BK321" si="5059">C321/C343</f>
        <v>0</v>
      </c>
      <c r="BL321" s="126">
        <f t="shared" ref="BL321" si="5060">D321/D343</f>
        <v>6.8907563025210089E-2</v>
      </c>
      <c r="BM321" s="127">
        <f t="shared" ref="BM321" si="5061">E321/E343</f>
        <v>3.1026993484331366E-4</v>
      </c>
      <c r="BN321" s="124">
        <f t="shared" ref="BN321" si="5062">F321/F343</f>
        <v>6.4499746063991878E-2</v>
      </c>
      <c r="BO321" s="125">
        <f t="shared" ref="BO321" si="5063">G321/G343</f>
        <v>2.8439388553146107E-3</v>
      </c>
      <c r="BP321" s="126">
        <f t="shared" ref="BP321" si="5064">H321/H343</f>
        <v>5.4583995760466346E-2</v>
      </c>
      <c r="BQ321" s="127">
        <f t="shared" ref="BQ321" si="5065">I321/I343</f>
        <v>8.7168758716875874E-3</v>
      </c>
      <c r="BR321" s="124">
        <f t="shared" ref="BR321" si="5066">J321/J343</f>
        <v>2.6767330130404943E-2</v>
      </c>
      <c r="BS321" s="125">
        <f t="shared" ref="BS321" si="5067">K321/K343</f>
        <v>1.6454749439042633E-2</v>
      </c>
      <c r="BT321" s="126">
        <f t="shared" ref="BT321" si="5068">L321/L343</f>
        <v>1.7191047680830358E-2</v>
      </c>
      <c r="BU321" s="124">
        <f t="shared" ref="BU321" si="5069">M321/M343</f>
        <v>3.840100723953415E-2</v>
      </c>
      <c r="BV321" s="128">
        <f t="shared" ref="BV321" si="5070">N321/N343</f>
        <v>2.8997180829641561E-2</v>
      </c>
      <c r="BW321" s="129">
        <f t="shared" ref="BW321" si="5071">O321/O343</f>
        <v>2.4806509228021432E-2</v>
      </c>
      <c r="BX321" s="124">
        <f t="shared" ref="BX321" si="5072">P321/P343</f>
        <v>4.463959019392609E-2</v>
      </c>
      <c r="BY321" s="125">
        <f t="shared" ref="BY321" si="5073">Q321/Q343</f>
        <v>3.7081821846029824E-2</v>
      </c>
      <c r="BZ321" s="126">
        <f t="shared" ref="BZ321" si="5074">R321/R343</f>
        <v>5.128205128205128E-2</v>
      </c>
      <c r="CA321" s="127">
        <f t="shared" ref="CA321" si="5075">S321/S343</f>
        <v>2.2556390977443608E-2</v>
      </c>
      <c r="CB321" s="124">
        <f t="shared" ref="CB321" si="5076">T321/T343</f>
        <v>1.5806988352745424E-2</v>
      </c>
      <c r="CC321" s="125">
        <f t="shared" ref="CC321" si="5077">U321/U343</f>
        <v>6.1740890688259109E-2</v>
      </c>
      <c r="CD321" s="126">
        <f t="shared" ref="CD321" si="5078">V321/V343</f>
        <v>1.4901110810078569E-2</v>
      </c>
      <c r="CE321" s="127">
        <f t="shared" ref="CE321" si="5079">W321/W343</f>
        <v>4.487400759406282E-2</v>
      </c>
      <c r="CF321" s="124">
        <f t="shared" ref="CF321" si="5080">X321/X343</f>
        <v>6.6488174921909865E-2</v>
      </c>
      <c r="CG321" s="125">
        <f t="shared" ref="CG321" si="5081">Y321/Y343</f>
        <v>3.5764705882352942E-2</v>
      </c>
      <c r="CH321" s="126">
        <f t="shared" ref="CH321" si="5082">Z321/Z343</f>
        <v>6.7237969676994067E-2</v>
      </c>
      <c r="CI321" s="124">
        <f t="shared" ref="CI321" si="5083">AA321/AA343</f>
        <v>3.0854217192131501E-2</v>
      </c>
      <c r="CJ321" s="130">
        <f t="shared" ref="CJ321" si="5084">AB321/AB343</f>
        <v>4.8790110468174643E-2</v>
      </c>
      <c r="CK321" s="131">
        <f t="shared" ref="CK321" si="5085">AC321/AC343</f>
        <v>2.1766824811105253E-2</v>
      </c>
    </row>
    <row r="322" spans="1:89" ht="14.25" thickTop="1" thickBot="1" x14ac:dyDescent="0.25">
      <c r="A322" s="132" t="s">
        <v>19</v>
      </c>
      <c r="B322" s="181">
        <v>566</v>
      </c>
      <c r="C322" s="182">
        <v>200</v>
      </c>
      <c r="D322" s="183">
        <v>230</v>
      </c>
      <c r="E322" s="184">
        <v>171</v>
      </c>
      <c r="F322" s="181">
        <v>313</v>
      </c>
      <c r="G322" s="185">
        <v>163</v>
      </c>
      <c r="H322" s="183">
        <v>471</v>
      </c>
      <c r="I322" s="184">
        <v>294</v>
      </c>
      <c r="J322" s="181">
        <v>72</v>
      </c>
      <c r="K322" s="185">
        <v>111</v>
      </c>
      <c r="L322" s="183">
        <v>106</v>
      </c>
      <c r="M322" s="181">
        <v>352</v>
      </c>
      <c r="N322" s="186">
        <v>277</v>
      </c>
      <c r="O322" s="187">
        <v>416</v>
      </c>
      <c r="P322" s="181">
        <v>238</v>
      </c>
      <c r="Q322" s="185">
        <v>205</v>
      </c>
      <c r="R322" s="183">
        <v>303</v>
      </c>
      <c r="S322" s="184">
        <v>151</v>
      </c>
      <c r="T322" s="181">
        <v>37</v>
      </c>
      <c r="U322" s="185">
        <v>166</v>
      </c>
      <c r="V322" s="183">
        <v>117</v>
      </c>
      <c r="W322" s="184">
        <v>280</v>
      </c>
      <c r="X322" s="181">
        <v>172</v>
      </c>
      <c r="Y322" s="185">
        <v>173</v>
      </c>
      <c r="Z322" s="183">
        <v>502</v>
      </c>
      <c r="AA322" s="181">
        <v>358</v>
      </c>
      <c r="AB322" s="165">
        <f t="shared" si="5030"/>
        <v>3404</v>
      </c>
      <c r="AC322" s="166">
        <f t="shared" si="5031"/>
        <v>3040</v>
      </c>
      <c r="AE322" s="254" t="s">
        <v>13</v>
      </c>
      <c r="AF322" s="14">
        <f t="shared" ref="AF322:BG322" si="5086">SUM(AF319:AF321)</f>
        <v>975</v>
      </c>
      <c r="AG322" s="1">
        <f t="shared" si="5086"/>
        <v>552</v>
      </c>
      <c r="AH322" s="14">
        <f t="shared" si="5086"/>
        <v>448</v>
      </c>
      <c r="AI322" s="1">
        <f t="shared" si="5086"/>
        <v>333</v>
      </c>
      <c r="AJ322" s="14">
        <f t="shared" si="5086"/>
        <v>795</v>
      </c>
      <c r="AK322" s="1">
        <f t="shared" si="5086"/>
        <v>303</v>
      </c>
      <c r="AL322" s="14">
        <f t="shared" si="5086"/>
        <v>1036</v>
      </c>
      <c r="AM322" s="1">
        <f t="shared" si="5086"/>
        <v>640</v>
      </c>
      <c r="AN322" s="14">
        <f t="shared" si="5086"/>
        <v>178</v>
      </c>
      <c r="AO322" s="1">
        <f t="shared" si="5086"/>
        <v>335</v>
      </c>
      <c r="AP322" s="14">
        <f t="shared" si="5086"/>
        <v>225</v>
      </c>
      <c r="AQ322" s="1">
        <f t="shared" si="5086"/>
        <v>843</v>
      </c>
      <c r="AR322" s="14">
        <f t="shared" si="5086"/>
        <v>610</v>
      </c>
      <c r="AS322" s="1">
        <f t="shared" si="5086"/>
        <v>1018</v>
      </c>
      <c r="AT322" s="14">
        <f t="shared" si="5086"/>
        <v>482</v>
      </c>
      <c r="AU322" s="1">
        <f t="shared" si="5086"/>
        <v>284</v>
      </c>
      <c r="AV322" s="14">
        <f t="shared" si="5086"/>
        <v>726</v>
      </c>
      <c r="AW322" s="1">
        <f t="shared" si="5086"/>
        <v>365</v>
      </c>
      <c r="AX322" s="14">
        <f t="shared" si="5086"/>
        <v>63</v>
      </c>
      <c r="AY322" s="1">
        <f t="shared" si="5086"/>
        <v>310</v>
      </c>
      <c r="AZ322" s="14">
        <f t="shared" si="5086"/>
        <v>254</v>
      </c>
      <c r="BA322" s="1">
        <f t="shared" si="5086"/>
        <v>735</v>
      </c>
      <c r="BB322" s="14">
        <f t="shared" si="5086"/>
        <v>350</v>
      </c>
      <c r="BC322" s="1">
        <f t="shared" si="5086"/>
        <v>339</v>
      </c>
      <c r="BD322" s="14">
        <f t="shared" si="5086"/>
        <v>747</v>
      </c>
      <c r="BE322" s="1">
        <f t="shared" si="5086"/>
        <v>765</v>
      </c>
      <c r="BF322" s="167">
        <f t="shared" si="5086"/>
        <v>6889</v>
      </c>
      <c r="BG322" s="168">
        <f t="shared" si="5086"/>
        <v>6822</v>
      </c>
      <c r="BI322" s="132" t="s">
        <v>19</v>
      </c>
      <c r="BJ322" s="124">
        <f>B322/B343</f>
        <v>0.11860854987426656</v>
      </c>
      <c r="BK322" s="125">
        <f t="shared" ref="BK322" si="5087">C322/C343</f>
        <v>4.0281973816717019E-2</v>
      </c>
      <c r="BL322" s="126">
        <f t="shared" ref="BL322" si="5088">D322/D343</f>
        <v>9.6638655462184878E-2</v>
      </c>
      <c r="BM322" s="127">
        <f t="shared" ref="BM322" si="5089">E322/E343</f>
        <v>5.3056158858206637E-2</v>
      </c>
      <c r="BN322" s="124">
        <f t="shared" ref="BN322" si="5090">F322/F343</f>
        <v>7.9481970543423056E-2</v>
      </c>
      <c r="BO322" s="125">
        <f t="shared" ref="BO322" si="5091">G322/G343</f>
        <v>5.7945254177035194E-2</v>
      </c>
      <c r="BP322" s="126">
        <f t="shared" ref="BP322" si="5092">H322/H343</f>
        <v>8.3200847906730255E-2</v>
      </c>
      <c r="BQ322" s="127">
        <f t="shared" ref="BQ322" si="5093">I322/I343</f>
        <v>5.1255230125523014E-2</v>
      </c>
      <c r="BR322" s="124">
        <f t="shared" ref="BR322" si="5094">J322/J343</f>
        <v>4.9416609471516812E-2</v>
      </c>
      <c r="BS322" s="125">
        <f t="shared" ref="BS322" si="5095">K322/K343</f>
        <v>8.3021690351533284E-2</v>
      </c>
      <c r="BT322" s="126">
        <f t="shared" ref="BT322" si="5096">L322/L343</f>
        <v>3.4382095361660717E-2</v>
      </c>
      <c r="BU322" s="124">
        <f t="shared" ref="BU322" si="5097">M322/M343</f>
        <v>0.1107963487566887</v>
      </c>
      <c r="BV322" s="128">
        <f t="shared" ref="BV322" si="5098">N322/N343</f>
        <v>5.5779299234796617E-2</v>
      </c>
      <c r="BW322" s="129">
        <f t="shared" ref="BW322" si="5099">O322/O343</f>
        <v>8.2556062710855332E-2</v>
      </c>
      <c r="BX322" s="124">
        <f t="shared" ref="BX322" si="5100">P322/P343</f>
        <v>8.7083790706183675E-2</v>
      </c>
      <c r="BY322" s="125">
        <f t="shared" ref="BY322" si="5101">Q322/Q343</f>
        <v>8.2627972591696894E-2</v>
      </c>
      <c r="BZ322" s="126">
        <f t="shared" ref="BZ322" si="5102">R322/R343</f>
        <v>8.8286713286713281E-2</v>
      </c>
      <c r="CA322" s="127">
        <f t="shared" ref="CA322" si="5103">S322/S343</f>
        <v>4.5413533834586468E-2</v>
      </c>
      <c r="CB322" s="124">
        <f t="shared" ref="CB322" si="5104">T322/T343</f>
        <v>3.0782029950083195E-2</v>
      </c>
      <c r="CC322" s="125">
        <f t="shared" ref="CC322" si="5105">U322/U343</f>
        <v>0.16801619433198381</v>
      </c>
      <c r="CD322" s="126">
        <f t="shared" ref="CD322" si="5106">V322/V343</f>
        <v>3.1698726632348954E-2</v>
      </c>
      <c r="CE322" s="127">
        <f t="shared" ref="CE322" si="5107">W322/W343</f>
        <v>9.6651708664135319E-2</v>
      </c>
      <c r="CF322" s="124">
        <f t="shared" ref="CF322" si="5108">X322/X343</f>
        <v>7.675145024542615E-2</v>
      </c>
      <c r="CG322" s="125">
        <f t="shared" ref="CG322" si="5109">Y322/Y343</f>
        <v>8.141176470588235E-2</v>
      </c>
      <c r="CH322" s="126">
        <f t="shared" ref="CH322" si="5110">Z322/Z343</f>
        <v>8.2729070533948582E-2</v>
      </c>
      <c r="CI322" s="124">
        <f t="shared" ref="CI322" si="5111">AA322/AA343</f>
        <v>4.823497709512261E-2</v>
      </c>
      <c r="CJ322" s="130">
        <f t="shared" ref="CJ322" si="5112">AB322/AB343</f>
        <v>7.460985446256356E-2</v>
      </c>
      <c r="CK322" s="131">
        <f t="shared" ref="CK322" si="5113">AC322/AC343</f>
        <v>6.6772096292391489E-2</v>
      </c>
    </row>
    <row r="323" spans="1:89" ht="13.5" thickTop="1" x14ac:dyDescent="0.2">
      <c r="A323" s="140" t="s">
        <v>20</v>
      </c>
      <c r="B323" s="188">
        <v>519</v>
      </c>
      <c r="C323" s="189">
        <v>228</v>
      </c>
      <c r="D323" s="190">
        <v>203</v>
      </c>
      <c r="E323" s="191">
        <v>195</v>
      </c>
      <c r="F323" s="188">
        <v>374</v>
      </c>
      <c r="G323" s="192">
        <v>160</v>
      </c>
      <c r="H323" s="190">
        <v>571</v>
      </c>
      <c r="I323" s="191">
        <v>319</v>
      </c>
      <c r="J323" s="188">
        <v>87</v>
      </c>
      <c r="K323" s="192">
        <v>176</v>
      </c>
      <c r="L323" s="190">
        <v>130</v>
      </c>
      <c r="M323" s="188">
        <v>366</v>
      </c>
      <c r="N323" s="193">
        <v>322</v>
      </c>
      <c r="O323" s="194">
        <v>440</v>
      </c>
      <c r="P323" s="188">
        <v>274</v>
      </c>
      <c r="Q323" s="192">
        <v>143</v>
      </c>
      <c r="R323" s="190">
        <v>384</v>
      </c>
      <c r="S323" s="191">
        <v>168</v>
      </c>
      <c r="T323" s="188">
        <v>37</v>
      </c>
      <c r="U323" s="192">
        <v>167</v>
      </c>
      <c r="V323" s="190">
        <v>143</v>
      </c>
      <c r="W323" s="191">
        <v>305</v>
      </c>
      <c r="X323" s="188">
        <v>174</v>
      </c>
      <c r="Y323" s="192">
        <v>164</v>
      </c>
      <c r="Z323" s="190">
        <v>314</v>
      </c>
      <c r="AA323" s="188">
        <v>413</v>
      </c>
      <c r="AB323" s="165">
        <f t="shared" si="5030"/>
        <v>3532</v>
      </c>
      <c r="AC323" s="166">
        <f t="shared" si="5031"/>
        <v>3244</v>
      </c>
      <c r="BI323" s="140" t="s">
        <v>20</v>
      </c>
      <c r="BJ323" s="124">
        <f>B323/B343</f>
        <v>0.10875943000838223</v>
      </c>
      <c r="BK323" s="125">
        <f t="shared" ref="BK323" si="5114">C323/C343</f>
        <v>4.5921450151057405E-2</v>
      </c>
      <c r="BL323" s="126">
        <f t="shared" ref="BL323" si="5115">D323/D343</f>
        <v>8.5294117647058826E-2</v>
      </c>
      <c r="BM323" s="127">
        <f t="shared" ref="BM323" si="5116">E323/E343</f>
        <v>6.0502637294446167E-2</v>
      </c>
      <c r="BN323" s="124">
        <f t="shared" ref="BN323" si="5117">F323/F343</f>
        <v>9.4972067039106142E-2</v>
      </c>
      <c r="BO323" s="125">
        <f t="shared" ref="BO323" si="5118">G323/G343</f>
        <v>5.6878777106292217E-2</v>
      </c>
      <c r="BP323" s="126">
        <f t="shared" ref="BP323" si="5119">H323/H343</f>
        <v>0.10086557145380674</v>
      </c>
      <c r="BQ323" s="127">
        <f t="shared" ref="BQ323" si="5120">I323/I343</f>
        <v>5.5613668061366806E-2</v>
      </c>
      <c r="BR323" s="124">
        <f t="shared" ref="BR323" si="5121">J323/J343</f>
        <v>5.9711736444749489E-2</v>
      </c>
      <c r="BS323" s="125">
        <f t="shared" ref="BS323" si="5122">K323/K343</f>
        <v>0.13163799551234107</v>
      </c>
      <c r="BT323" s="126">
        <f t="shared" ref="BT323" si="5123">L323/L343</f>
        <v>4.2166720726565035E-2</v>
      </c>
      <c r="BU323" s="124">
        <f t="shared" ref="BU323" si="5124">M323/M343</f>
        <v>0.11520302171860246</v>
      </c>
      <c r="BV323" s="128">
        <f t="shared" ref="BV323" si="5125">N323/N343</f>
        <v>6.4840918244059603E-2</v>
      </c>
      <c r="BW323" s="129">
        <f t="shared" ref="BW323" si="5126">O323/O343</f>
        <v>8.7318912482635444E-2</v>
      </c>
      <c r="BX323" s="124">
        <f t="shared" ref="BX323" si="5127">P323/P343</f>
        <v>0.10025612879619465</v>
      </c>
      <c r="BY323" s="125">
        <f t="shared" ref="BY323" si="5128">Q323/Q343</f>
        <v>5.7638049173720271E-2</v>
      </c>
      <c r="BZ323" s="126">
        <f t="shared" ref="BZ323" si="5129">R323/R343</f>
        <v>0.11188811188811189</v>
      </c>
      <c r="CA323" s="127">
        <f t="shared" ref="CA323" si="5130">S323/S343</f>
        <v>5.0526315789473683E-2</v>
      </c>
      <c r="CB323" s="124">
        <f t="shared" ref="CB323" si="5131">T323/T343</f>
        <v>3.0782029950083195E-2</v>
      </c>
      <c r="CC323" s="125">
        <f t="shared" ref="CC323" si="5132">U323/U343</f>
        <v>0.16902834008097167</v>
      </c>
      <c r="CD323" s="126">
        <f t="shared" ref="CD323" si="5133">V323/V343</f>
        <v>3.8742888106204278E-2</v>
      </c>
      <c r="CE323" s="127">
        <f t="shared" ref="CE323" si="5134">W323/W343</f>
        <v>0.1052813255091474</v>
      </c>
      <c r="CF323" s="124">
        <f t="shared" ref="CF323" si="5135">X323/X343</f>
        <v>7.7643908969210168E-2</v>
      </c>
      <c r="CG323" s="125">
        <f t="shared" ref="CG323" si="5136">Y323/Y343</f>
        <v>7.7176470588235291E-2</v>
      </c>
      <c r="CH323" s="126">
        <f t="shared" ref="CH323" si="5137">Z323/Z343</f>
        <v>5.1746868820039552E-2</v>
      </c>
      <c r="CI323" s="124">
        <f t="shared" ref="CI323" si="5138">AA323/AA343</f>
        <v>5.5645378604149823E-2</v>
      </c>
      <c r="CJ323" s="130">
        <f t="shared" ref="CJ323" si="5139">AB323/AB343</f>
        <v>7.7415395405926707E-2</v>
      </c>
      <c r="CK323" s="131">
        <f t="shared" ref="CK323" si="5140">AC323/AC343</f>
        <v>7.1252855385696715E-2</v>
      </c>
    </row>
    <row r="324" spans="1:89" ht="13.5" thickBot="1" x14ac:dyDescent="0.25">
      <c r="A324" s="132" t="s">
        <v>21</v>
      </c>
      <c r="B324" s="181">
        <v>456</v>
      </c>
      <c r="C324" s="182">
        <v>324</v>
      </c>
      <c r="D324" s="183">
        <v>245</v>
      </c>
      <c r="E324" s="184">
        <v>138</v>
      </c>
      <c r="F324" s="181">
        <v>421</v>
      </c>
      <c r="G324" s="185">
        <v>143</v>
      </c>
      <c r="H324" s="183">
        <v>465</v>
      </c>
      <c r="I324" s="184">
        <v>321</v>
      </c>
      <c r="J324" s="181">
        <v>91</v>
      </c>
      <c r="K324" s="185">
        <v>159</v>
      </c>
      <c r="L324" s="183">
        <v>95</v>
      </c>
      <c r="M324" s="181">
        <v>477</v>
      </c>
      <c r="N324" s="186">
        <v>288</v>
      </c>
      <c r="O324" s="187">
        <v>578</v>
      </c>
      <c r="P324" s="181">
        <v>208</v>
      </c>
      <c r="Q324" s="185">
        <v>141</v>
      </c>
      <c r="R324" s="183">
        <v>342</v>
      </c>
      <c r="S324" s="184">
        <v>197</v>
      </c>
      <c r="T324" s="181">
        <v>26</v>
      </c>
      <c r="U324" s="185">
        <v>143</v>
      </c>
      <c r="V324" s="183">
        <v>111</v>
      </c>
      <c r="W324" s="184">
        <v>430</v>
      </c>
      <c r="X324" s="181">
        <v>176</v>
      </c>
      <c r="Y324" s="185">
        <v>175</v>
      </c>
      <c r="Z324" s="183">
        <v>433</v>
      </c>
      <c r="AA324" s="181">
        <v>352</v>
      </c>
      <c r="AB324" s="165">
        <f t="shared" si="5030"/>
        <v>3357</v>
      </c>
      <c r="AC324" s="166">
        <f t="shared" si="5031"/>
        <v>3578</v>
      </c>
      <c r="AE324" t="s">
        <v>85</v>
      </c>
      <c r="BI324" s="132" t="s">
        <v>21</v>
      </c>
      <c r="BJ324" s="124">
        <f>B324/B343</f>
        <v>9.5557418273260683E-2</v>
      </c>
      <c r="BK324" s="125">
        <f t="shared" ref="BK324" si="5141">C324/C343</f>
        <v>6.5256797583081574E-2</v>
      </c>
      <c r="BL324" s="126">
        <f t="shared" ref="BL324" si="5142">D324/D343</f>
        <v>0.10294117647058823</v>
      </c>
      <c r="BM324" s="127">
        <f t="shared" ref="BM324" si="5143">E324/E343</f>
        <v>4.2817251008377286E-2</v>
      </c>
      <c r="BN324" s="124">
        <f t="shared" ref="BN324" si="5144">F324/F343</f>
        <v>0.10690705942102591</v>
      </c>
      <c r="BO324" s="125">
        <f t="shared" ref="BO324" si="5145">G324/G343</f>
        <v>5.083540703874867E-2</v>
      </c>
      <c r="BP324" s="126">
        <f t="shared" ref="BP324" si="5146">H324/H343</f>
        <v>8.2140964493905677E-2</v>
      </c>
      <c r="BQ324" s="127">
        <f t="shared" ref="BQ324" si="5147">I324/I343</f>
        <v>5.596234309623431E-2</v>
      </c>
      <c r="BR324" s="124">
        <f t="shared" ref="BR324" si="5148">J324/J343</f>
        <v>6.2457103637611533E-2</v>
      </c>
      <c r="BS324" s="125">
        <f t="shared" ref="BS324" si="5149">K324/K343</f>
        <v>0.11892296185489903</v>
      </c>
      <c r="BT324" s="126">
        <f t="shared" ref="BT324" si="5150">L324/L343</f>
        <v>3.0814142069412909E-2</v>
      </c>
      <c r="BU324" s="124">
        <f t="shared" ref="BU324" si="5151">M324/M343</f>
        <v>0.1501416430594901</v>
      </c>
      <c r="BV324" s="128">
        <f t="shared" ref="BV324" si="5152">N324/N343</f>
        <v>5.7994361659283122E-2</v>
      </c>
      <c r="BW324" s="129">
        <f t="shared" ref="BW324" si="5153">O324/O343</f>
        <v>0.1147052986703711</v>
      </c>
      <c r="BX324" s="124">
        <f t="shared" ref="BX324" si="5154">P324/P343</f>
        <v>7.6106842297841204E-2</v>
      </c>
      <c r="BY324" s="125">
        <f t="shared" ref="BY324" si="5155">Q324/Q343</f>
        <v>5.6831922611850064E-2</v>
      </c>
      <c r="BZ324" s="126">
        <f t="shared" ref="BZ324" si="5156">R324/R343</f>
        <v>9.9650349650349648E-2</v>
      </c>
      <c r="CA324" s="127">
        <f t="shared" ref="CA324" si="5157">S324/S343</f>
        <v>5.9248120300751883E-2</v>
      </c>
      <c r="CB324" s="124">
        <f t="shared" ref="CB324" si="5158">T324/T343</f>
        <v>2.1630615640599003E-2</v>
      </c>
      <c r="CC324" s="125">
        <f t="shared" ref="CC324" si="5159">U324/U343</f>
        <v>0.14473684210526316</v>
      </c>
      <c r="CD324" s="126">
        <f t="shared" ref="CD324" si="5160">V324/V343</f>
        <v>3.0073150907613113E-2</v>
      </c>
      <c r="CE324" s="127">
        <f t="shared" ref="CE324" si="5161">W324/W343</f>
        <v>0.14842940973420779</v>
      </c>
      <c r="CF324" s="124">
        <f t="shared" ref="CF324" si="5162">X324/X343</f>
        <v>7.85363676929942E-2</v>
      </c>
      <c r="CG324" s="125">
        <f t="shared" ref="CG324" si="5163">Y324/Y343</f>
        <v>8.2352941176470587E-2</v>
      </c>
      <c r="CH324" s="126">
        <f t="shared" ref="CH324" si="5164">Z324/Z343</f>
        <v>7.1357943309162827E-2</v>
      </c>
      <c r="CI324" s="124">
        <f t="shared" ref="CI324" si="5165">AA324/AA343</f>
        <v>4.7426569657774184E-2</v>
      </c>
      <c r="CJ324" s="130">
        <f t="shared" ref="CJ324" si="5166">AB324/AB343</f>
        <v>7.3579694897422415E-2</v>
      </c>
      <c r="CK324" s="131">
        <f t="shared" ref="CK324" si="5167">AC324/AC343</f>
        <v>7.8589000175716045E-2</v>
      </c>
    </row>
    <row r="325" spans="1:89" ht="14.25" thickTop="1" thickBot="1" x14ac:dyDescent="0.25">
      <c r="A325" s="140" t="s">
        <v>22</v>
      </c>
      <c r="B325" s="188">
        <v>449</v>
      </c>
      <c r="C325" s="189">
        <v>279</v>
      </c>
      <c r="D325" s="190">
        <v>181</v>
      </c>
      <c r="E325" s="191">
        <v>103</v>
      </c>
      <c r="F325" s="188">
        <v>346</v>
      </c>
      <c r="G325" s="192">
        <v>128</v>
      </c>
      <c r="H325" s="190">
        <v>377</v>
      </c>
      <c r="I325" s="191">
        <v>385</v>
      </c>
      <c r="J325" s="188">
        <v>78</v>
      </c>
      <c r="K325" s="192">
        <v>151</v>
      </c>
      <c r="L325" s="190">
        <v>116</v>
      </c>
      <c r="M325" s="188">
        <v>387</v>
      </c>
      <c r="N325" s="193">
        <v>256</v>
      </c>
      <c r="O325" s="194">
        <v>443</v>
      </c>
      <c r="P325" s="188">
        <v>194</v>
      </c>
      <c r="Q325" s="192">
        <v>129</v>
      </c>
      <c r="R325" s="190">
        <v>310</v>
      </c>
      <c r="S325" s="191">
        <v>164</v>
      </c>
      <c r="T325" s="188">
        <v>31</v>
      </c>
      <c r="U325" s="192">
        <v>90</v>
      </c>
      <c r="V325" s="190">
        <v>92</v>
      </c>
      <c r="W325" s="191">
        <v>333</v>
      </c>
      <c r="X325" s="188">
        <v>113</v>
      </c>
      <c r="Y325" s="192">
        <v>93</v>
      </c>
      <c r="Z325" s="190">
        <v>460</v>
      </c>
      <c r="AA325" s="188">
        <v>321</v>
      </c>
      <c r="AB325" s="165">
        <f t="shared" si="5030"/>
        <v>3003</v>
      </c>
      <c r="AC325" s="166">
        <f t="shared" si="5031"/>
        <v>3006</v>
      </c>
      <c r="AE325" s="268" t="s">
        <v>0</v>
      </c>
      <c r="AF325" s="262" t="s">
        <v>1</v>
      </c>
      <c r="AG325" s="263"/>
      <c r="AH325" s="262" t="s">
        <v>2</v>
      </c>
      <c r="AI325" s="263"/>
      <c r="AJ325" s="262" t="s">
        <v>3</v>
      </c>
      <c r="AK325" s="263"/>
      <c r="AL325" s="262" t="s">
        <v>4</v>
      </c>
      <c r="AM325" s="263"/>
      <c r="AN325" s="262" t="s">
        <v>5</v>
      </c>
      <c r="AO325" s="263"/>
      <c r="AP325" s="262" t="s">
        <v>6</v>
      </c>
      <c r="AQ325" s="263"/>
      <c r="AR325" s="262" t="s">
        <v>7</v>
      </c>
      <c r="AS325" s="263"/>
      <c r="AT325" s="262" t="s">
        <v>8</v>
      </c>
      <c r="AU325" s="263"/>
      <c r="AV325" s="262" t="s">
        <v>9</v>
      </c>
      <c r="AW325" s="263"/>
      <c r="AX325" s="262" t="s">
        <v>10</v>
      </c>
      <c r="AY325" s="263"/>
      <c r="AZ325" s="262" t="s">
        <v>11</v>
      </c>
      <c r="BA325" s="263"/>
      <c r="BB325" s="262" t="s">
        <v>12</v>
      </c>
      <c r="BC325" s="263"/>
      <c r="BD325" s="264" t="s">
        <v>40</v>
      </c>
      <c r="BE325" s="265"/>
      <c r="BF325" s="266" t="s">
        <v>41</v>
      </c>
      <c r="BG325" s="267"/>
      <c r="BI325" s="140" t="s">
        <v>22</v>
      </c>
      <c r="BJ325" s="124">
        <f>B325/B343</f>
        <v>9.4090528080469402E-2</v>
      </c>
      <c r="BK325" s="125">
        <f t="shared" ref="BK325" si="5168">C325/C343</f>
        <v>5.6193353474320244E-2</v>
      </c>
      <c r="BL325" s="126">
        <f t="shared" ref="BL325" si="5169">D325/D343</f>
        <v>7.605042016806722E-2</v>
      </c>
      <c r="BM325" s="127">
        <f t="shared" ref="BM325" si="5170">E325/E343</f>
        <v>3.195780328886131E-2</v>
      </c>
      <c r="BN325" s="124">
        <f t="shared" ref="BN325" si="5171">F325/F343</f>
        <v>8.7861858811579485E-2</v>
      </c>
      <c r="BO325" s="125">
        <f t="shared" ref="BO325" si="5172">G325/G343</f>
        <v>4.550302168503377E-2</v>
      </c>
      <c r="BP325" s="126">
        <f t="shared" ref="BP325" si="5173">H325/H343</f>
        <v>6.6596007772478358E-2</v>
      </c>
      <c r="BQ325" s="127">
        <f t="shared" ref="BQ325" si="5174">I325/I343</f>
        <v>6.7119944211994423E-2</v>
      </c>
      <c r="BR325" s="124">
        <f t="shared" ref="BR325" si="5175">J325/J343</f>
        <v>5.3534660260809885E-2</v>
      </c>
      <c r="BS325" s="125">
        <f t="shared" ref="BS325" si="5176">K325/K343</f>
        <v>0.11293941660433807</v>
      </c>
      <c r="BT325" s="126">
        <f t="shared" ref="BT325" si="5177">L325/L343</f>
        <v>3.7625689263704187E-2</v>
      </c>
      <c r="BU325" s="124">
        <f t="shared" ref="BU325" si="5178">M325/M343</f>
        <v>0.12181303116147309</v>
      </c>
      <c r="BV325" s="128">
        <f t="shared" ref="BV325" si="5179">N325/N343</f>
        <v>5.1550543697140558E-2</v>
      </c>
      <c r="BW325" s="129">
        <f t="shared" ref="BW325" si="5180">O325/O343</f>
        <v>8.7914268704107956E-2</v>
      </c>
      <c r="BX325" s="124">
        <f t="shared" ref="BX325" si="5181">P325/P343</f>
        <v>7.0984266373948043E-2</v>
      </c>
      <c r="BY325" s="125">
        <f t="shared" ref="BY325" si="5182">Q325/Q343</f>
        <v>5.1995163240628778E-2</v>
      </c>
      <c r="BZ325" s="126">
        <f t="shared" ref="BZ325" si="5183">R325/R343</f>
        <v>9.0326340326340321E-2</v>
      </c>
      <c r="CA325" s="127">
        <f t="shared" ref="CA325" si="5184">S325/S343</f>
        <v>4.9323308270676693E-2</v>
      </c>
      <c r="CB325" s="124">
        <f t="shared" ref="CB325" si="5185">T325/T343</f>
        <v>2.5790349417637273E-2</v>
      </c>
      <c r="CC325" s="125">
        <f t="shared" ref="CC325" si="5186">U325/U343</f>
        <v>9.1093117408906882E-2</v>
      </c>
      <c r="CD325" s="126">
        <f t="shared" ref="CD325" si="5187">V325/V343</f>
        <v>2.4925494445949607E-2</v>
      </c>
      <c r="CE325" s="127">
        <f t="shared" ref="CE325" si="5188">W325/W343</f>
        <v>0.11494649637556092</v>
      </c>
      <c r="CF325" s="124">
        <f t="shared" ref="CF325" si="5189">X325/X343</f>
        <v>5.042391789379741E-2</v>
      </c>
      <c r="CG325" s="125">
        <f t="shared" ref="CG325" si="5190">Y325/Y343</f>
        <v>4.3764705882352942E-2</v>
      </c>
      <c r="CH325" s="126">
        <f t="shared" ref="CH325" si="5191">Z325/Z343</f>
        <v>7.5807514831905079E-2</v>
      </c>
      <c r="CI325" s="124">
        <f t="shared" ref="CI325" si="5192">AA325/AA343</f>
        <v>4.3249797898140666E-2</v>
      </c>
      <c r="CJ325" s="130">
        <f t="shared" ref="CJ325" si="5193">AB325/AB343</f>
        <v>6.5820620725933712E-2</v>
      </c>
      <c r="CK325" s="131">
        <f t="shared" ref="CK325" si="5194">AC325/AC343</f>
        <v>6.6025303110173961E-2</v>
      </c>
    </row>
    <row r="326" spans="1:89" ht="15" thickTop="1" thickBot="1" x14ac:dyDescent="0.3">
      <c r="A326" s="132" t="s">
        <v>23</v>
      </c>
      <c r="B326" s="181">
        <v>283</v>
      </c>
      <c r="C326" s="182">
        <v>251</v>
      </c>
      <c r="D326" s="183">
        <v>198</v>
      </c>
      <c r="E326" s="184">
        <v>114</v>
      </c>
      <c r="F326" s="181">
        <v>264</v>
      </c>
      <c r="G326" s="185">
        <v>120</v>
      </c>
      <c r="H326" s="183">
        <v>266</v>
      </c>
      <c r="I326" s="184">
        <v>388</v>
      </c>
      <c r="J326" s="181">
        <v>84</v>
      </c>
      <c r="K326" s="185">
        <v>124</v>
      </c>
      <c r="L326" s="183">
        <v>110</v>
      </c>
      <c r="M326" s="181">
        <v>255</v>
      </c>
      <c r="N326" s="186">
        <v>191</v>
      </c>
      <c r="O326" s="187">
        <v>473</v>
      </c>
      <c r="P326" s="181">
        <v>129</v>
      </c>
      <c r="Q326" s="185">
        <v>144</v>
      </c>
      <c r="R326" s="183">
        <v>183</v>
      </c>
      <c r="S326" s="184">
        <v>212</v>
      </c>
      <c r="T326" s="181">
        <v>19</v>
      </c>
      <c r="U326" s="185">
        <v>72</v>
      </c>
      <c r="V326" s="183">
        <v>89</v>
      </c>
      <c r="W326" s="184">
        <v>291</v>
      </c>
      <c r="X326" s="181">
        <v>118</v>
      </c>
      <c r="Y326" s="185">
        <v>122</v>
      </c>
      <c r="Z326" s="183">
        <v>426</v>
      </c>
      <c r="AA326" s="181">
        <v>368</v>
      </c>
      <c r="AB326" s="165">
        <f t="shared" si="5030"/>
        <v>2360</v>
      </c>
      <c r="AC326" s="166">
        <f t="shared" si="5031"/>
        <v>2934</v>
      </c>
      <c r="AE326" s="269"/>
      <c r="AF326" s="112" t="s">
        <v>14</v>
      </c>
      <c r="AG326" s="113" t="s">
        <v>15</v>
      </c>
      <c r="AH326" s="114" t="s">
        <v>14</v>
      </c>
      <c r="AI326" s="115" t="s">
        <v>15</v>
      </c>
      <c r="AJ326" s="112" t="s">
        <v>14</v>
      </c>
      <c r="AK326" s="113" t="s">
        <v>15</v>
      </c>
      <c r="AL326" s="114" t="s">
        <v>14</v>
      </c>
      <c r="AM326" s="115" t="s">
        <v>15</v>
      </c>
      <c r="AN326" s="112" t="s">
        <v>14</v>
      </c>
      <c r="AO326" s="113" t="s">
        <v>15</v>
      </c>
      <c r="AP326" s="114" t="s">
        <v>14</v>
      </c>
      <c r="AQ326" s="112" t="s">
        <v>15</v>
      </c>
      <c r="AR326" s="116" t="s">
        <v>14</v>
      </c>
      <c r="AS326" s="117" t="s">
        <v>15</v>
      </c>
      <c r="AT326" s="112" t="s">
        <v>14</v>
      </c>
      <c r="AU326" s="113" t="s">
        <v>15</v>
      </c>
      <c r="AV326" s="114" t="s">
        <v>14</v>
      </c>
      <c r="AW326" s="115" t="s">
        <v>15</v>
      </c>
      <c r="AX326" s="112" t="s">
        <v>14</v>
      </c>
      <c r="AY326" s="113" t="s">
        <v>15</v>
      </c>
      <c r="AZ326" s="114" t="s">
        <v>14</v>
      </c>
      <c r="BA326" s="115" t="s">
        <v>15</v>
      </c>
      <c r="BB326" s="112" t="s">
        <v>14</v>
      </c>
      <c r="BC326" s="113" t="s">
        <v>15</v>
      </c>
      <c r="BD326" s="26" t="s">
        <v>14</v>
      </c>
      <c r="BE326" s="118" t="s">
        <v>15</v>
      </c>
      <c r="BF326" s="169" t="s">
        <v>14</v>
      </c>
      <c r="BG326" s="170" t="s">
        <v>15</v>
      </c>
      <c r="BI326" s="132" t="s">
        <v>23</v>
      </c>
      <c r="BJ326" s="124">
        <f>B326/B343</f>
        <v>5.9304274937133278E-2</v>
      </c>
      <c r="BK326" s="125">
        <f t="shared" ref="BK326" si="5195">C326/C343</f>
        <v>5.0553877139979858E-2</v>
      </c>
      <c r="BL326" s="126">
        <f t="shared" ref="BL326" si="5196">D326/D343</f>
        <v>8.3193277310924366E-2</v>
      </c>
      <c r="BM326" s="127">
        <f t="shared" ref="BM326" si="5197">E326/E343</f>
        <v>3.5370772572137762E-2</v>
      </c>
      <c r="BN326" s="124">
        <f t="shared" ref="BN326" si="5198">F326/F343</f>
        <v>6.7039106145251395E-2</v>
      </c>
      <c r="BO326" s="125">
        <f t="shared" ref="BO326" si="5199">G326/G343</f>
        <v>4.2659082829719162E-2</v>
      </c>
      <c r="BP326" s="126">
        <f t="shared" ref="BP326" si="5200">H326/H343</f>
        <v>4.6988164635223456E-2</v>
      </c>
      <c r="BQ326" s="127">
        <f t="shared" ref="BQ326" si="5201">I326/I343</f>
        <v>6.7642956764295673E-2</v>
      </c>
      <c r="BR326" s="124">
        <f t="shared" ref="BR326" si="5202">J326/J343</f>
        <v>5.7652711050102952E-2</v>
      </c>
      <c r="BS326" s="125">
        <f t="shared" ref="BS326" si="5203">K326/K343</f>
        <v>9.2744951383694846E-2</v>
      </c>
      <c r="BT326" s="126">
        <f t="shared" ref="BT326" si="5204">L326/L343</f>
        <v>3.5679532922478108E-2</v>
      </c>
      <c r="BU326" s="124">
        <f t="shared" ref="BU326" si="5205">M326/M343</f>
        <v>8.0264400377714831E-2</v>
      </c>
      <c r="BV326" s="128">
        <f t="shared" ref="BV326" si="5206">N326/N343</f>
        <v>3.8461538461538464E-2</v>
      </c>
      <c r="BW326" s="129">
        <f t="shared" ref="BW326" si="5207">O326/O343</f>
        <v>9.3867830918833106E-2</v>
      </c>
      <c r="BX326" s="124">
        <f t="shared" ref="BX326" si="5208">P326/P343</f>
        <v>4.7200878155872671E-2</v>
      </c>
      <c r="BY326" s="125">
        <f t="shared" ref="BY326" si="5209">Q326/Q343</f>
        <v>5.8041112454655382E-2</v>
      </c>
      <c r="BZ326" s="126">
        <f t="shared" ref="BZ326" si="5210">R326/R343</f>
        <v>5.332167832167832E-2</v>
      </c>
      <c r="CA326" s="127">
        <f t="shared" ref="CA326" si="5211">S326/S343</f>
        <v>6.3759398496240599E-2</v>
      </c>
      <c r="CB326" s="124">
        <f t="shared" ref="CB326" si="5212">T326/T343</f>
        <v>1.5806988352745424E-2</v>
      </c>
      <c r="CC326" s="125">
        <f t="shared" ref="CC326" si="5213">U326/U343</f>
        <v>7.28744939271255E-2</v>
      </c>
      <c r="CD326" s="126">
        <f t="shared" ref="CD326" si="5214">V326/V343</f>
        <v>2.4112706583581684E-2</v>
      </c>
      <c r="CE326" s="127">
        <f t="shared" ref="CE326" si="5215">W326/W343</f>
        <v>0.10044874007594062</v>
      </c>
      <c r="CF326" s="124">
        <f t="shared" ref="CF326" si="5216">X326/X343</f>
        <v>5.2655064703257475E-2</v>
      </c>
      <c r="CG326" s="125">
        <f t="shared" ref="CG326" si="5217">Y326/Y343</f>
        <v>5.741176470588235E-2</v>
      </c>
      <c r="CH326" s="126">
        <f t="shared" ref="CH326" si="5218">Z326/Z343</f>
        <v>7.0204350692155568E-2</v>
      </c>
      <c r="CI326" s="124">
        <f t="shared" ref="CI326" si="5219">AA326/AA343</f>
        <v>4.958232282403665E-2</v>
      </c>
      <c r="CJ326" s="130">
        <f t="shared" ref="CJ326" si="5220">AB326/AB343</f>
        <v>5.1727161143257934E-2</v>
      </c>
      <c r="CK326" s="131">
        <f t="shared" ref="CK326" si="5221">AC326/AC343</f>
        <v>6.4443858724301528E-2</v>
      </c>
    </row>
    <row r="327" spans="1:89" ht="13.5" thickTop="1" x14ac:dyDescent="0.2">
      <c r="A327" s="140" t="s">
        <v>24</v>
      </c>
      <c r="B327" s="195">
        <v>217</v>
      </c>
      <c r="C327" s="189">
        <v>213</v>
      </c>
      <c r="D327" s="190">
        <v>121</v>
      </c>
      <c r="E327" s="191">
        <v>148</v>
      </c>
      <c r="F327" s="188">
        <v>234</v>
      </c>
      <c r="G327" s="192">
        <v>134</v>
      </c>
      <c r="H327" s="190">
        <v>256</v>
      </c>
      <c r="I327" s="191">
        <v>281</v>
      </c>
      <c r="J327" s="188">
        <v>89</v>
      </c>
      <c r="K327" s="192">
        <v>77</v>
      </c>
      <c r="L327" s="190">
        <v>124</v>
      </c>
      <c r="M327" s="188">
        <v>160</v>
      </c>
      <c r="N327" s="193">
        <v>216</v>
      </c>
      <c r="O327" s="196">
        <v>303</v>
      </c>
      <c r="P327" s="188">
        <v>133</v>
      </c>
      <c r="Q327" s="192">
        <v>116</v>
      </c>
      <c r="R327" s="190">
        <v>170</v>
      </c>
      <c r="S327" s="191">
        <v>169</v>
      </c>
      <c r="T327" s="188">
        <v>36</v>
      </c>
      <c r="U327" s="192">
        <v>41</v>
      </c>
      <c r="V327" s="190">
        <v>119</v>
      </c>
      <c r="W327" s="197">
        <v>169</v>
      </c>
      <c r="X327" s="188">
        <v>86</v>
      </c>
      <c r="Y327" s="192">
        <v>100</v>
      </c>
      <c r="Z327" s="190">
        <v>349</v>
      </c>
      <c r="AA327" s="188">
        <v>369</v>
      </c>
      <c r="AB327" s="165">
        <f t="shared" si="5030"/>
        <v>2150</v>
      </c>
      <c r="AC327" s="166">
        <f t="shared" si="5031"/>
        <v>2280</v>
      </c>
      <c r="AE327" s="257" t="str">
        <f>$AE$17</f>
        <v>17:00 - 17:59</v>
      </c>
      <c r="AF327" s="121">
        <f t="shared" ref="AF327:AU328" si="5222">SUMIF($A$9:$A$32,$AE327,B$319:B$342)</f>
        <v>309</v>
      </c>
      <c r="AG327" s="178">
        <f t="shared" si="5222"/>
        <v>436</v>
      </c>
      <c r="AH327" s="122">
        <f t="shared" si="5222"/>
        <v>157</v>
      </c>
      <c r="AI327" s="173">
        <f t="shared" si="5222"/>
        <v>348</v>
      </c>
      <c r="AJ327" s="121">
        <f t="shared" si="5222"/>
        <v>245</v>
      </c>
      <c r="AK327" s="123">
        <f t="shared" si="5222"/>
        <v>262</v>
      </c>
      <c r="AL327" s="122">
        <f t="shared" si="5222"/>
        <v>416</v>
      </c>
      <c r="AM327" s="173">
        <f t="shared" si="5222"/>
        <v>555</v>
      </c>
      <c r="AN327" s="121">
        <f t="shared" si="5222"/>
        <v>125</v>
      </c>
      <c r="AO327" s="123">
        <f t="shared" si="5222"/>
        <v>48</v>
      </c>
      <c r="AP327" s="122">
        <f t="shared" si="5222"/>
        <v>360</v>
      </c>
      <c r="AQ327" s="121">
        <f t="shared" si="5222"/>
        <v>130</v>
      </c>
      <c r="AR327" s="172">
        <f t="shared" si="5222"/>
        <v>590</v>
      </c>
      <c r="AS327" s="174">
        <f t="shared" si="5222"/>
        <v>267</v>
      </c>
      <c r="AT327" s="121">
        <f t="shared" si="5222"/>
        <v>214</v>
      </c>
      <c r="AU327" s="123">
        <f t="shared" si="5222"/>
        <v>238</v>
      </c>
      <c r="AV327" s="122">
        <f t="shared" ref="AP327:BE328" si="5223">SUMIF($A$9:$A$32,$AE327,R$319:R$342)</f>
        <v>220</v>
      </c>
      <c r="AW327" s="173">
        <f t="shared" si="5223"/>
        <v>330</v>
      </c>
      <c r="AX327" s="121">
        <f t="shared" si="5223"/>
        <v>156</v>
      </c>
      <c r="AY327" s="123">
        <f t="shared" si="5223"/>
        <v>27</v>
      </c>
      <c r="AZ327" s="122">
        <f t="shared" si="5223"/>
        <v>515</v>
      </c>
      <c r="BA327" s="173">
        <f t="shared" si="5223"/>
        <v>111</v>
      </c>
      <c r="BB327" s="121">
        <f t="shared" si="5223"/>
        <v>270</v>
      </c>
      <c r="BC327" s="123">
        <f t="shared" si="5223"/>
        <v>168</v>
      </c>
      <c r="BD327" s="21">
        <f t="shared" si="5223"/>
        <v>459</v>
      </c>
      <c r="BE327" s="177">
        <f t="shared" si="5223"/>
        <v>741</v>
      </c>
      <c r="BF327" s="163">
        <f>AF327+AH327+AJ327+AL327+AN327+AP327+AR327+AT327+AV327+AX327+AZ327+BB327+BD327</f>
        <v>4036</v>
      </c>
      <c r="BG327" s="164">
        <f>AG327+AI327+AK327+AM327+AO327+AQ327+AS327+AU327+AW327+AY327+BA327+BC327+BE327</f>
        <v>3661</v>
      </c>
      <c r="BI327" s="140" t="s">
        <v>24</v>
      </c>
      <c r="BJ327" s="124">
        <f>B327/B343</f>
        <v>4.5473595976529758E-2</v>
      </c>
      <c r="BK327" s="125">
        <f t="shared" ref="BK327" si="5224">C327/C343</f>
        <v>4.2900302114803626E-2</v>
      </c>
      <c r="BL327" s="126">
        <f t="shared" ref="BL327" si="5225">D327/D343</f>
        <v>5.0840336134453781E-2</v>
      </c>
      <c r="BM327" s="127">
        <f t="shared" ref="BM327" si="5226">E327/E343</f>
        <v>4.5919950356810423E-2</v>
      </c>
      <c r="BN327" s="124">
        <f t="shared" ref="BN327" si="5227">F327/F343</f>
        <v>5.9421025901472829E-2</v>
      </c>
      <c r="BO327" s="125">
        <f t="shared" ref="BO327" si="5228">G327/G343</f>
        <v>4.7635975826519732E-2</v>
      </c>
      <c r="BP327" s="126">
        <f t="shared" ref="BP327" si="5229">H327/H343</f>
        <v>4.5221692280515813E-2</v>
      </c>
      <c r="BQ327" s="127">
        <f t="shared" ref="BQ327" si="5230">I327/I343</f>
        <v>4.8988842398884243E-2</v>
      </c>
      <c r="BR327" s="124">
        <f t="shared" ref="BR327" si="5231">J327/J343</f>
        <v>6.1084420041180511E-2</v>
      </c>
      <c r="BS327" s="125">
        <f t="shared" ref="BS327" si="5232">K327/K343</f>
        <v>5.7591623036649213E-2</v>
      </c>
      <c r="BT327" s="126">
        <f t="shared" ref="BT327" si="5233">L327/L343</f>
        <v>4.0220564385338956E-2</v>
      </c>
      <c r="BU327" s="124">
        <f t="shared" ref="BU327" si="5234">M327/M343</f>
        <v>5.036197670758577E-2</v>
      </c>
      <c r="BV327" s="128">
        <f t="shared" ref="BV327" si="5235">N327/N343</f>
        <v>4.3495771244462342E-2</v>
      </c>
      <c r="BW327" s="129">
        <f t="shared" ref="BW327" si="5236">O327/O343</f>
        <v>6.0130978368723956E-2</v>
      </c>
      <c r="BX327" s="124">
        <f t="shared" ref="BX327" si="5237">P327/P343</f>
        <v>4.8664471276984998E-2</v>
      </c>
      <c r="BY327" s="125">
        <f t="shared" ref="BY327" si="5238">Q327/Q343</f>
        <v>4.6755340588472388E-2</v>
      </c>
      <c r="BZ327" s="126">
        <f t="shared" ref="BZ327" si="5239">R327/R343</f>
        <v>4.9533799533799536E-2</v>
      </c>
      <c r="CA327" s="127">
        <f t="shared" ref="CA327" si="5240">S327/S343</f>
        <v>5.0827067669172929E-2</v>
      </c>
      <c r="CB327" s="124">
        <f t="shared" ref="CB327" si="5241">T327/T343</f>
        <v>2.9950083194675542E-2</v>
      </c>
      <c r="CC327" s="125">
        <f t="shared" ref="CC327" si="5242">U327/U343</f>
        <v>4.1497975708502027E-2</v>
      </c>
      <c r="CD327" s="126">
        <f t="shared" ref="CD327" si="5243">V327/V343</f>
        <v>3.2240585207260905E-2</v>
      </c>
      <c r="CE327" s="127">
        <f t="shared" ref="CE327" si="5244">W327/W343</f>
        <v>5.833620987228167E-2</v>
      </c>
      <c r="CF327" s="124">
        <f t="shared" ref="CF327" si="5245">X327/X343</f>
        <v>3.8375725122713075E-2</v>
      </c>
      <c r="CG327" s="125">
        <f t="shared" ref="CG327" si="5246">Y327/Y343</f>
        <v>4.7058823529411764E-2</v>
      </c>
      <c r="CH327" s="126">
        <f t="shared" ref="CH327" si="5247">Z327/Z343</f>
        <v>5.7514831905075808E-2</v>
      </c>
      <c r="CI327" s="124">
        <f t="shared" ref="CI327" si="5248">AA327/AA343</f>
        <v>4.9717057396928055E-2</v>
      </c>
      <c r="CJ327" s="130">
        <f t="shared" ref="CJ327" si="5249">AB327/AB343</f>
        <v>4.712432053305278E-2</v>
      </c>
      <c r="CK327" s="131">
        <f t="shared" ref="CK327" si="5250">AC327/AC343</f>
        <v>5.007907221929362E-2</v>
      </c>
    </row>
    <row r="328" spans="1:89" x14ac:dyDescent="0.2">
      <c r="A328" s="132" t="s">
        <v>25</v>
      </c>
      <c r="B328" s="198">
        <v>187</v>
      </c>
      <c r="C328" s="182">
        <v>216</v>
      </c>
      <c r="D328" s="183">
        <v>108</v>
      </c>
      <c r="E328" s="184">
        <v>125</v>
      </c>
      <c r="F328" s="181">
        <v>245</v>
      </c>
      <c r="G328" s="185">
        <v>134</v>
      </c>
      <c r="H328" s="183">
        <v>311</v>
      </c>
      <c r="I328" s="184">
        <v>302</v>
      </c>
      <c r="J328" s="181">
        <v>89</v>
      </c>
      <c r="K328" s="182">
        <v>75</v>
      </c>
      <c r="L328" s="183">
        <v>147</v>
      </c>
      <c r="M328" s="181">
        <v>149</v>
      </c>
      <c r="N328" s="186">
        <v>230</v>
      </c>
      <c r="O328" s="199">
        <v>195</v>
      </c>
      <c r="P328" s="181">
        <v>110</v>
      </c>
      <c r="Q328" s="182">
        <v>101</v>
      </c>
      <c r="R328" s="183">
        <v>170</v>
      </c>
      <c r="S328" s="184">
        <v>138</v>
      </c>
      <c r="T328" s="190">
        <v>55</v>
      </c>
      <c r="U328" s="181">
        <v>27</v>
      </c>
      <c r="V328" s="183">
        <v>128</v>
      </c>
      <c r="W328" s="200">
        <v>119</v>
      </c>
      <c r="X328" s="181">
        <v>74</v>
      </c>
      <c r="Y328" s="185">
        <v>79</v>
      </c>
      <c r="Z328" s="183">
        <v>358</v>
      </c>
      <c r="AA328" s="181">
        <v>348</v>
      </c>
      <c r="AB328" s="165">
        <f t="shared" si="5030"/>
        <v>2212</v>
      </c>
      <c r="AC328" s="166">
        <f t="shared" si="5031"/>
        <v>2008</v>
      </c>
      <c r="AE328" s="259" t="str">
        <f>$AE$18</f>
        <v>18:00 - 18:59</v>
      </c>
      <c r="AF328" s="121">
        <f t="shared" si="5222"/>
        <v>453</v>
      </c>
      <c r="AG328" s="182">
        <f t="shared" si="5222"/>
        <v>510</v>
      </c>
      <c r="AH328" s="183">
        <f t="shared" si="5222"/>
        <v>148</v>
      </c>
      <c r="AI328" s="184">
        <f t="shared" si="5222"/>
        <v>415</v>
      </c>
      <c r="AJ328" s="181">
        <f t="shared" si="5222"/>
        <v>220</v>
      </c>
      <c r="AK328" s="185">
        <f t="shared" si="5222"/>
        <v>299</v>
      </c>
      <c r="AL328" s="183">
        <f t="shared" si="5222"/>
        <v>446</v>
      </c>
      <c r="AM328" s="184">
        <f t="shared" si="5222"/>
        <v>525</v>
      </c>
      <c r="AN328" s="181">
        <f t="shared" si="5222"/>
        <v>149</v>
      </c>
      <c r="AO328" s="185">
        <f t="shared" si="5222"/>
        <v>73</v>
      </c>
      <c r="AP328" s="183">
        <f t="shared" si="5223"/>
        <v>369</v>
      </c>
      <c r="AQ328" s="181">
        <f t="shared" si="5223"/>
        <v>97</v>
      </c>
      <c r="AR328" s="186">
        <f t="shared" si="5223"/>
        <v>460</v>
      </c>
      <c r="AS328" s="187">
        <f t="shared" si="5223"/>
        <v>343</v>
      </c>
      <c r="AT328" s="181">
        <f t="shared" si="5223"/>
        <v>228</v>
      </c>
      <c r="AU328" s="185">
        <f t="shared" si="5223"/>
        <v>263</v>
      </c>
      <c r="AV328" s="183">
        <f t="shared" si="5223"/>
        <v>194</v>
      </c>
      <c r="AW328" s="184">
        <f t="shared" si="5223"/>
        <v>404</v>
      </c>
      <c r="AX328" s="181">
        <f t="shared" si="5223"/>
        <v>161</v>
      </c>
      <c r="AY328" s="185">
        <f t="shared" si="5223"/>
        <v>28</v>
      </c>
      <c r="AZ328" s="183">
        <f t="shared" si="5223"/>
        <v>714</v>
      </c>
      <c r="BA328" s="184">
        <f t="shared" si="5223"/>
        <v>95</v>
      </c>
      <c r="BB328" s="181">
        <f t="shared" si="5223"/>
        <v>214</v>
      </c>
      <c r="BC328" s="185">
        <f t="shared" si="5223"/>
        <v>236</v>
      </c>
      <c r="BD328" s="183">
        <f t="shared" si="5223"/>
        <v>387</v>
      </c>
      <c r="BE328" s="181">
        <f t="shared" si="5223"/>
        <v>877</v>
      </c>
      <c r="BF328" s="165">
        <f>SUM(AF328,AH328,AJ328,AL328,AN328,AP328,AR328,AT328,AV328,AX328,AZ328,BB328,BD328)</f>
        <v>4143</v>
      </c>
      <c r="BG328" s="166">
        <f>SUM(AG328,AI328,AK328,AM328,AO328,AQ328,AS328,AU328,AW328,AY328,BA328,BC328,BE328)</f>
        <v>4165</v>
      </c>
      <c r="BI328" s="132" t="s">
        <v>25</v>
      </c>
      <c r="BJ328" s="124">
        <f>B328/B343</f>
        <v>3.9186923721709975E-2</v>
      </c>
      <c r="BK328" s="125">
        <f t="shared" ref="BK328" si="5251">C328/C343</f>
        <v>4.3504531722054381E-2</v>
      </c>
      <c r="BL328" s="126">
        <f t="shared" ref="BL328" si="5252">D328/D343</f>
        <v>4.53781512605042E-2</v>
      </c>
      <c r="BM328" s="127">
        <f t="shared" ref="BM328" si="5253">E328/E343</f>
        <v>3.8783741855414208E-2</v>
      </c>
      <c r="BN328" s="124">
        <f t="shared" ref="BN328" si="5254">F328/F343</f>
        <v>6.2214321990858301E-2</v>
      </c>
      <c r="BO328" s="125">
        <f t="shared" ref="BO328" si="5255">G328/G343</f>
        <v>4.7635975826519732E-2</v>
      </c>
      <c r="BP328" s="126">
        <f t="shared" ref="BP328" si="5256">H328/H343</f>
        <v>5.4937290231407879E-2</v>
      </c>
      <c r="BQ328" s="127">
        <f t="shared" ref="BQ328" si="5257">I328/I343</f>
        <v>5.2649930264993025E-2</v>
      </c>
      <c r="BR328" s="124">
        <f t="shared" ref="BR328" si="5258">J328/J343</f>
        <v>6.1084420041180511E-2</v>
      </c>
      <c r="BS328" s="125">
        <f t="shared" ref="BS328" si="5259">K328/K343</f>
        <v>5.6095736724008978E-2</v>
      </c>
      <c r="BT328" s="126">
        <f t="shared" ref="BT328" si="5260">L328/L343</f>
        <v>4.7680830360038923E-2</v>
      </c>
      <c r="BU328" s="124">
        <f t="shared" ref="BU328" si="5261">M328/M343</f>
        <v>4.6899590808939254E-2</v>
      </c>
      <c r="BV328" s="128">
        <f t="shared" ref="BV328" si="5262">N328/N343</f>
        <v>4.6314941602899715E-2</v>
      </c>
      <c r="BW328" s="129">
        <f t="shared" ref="BW328" si="5263">O328/O343</f>
        <v>3.8698154395713433E-2</v>
      </c>
      <c r="BX328" s="124">
        <f t="shared" ref="BX328" si="5264">P328/P343</f>
        <v>4.0248810830589093E-2</v>
      </c>
      <c r="BY328" s="125">
        <f t="shared" ref="BY328" si="5265">Q328/Q343</f>
        <v>4.0709391374445791E-2</v>
      </c>
      <c r="BZ328" s="126">
        <f t="shared" ref="BZ328" si="5266">R328/R343</f>
        <v>4.9533799533799536E-2</v>
      </c>
      <c r="CA328" s="127">
        <f t="shared" ref="CA328" si="5267">S328/S343</f>
        <v>4.1503759398496237E-2</v>
      </c>
      <c r="CB328" s="124">
        <f t="shared" ref="CB328" si="5268">T328/T343</f>
        <v>4.5757071547420966E-2</v>
      </c>
      <c r="CC328" s="125">
        <f t="shared" ref="CC328" si="5269">U328/U343</f>
        <v>2.7327935222672066E-2</v>
      </c>
      <c r="CD328" s="126">
        <f t="shared" ref="CD328" si="5270">V328/V343</f>
        <v>3.4678948794364672E-2</v>
      </c>
      <c r="CE328" s="127">
        <f t="shared" ref="CE328" si="5271">W328/W343</f>
        <v>4.1076976182257509E-2</v>
      </c>
      <c r="CF328" s="124">
        <f t="shared" ref="CF328" si="5272">X328/X343</f>
        <v>3.3020972780008921E-2</v>
      </c>
      <c r="CG328" s="125">
        <f t="shared" ref="CG328" si="5273">Y328/Y343</f>
        <v>3.7176470588235297E-2</v>
      </c>
      <c r="CH328" s="126">
        <f t="shared" ref="CH328" si="5274">Z328/Z343</f>
        <v>5.8998022412656559E-2</v>
      </c>
      <c r="CI328" s="124">
        <f t="shared" ref="CI328" si="5275">AA328/AA343</f>
        <v>4.6887631366208569E-2</v>
      </c>
      <c r="CJ328" s="130">
        <f t="shared" ref="CJ328" si="5276">AB328/AB343</f>
        <v>4.84832544274943E-2</v>
      </c>
      <c r="CK328" s="131">
        <f t="shared" ref="CK328" si="5277">AC328/AC343</f>
        <v>4.4104726761553331E-2</v>
      </c>
    </row>
    <row r="329" spans="1:89" ht="13.5" thickBot="1" x14ac:dyDescent="0.25">
      <c r="A329" s="140" t="s">
        <v>26</v>
      </c>
      <c r="B329" s="195">
        <v>149</v>
      </c>
      <c r="C329" s="189">
        <v>235</v>
      </c>
      <c r="D329" s="190">
        <v>114</v>
      </c>
      <c r="E329" s="191">
        <v>170</v>
      </c>
      <c r="F329" s="188">
        <v>211</v>
      </c>
      <c r="G329" s="192">
        <v>149</v>
      </c>
      <c r="H329" s="190">
        <v>268</v>
      </c>
      <c r="I329" s="191">
        <v>270</v>
      </c>
      <c r="J329" s="188">
        <v>81</v>
      </c>
      <c r="K329" s="189">
        <v>66</v>
      </c>
      <c r="L329" s="190">
        <v>134</v>
      </c>
      <c r="M329" s="188">
        <v>139</v>
      </c>
      <c r="N329" s="193">
        <v>238</v>
      </c>
      <c r="O329" s="196">
        <v>243</v>
      </c>
      <c r="P329" s="188">
        <v>113</v>
      </c>
      <c r="Q329" s="189">
        <v>100</v>
      </c>
      <c r="R329" s="190">
        <v>146</v>
      </c>
      <c r="S329" s="191">
        <v>171</v>
      </c>
      <c r="T329" s="188">
        <v>43</v>
      </c>
      <c r="U329" s="192">
        <v>39</v>
      </c>
      <c r="V329" s="190">
        <v>131</v>
      </c>
      <c r="W329" s="197">
        <v>128</v>
      </c>
      <c r="X329" s="188">
        <v>86</v>
      </c>
      <c r="Y329" s="192">
        <v>101</v>
      </c>
      <c r="Z329" s="190">
        <v>326</v>
      </c>
      <c r="AA329" s="188">
        <v>379</v>
      </c>
      <c r="AB329" s="165">
        <f t="shared" si="5030"/>
        <v>2040</v>
      </c>
      <c r="AC329" s="166">
        <f t="shared" si="5031"/>
        <v>2190</v>
      </c>
      <c r="AE329" s="257"/>
      <c r="AF329" s="121"/>
      <c r="AG329" s="189"/>
      <c r="AH329" s="190"/>
      <c r="AI329" s="191"/>
      <c r="AJ329" s="188"/>
      <c r="AK329" s="192"/>
      <c r="AL329" s="190"/>
      <c r="AM329" s="191"/>
      <c r="AN329" s="188"/>
      <c r="AO329" s="192"/>
      <c r="AP329" s="190"/>
      <c r="AQ329" s="188"/>
      <c r="AR329" s="193"/>
      <c r="AS329" s="194"/>
      <c r="AT329" s="188"/>
      <c r="AU329" s="192"/>
      <c r="AV329" s="190"/>
      <c r="AW329" s="191"/>
      <c r="AX329" s="188"/>
      <c r="AY329" s="192"/>
      <c r="AZ329" s="190"/>
      <c r="BA329" s="191"/>
      <c r="BB329" s="188"/>
      <c r="BC329" s="192"/>
      <c r="BD329" s="190"/>
      <c r="BE329" s="188"/>
      <c r="BF329" s="165"/>
      <c r="BG329" s="166"/>
      <c r="BI329" s="140" t="s">
        <v>26</v>
      </c>
      <c r="BJ329" s="124">
        <f>B329/B343</f>
        <v>3.1223805532271585E-2</v>
      </c>
      <c r="BK329" s="125">
        <f t="shared" ref="BK329" si="5278">C329/C343</f>
        <v>4.7331319234642497E-2</v>
      </c>
      <c r="BL329" s="126">
        <f t="shared" ref="BL329" si="5279">D329/D343</f>
        <v>4.789915966386555E-2</v>
      </c>
      <c r="BM329" s="127">
        <f t="shared" ref="BM329" si="5280">E329/E343</f>
        <v>5.2745888923363328E-2</v>
      </c>
      <c r="BN329" s="124">
        <f t="shared" ref="BN329" si="5281">F329/F343</f>
        <v>5.3580497714575924E-2</v>
      </c>
      <c r="BO329" s="125">
        <f t="shared" ref="BO329" si="5282">G329/G343</f>
        <v>5.2968361180234624E-2</v>
      </c>
      <c r="BP329" s="126">
        <f t="shared" ref="BP329" si="5283">H329/H343</f>
        <v>4.7341459106164989E-2</v>
      </c>
      <c r="BQ329" s="127">
        <f t="shared" ref="BQ329" si="5284">I329/I343</f>
        <v>4.7071129707112969E-2</v>
      </c>
      <c r="BR329" s="124">
        <f t="shared" ref="BR329" si="5285">J329/J343</f>
        <v>5.5593685655456415E-2</v>
      </c>
      <c r="BS329" s="125">
        <f t="shared" ref="BS329" si="5286">K329/K343</f>
        <v>4.93642483171279E-2</v>
      </c>
      <c r="BT329" s="126">
        <f t="shared" ref="BT329" si="5287">L329/L343</f>
        <v>4.3464158287382419E-2</v>
      </c>
      <c r="BU329" s="124">
        <f t="shared" ref="BU329" si="5288">M329/M343</f>
        <v>4.3751967264715141E-2</v>
      </c>
      <c r="BV329" s="128">
        <f t="shared" ref="BV329" si="5289">N329/N343</f>
        <v>4.7925896093435359E-2</v>
      </c>
      <c r="BW329" s="129">
        <f t="shared" ref="BW329" si="5290">O329/O343</f>
        <v>4.8223853939273663E-2</v>
      </c>
      <c r="BX329" s="124">
        <f t="shared" ref="BX329" si="5291">P329/P343</f>
        <v>4.1346505671423346E-2</v>
      </c>
      <c r="BY329" s="125">
        <f t="shared" ref="BY329" si="5292">Q329/Q343</f>
        <v>4.0306328093510681E-2</v>
      </c>
      <c r="BZ329" s="126">
        <f t="shared" ref="BZ329" si="5293">R329/R343</f>
        <v>4.2540792540792544E-2</v>
      </c>
      <c r="CA329" s="127">
        <f t="shared" ref="CA329" si="5294">S329/S343</f>
        <v>5.1428571428571428E-2</v>
      </c>
      <c r="CB329" s="124">
        <f t="shared" ref="CB329" si="5295">T329/T343</f>
        <v>3.5773710482529121E-2</v>
      </c>
      <c r="CC329" s="125">
        <f t="shared" ref="CC329" si="5296">U329/U343</f>
        <v>3.9473684210526314E-2</v>
      </c>
      <c r="CD329" s="126">
        <f t="shared" ref="CD329" si="5297">V329/V343</f>
        <v>3.5491736656732595E-2</v>
      </c>
      <c r="CE329" s="127">
        <f t="shared" ref="CE329" si="5298">W329/W343</f>
        <v>4.4183638246461855E-2</v>
      </c>
      <c r="CF329" s="124">
        <f t="shared" ref="CF329" si="5299">X329/X343</f>
        <v>3.8375725122713075E-2</v>
      </c>
      <c r="CG329" s="125">
        <f t="shared" ref="CG329" si="5300">Y329/Y343</f>
        <v>4.7529411764705883E-2</v>
      </c>
      <c r="CH329" s="126">
        <f t="shared" ref="CH329" si="5301">Z329/Z343</f>
        <v>5.3724456163480552E-2</v>
      </c>
      <c r="CI329" s="124">
        <f t="shared" ref="CI329" si="5302">AA329/AA343</f>
        <v>5.1064403125842088E-2</v>
      </c>
      <c r="CJ329" s="130">
        <f t="shared" ref="CJ329" si="5303">AB329/AB343</f>
        <v>4.4713308784850081E-2</v>
      </c>
      <c r="CK329" s="131">
        <f t="shared" ref="CK329" si="5304">AC329/AC343</f>
        <v>4.8102266736953087E-2</v>
      </c>
    </row>
    <row r="330" spans="1:89" ht="14.25" thickTop="1" thickBot="1" x14ac:dyDescent="0.25">
      <c r="A330" s="132" t="s">
        <v>27</v>
      </c>
      <c r="B330" s="198">
        <v>187</v>
      </c>
      <c r="C330" s="182">
        <v>265</v>
      </c>
      <c r="D330" s="183">
        <v>103</v>
      </c>
      <c r="E330" s="184">
        <v>213</v>
      </c>
      <c r="F330" s="181">
        <v>196</v>
      </c>
      <c r="G330" s="185">
        <v>130</v>
      </c>
      <c r="H330" s="183">
        <v>282</v>
      </c>
      <c r="I330" s="184">
        <v>297</v>
      </c>
      <c r="J330" s="181">
        <v>72</v>
      </c>
      <c r="K330" s="182">
        <v>59</v>
      </c>
      <c r="L330" s="183">
        <v>183</v>
      </c>
      <c r="M330" s="181">
        <v>117</v>
      </c>
      <c r="N330" s="186">
        <v>260</v>
      </c>
      <c r="O330" s="199">
        <v>198</v>
      </c>
      <c r="P330" s="181">
        <v>127</v>
      </c>
      <c r="Q330" s="182">
        <v>116</v>
      </c>
      <c r="R330" s="183">
        <v>176</v>
      </c>
      <c r="S330" s="184">
        <v>170</v>
      </c>
      <c r="T330" s="181">
        <v>72</v>
      </c>
      <c r="U330" s="185">
        <v>40</v>
      </c>
      <c r="V330" s="183">
        <v>185</v>
      </c>
      <c r="W330" s="200">
        <v>155</v>
      </c>
      <c r="X330" s="181">
        <v>95</v>
      </c>
      <c r="Y330" s="185">
        <v>84</v>
      </c>
      <c r="Z330" s="183">
        <v>370</v>
      </c>
      <c r="AA330" s="181">
        <v>412</v>
      </c>
      <c r="AB330" s="165">
        <f t="shared" si="5030"/>
        <v>2308</v>
      </c>
      <c r="AC330" s="166">
        <f t="shared" si="5031"/>
        <v>2256</v>
      </c>
      <c r="AE330" s="254" t="s">
        <v>13</v>
      </c>
      <c r="AF330" s="14">
        <f t="shared" ref="AF330:BG330" si="5305">SUM(AF327:AF329)</f>
        <v>762</v>
      </c>
      <c r="AG330" s="1">
        <f t="shared" si="5305"/>
        <v>946</v>
      </c>
      <c r="AH330" s="14">
        <f t="shared" si="5305"/>
        <v>305</v>
      </c>
      <c r="AI330" s="1">
        <f t="shared" si="5305"/>
        <v>763</v>
      </c>
      <c r="AJ330" s="14">
        <f t="shared" si="5305"/>
        <v>465</v>
      </c>
      <c r="AK330" s="1">
        <f t="shared" si="5305"/>
        <v>561</v>
      </c>
      <c r="AL330" s="14">
        <f t="shared" si="5305"/>
        <v>862</v>
      </c>
      <c r="AM330" s="1">
        <f t="shared" si="5305"/>
        <v>1080</v>
      </c>
      <c r="AN330" s="14">
        <f t="shared" si="5305"/>
        <v>274</v>
      </c>
      <c r="AO330" s="1">
        <f t="shared" si="5305"/>
        <v>121</v>
      </c>
      <c r="AP330" s="14">
        <f t="shared" si="5305"/>
        <v>729</v>
      </c>
      <c r="AQ330" s="1">
        <f t="shared" si="5305"/>
        <v>227</v>
      </c>
      <c r="AR330" s="14">
        <f t="shared" si="5305"/>
        <v>1050</v>
      </c>
      <c r="AS330" s="1">
        <f t="shared" si="5305"/>
        <v>610</v>
      </c>
      <c r="AT330" s="14">
        <f t="shared" si="5305"/>
        <v>442</v>
      </c>
      <c r="AU330" s="1">
        <f t="shared" si="5305"/>
        <v>501</v>
      </c>
      <c r="AV330" s="14">
        <f t="shared" si="5305"/>
        <v>414</v>
      </c>
      <c r="AW330" s="1">
        <f t="shared" si="5305"/>
        <v>734</v>
      </c>
      <c r="AX330" s="14">
        <f t="shared" si="5305"/>
        <v>317</v>
      </c>
      <c r="AY330" s="1">
        <f t="shared" si="5305"/>
        <v>55</v>
      </c>
      <c r="AZ330" s="14">
        <f t="shared" si="5305"/>
        <v>1229</v>
      </c>
      <c r="BA330" s="1">
        <f t="shared" si="5305"/>
        <v>206</v>
      </c>
      <c r="BB330" s="14">
        <f t="shared" si="5305"/>
        <v>484</v>
      </c>
      <c r="BC330" s="1">
        <f t="shared" si="5305"/>
        <v>404</v>
      </c>
      <c r="BD330" s="14">
        <f t="shared" si="5305"/>
        <v>846</v>
      </c>
      <c r="BE330" s="1">
        <f t="shared" si="5305"/>
        <v>1618</v>
      </c>
      <c r="BF330" s="167">
        <f t="shared" si="5305"/>
        <v>8179</v>
      </c>
      <c r="BG330" s="168">
        <f t="shared" si="5305"/>
        <v>7826</v>
      </c>
      <c r="BI330" s="132" t="s">
        <v>27</v>
      </c>
      <c r="BJ330" s="124">
        <f>B330/B343</f>
        <v>3.9186923721709975E-2</v>
      </c>
      <c r="BK330" s="125">
        <f t="shared" ref="BK330" si="5306">C330/C343</f>
        <v>5.3373615307150048E-2</v>
      </c>
      <c r="BL330" s="126">
        <f t="shared" ref="BL330" si="5307">D330/D343</f>
        <v>4.3277310924369747E-2</v>
      </c>
      <c r="BM330" s="127">
        <f t="shared" ref="BM330" si="5308">E330/E343</f>
        <v>6.6087496121625816E-2</v>
      </c>
      <c r="BN330" s="124">
        <f t="shared" ref="BN330" si="5309">F330/F343</f>
        <v>4.9771457592686641E-2</v>
      </c>
      <c r="BO330" s="125">
        <f t="shared" ref="BO330" si="5310">G330/G343</f>
        <v>4.6214006398862424E-2</v>
      </c>
      <c r="BP330" s="126">
        <f t="shared" ref="BP330" si="5311">H330/H343</f>
        <v>4.9814520402755698E-2</v>
      </c>
      <c r="BQ330" s="127">
        <f t="shared" ref="BQ330" si="5312">I330/I343</f>
        <v>5.1778242677824271E-2</v>
      </c>
      <c r="BR330" s="124">
        <f t="shared" ref="BR330" si="5313">J330/J343</f>
        <v>4.9416609471516812E-2</v>
      </c>
      <c r="BS330" s="125">
        <f t="shared" ref="BS330" si="5314">K330/K343</f>
        <v>4.4128646222887064E-2</v>
      </c>
      <c r="BT330" s="126">
        <f t="shared" ref="BT330" si="5315">L330/L343</f>
        <v>5.9357768407395393E-2</v>
      </c>
      <c r="BU330" s="124">
        <f t="shared" ref="BU330" si="5316">M330/M343</f>
        <v>3.6827195467422094E-2</v>
      </c>
      <c r="BV330" s="128">
        <f t="shared" ref="BV330" si="5317">N330/N343</f>
        <v>5.2356020942408377E-2</v>
      </c>
      <c r="BW330" s="129">
        <f t="shared" ref="BW330" si="5318">O330/O343</f>
        <v>3.9293510617185952E-2</v>
      </c>
      <c r="BX330" s="124">
        <f t="shared" ref="BX330" si="5319">P330/P343</f>
        <v>4.64690815953165E-2</v>
      </c>
      <c r="BY330" s="125">
        <f t="shared" ref="BY330" si="5320">Q330/Q343</f>
        <v>4.6755340588472388E-2</v>
      </c>
      <c r="BZ330" s="126">
        <f t="shared" ref="BZ330" si="5321">R330/R343</f>
        <v>5.128205128205128E-2</v>
      </c>
      <c r="CA330" s="127">
        <f t="shared" ref="CA330" si="5322">S330/S343</f>
        <v>5.1127819548872182E-2</v>
      </c>
      <c r="CB330" s="124">
        <f t="shared" ref="CB330" si="5323">T330/T343</f>
        <v>5.9900166389351084E-2</v>
      </c>
      <c r="CC330" s="125">
        <f t="shared" ref="CC330" si="5324">U330/U343</f>
        <v>4.048582995951417E-2</v>
      </c>
      <c r="CD330" s="126">
        <f t="shared" ref="CD330" si="5325">V330/V343</f>
        <v>5.0121918179355185E-2</v>
      </c>
      <c r="CE330" s="127">
        <f t="shared" ref="CE330" si="5326">W330/W343</f>
        <v>5.3503624439074908E-2</v>
      </c>
      <c r="CF330" s="124">
        <f t="shared" ref="CF330" si="5327">X330/X343</f>
        <v>4.2391789379741189E-2</v>
      </c>
      <c r="CG330" s="125">
        <f t="shared" ref="CG330" si="5328">Y330/Y343</f>
        <v>3.9529411764705882E-2</v>
      </c>
      <c r="CH330" s="126">
        <f t="shared" ref="CH330" si="5329">Z330/Z343</f>
        <v>6.097560975609756E-2</v>
      </c>
      <c r="CI330" s="124">
        <f t="shared" ref="CI330" si="5330">AA330/AA343</f>
        <v>5.5510644031258424E-2</v>
      </c>
      <c r="CJ330" s="130">
        <f t="shared" ref="CJ330" si="5331">AB330/AB343</f>
        <v>5.0587410135016657E-2</v>
      </c>
      <c r="CK330" s="131">
        <f t="shared" ref="CK330" si="5332">AC330/AC343</f>
        <v>4.9551924090669476E-2</v>
      </c>
    </row>
    <row r="331" spans="1:89" ht="13.5" thickTop="1" x14ac:dyDescent="0.2">
      <c r="A331" s="140" t="s">
        <v>28</v>
      </c>
      <c r="B331" s="195">
        <v>165</v>
      </c>
      <c r="C331" s="189">
        <v>393</v>
      </c>
      <c r="D331" s="190">
        <v>120</v>
      </c>
      <c r="E331" s="191">
        <v>213</v>
      </c>
      <c r="F331" s="188">
        <v>192</v>
      </c>
      <c r="G331" s="192">
        <v>146</v>
      </c>
      <c r="H331" s="190">
        <v>333</v>
      </c>
      <c r="I331" s="191">
        <v>390</v>
      </c>
      <c r="J331" s="188">
        <v>126</v>
      </c>
      <c r="K331" s="189">
        <v>40</v>
      </c>
      <c r="L331" s="190">
        <v>293</v>
      </c>
      <c r="M331" s="188">
        <v>107</v>
      </c>
      <c r="N331" s="193">
        <v>347</v>
      </c>
      <c r="O331" s="196">
        <v>195</v>
      </c>
      <c r="P331" s="188">
        <v>198</v>
      </c>
      <c r="Q331" s="189">
        <v>138</v>
      </c>
      <c r="R331" s="190">
        <v>180</v>
      </c>
      <c r="S331" s="191">
        <v>168</v>
      </c>
      <c r="T331" s="188">
        <v>126</v>
      </c>
      <c r="U331" s="192">
        <v>25</v>
      </c>
      <c r="V331" s="190">
        <v>267</v>
      </c>
      <c r="W331" s="197">
        <v>98</v>
      </c>
      <c r="X331" s="188">
        <v>143</v>
      </c>
      <c r="Y331" s="192">
        <v>108</v>
      </c>
      <c r="Z331" s="190">
        <v>340</v>
      </c>
      <c r="AA331" s="188">
        <v>387</v>
      </c>
      <c r="AB331" s="165">
        <f t="shared" si="5030"/>
        <v>2830</v>
      </c>
      <c r="AC331" s="166">
        <f t="shared" si="5031"/>
        <v>2408</v>
      </c>
      <c r="BI331" s="140" t="s">
        <v>28</v>
      </c>
      <c r="BJ331" s="124">
        <f>B331/B343</f>
        <v>3.4576697401508802E-2</v>
      </c>
      <c r="BK331" s="125">
        <f t="shared" ref="BK331" si="5333">C331/C343</f>
        <v>7.9154078549848947E-2</v>
      </c>
      <c r="BL331" s="126">
        <f t="shared" ref="BL331" si="5334">D331/D343</f>
        <v>5.0420168067226892E-2</v>
      </c>
      <c r="BM331" s="127">
        <f t="shared" ref="BM331" si="5335">E331/E343</f>
        <v>6.6087496121625816E-2</v>
      </c>
      <c r="BN331" s="124">
        <f t="shared" ref="BN331" si="5336">F331/F343</f>
        <v>4.8755713560182837E-2</v>
      </c>
      <c r="BO331" s="125">
        <f t="shared" ref="BO331" si="5337">G331/G343</f>
        <v>5.1901884109491647E-2</v>
      </c>
      <c r="BP331" s="126">
        <f t="shared" ref="BP331" si="5338">H331/H343</f>
        <v>5.8823529411764705E-2</v>
      </c>
      <c r="BQ331" s="127">
        <f t="shared" ref="BQ331" si="5339">I331/I343</f>
        <v>6.7991631799163177E-2</v>
      </c>
      <c r="BR331" s="124">
        <f t="shared" ref="BR331" si="5340">J331/J343</f>
        <v>8.6479066575154431E-2</v>
      </c>
      <c r="BS331" s="125">
        <f t="shared" ref="BS331" si="5341">K331/K343</f>
        <v>2.9917726252804786E-2</v>
      </c>
      <c r="BT331" s="126">
        <f t="shared" ref="BT331" si="5342">L331/L343</f>
        <v>9.5037301329873494E-2</v>
      </c>
      <c r="BU331" s="124">
        <f t="shared" ref="BU331" si="5343">M331/M343</f>
        <v>3.3679571923197989E-2</v>
      </c>
      <c r="BV331" s="128">
        <f t="shared" ref="BV331" si="5344">N331/N343</f>
        <v>6.9875151026983481E-2</v>
      </c>
      <c r="BW331" s="129">
        <f t="shared" ref="BW331" si="5345">O331/O343</f>
        <v>3.8698154395713433E-2</v>
      </c>
      <c r="BX331" s="124">
        <f t="shared" ref="BX331" si="5346">P331/P343</f>
        <v>7.2447859495060371E-2</v>
      </c>
      <c r="BY331" s="125">
        <f t="shared" ref="BY331" si="5347">Q331/Q343</f>
        <v>5.5622732769044739E-2</v>
      </c>
      <c r="BZ331" s="126">
        <f t="shared" ref="BZ331" si="5348">R331/R343</f>
        <v>5.2447552447552448E-2</v>
      </c>
      <c r="CA331" s="127">
        <f t="shared" ref="CA331" si="5349">S331/S343</f>
        <v>5.0526315789473683E-2</v>
      </c>
      <c r="CB331" s="124">
        <f t="shared" ref="CB331" si="5350">T331/T343</f>
        <v>0.1048252911813644</v>
      </c>
      <c r="CC331" s="125">
        <f t="shared" ref="CC331" si="5351">U331/U343</f>
        <v>2.5303643724696356E-2</v>
      </c>
      <c r="CD331" s="126">
        <f t="shared" ref="CD331" si="5352">V331/V343</f>
        <v>7.2338119750745056E-2</v>
      </c>
      <c r="CE331" s="127">
        <f t="shared" ref="CE331" si="5353">W331/W343</f>
        <v>3.3828098032447358E-2</v>
      </c>
      <c r="CF331" s="124">
        <f t="shared" ref="CF331" si="5354">X331/X343</f>
        <v>6.3810798750557784E-2</v>
      </c>
      <c r="CG331" s="125">
        <f t="shared" ref="CG331" si="5355">Y331/Y343</f>
        <v>5.0823529411764705E-2</v>
      </c>
      <c r="CH331" s="126">
        <f t="shared" ref="CH331" si="5356">Z331/Z343</f>
        <v>5.6031641397495058E-2</v>
      </c>
      <c r="CI331" s="124">
        <f t="shared" ref="CI331" si="5357">AA331/AA343</f>
        <v>5.2142279708973324E-2</v>
      </c>
      <c r="CJ331" s="130">
        <f t="shared" ref="CJ331" si="5358">AB331/AB343</f>
        <v>6.2028756794669473E-2</v>
      </c>
      <c r="CK331" s="131">
        <f t="shared" ref="CK331" si="5359">AC331/AC343</f>
        <v>5.2890528905289051E-2</v>
      </c>
    </row>
    <row r="332" spans="1:89" x14ac:dyDescent="0.2">
      <c r="A332" s="132" t="s">
        <v>29</v>
      </c>
      <c r="B332" s="198">
        <v>203</v>
      </c>
      <c r="C332" s="182">
        <v>444</v>
      </c>
      <c r="D332" s="183">
        <v>140</v>
      </c>
      <c r="E332" s="184">
        <v>290</v>
      </c>
      <c r="F332" s="181">
        <v>264</v>
      </c>
      <c r="G332" s="185">
        <v>222</v>
      </c>
      <c r="H332" s="183">
        <v>334</v>
      </c>
      <c r="I332" s="184">
        <v>380</v>
      </c>
      <c r="J332" s="181">
        <v>141</v>
      </c>
      <c r="K332" s="182">
        <v>43</v>
      </c>
      <c r="L332" s="183">
        <v>374</v>
      </c>
      <c r="M332" s="181">
        <v>122</v>
      </c>
      <c r="N332" s="186">
        <v>387</v>
      </c>
      <c r="O332" s="199">
        <v>291</v>
      </c>
      <c r="P332" s="181">
        <v>199</v>
      </c>
      <c r="Q332" s="182">
        <v>162</v>
      </c>
      <c r="R332" s="183">
        <v>213</v>
      </c>
      <c r="S332" s="184">
        <v>271</v>
      </c>
      <c r="T332" s="181">
        <v>198</v>
      </c>
      <c r="U332" s="185">
        <v>18</v>
      </c>
      <c r="V332" s="183">
        <v>475</v>
      </c>
      <c r="W332" s="200">
        <v>92</v>
      </c>
      <c r="X332" s="181">
        <v>215</v>
      </c>
      <c r="Y332" s="185">
        <v>142</v>
      </c>
      <c r="Z332" s="183">
        <v>475</v>
      </c>
      <c r="AA332" s="181">
        <v>555</v>
      </c>
      <c r="AB332" s="165">
        <f t="shared" si="5030"/>
        <v>3618</v>
      </c>
      <c r="AC332" s="166">
        <f t="shared" si="5031"/>
        <v>3032</v>
      </c>
      <c r="BI332" s="132" t="s">
        <v>29</v>
      </c>
      <c r="BJ332" s="124">
        <f>B332/B343</f>
        <v>4.2539815590947189E-2</v>
      </c>
      <c r="BK332" s="125">
        <f t="shared" ref="BK332" si="5360">C332/C343</f>
        <v>8.9425981873111779E-2</v>
      </c>
      <c r="BL332" s="126">
        <f t="shared" ref="BL332" si="5361">D332/D343</f>
        <v>5.8823529411764705E-2</v>
      </c>
      <c r="BM332" s="127">
        <f t="shared" ref="BM332" si="5362">E332/E343</f>
        <v>8.9978281104560964E-2</v>
      </c>
      <c r="BN332" s="124">
        <f t="shared" ref="BN332" si="5363">F332/F343</f>
        <v>6.7039106145251395E-2</v>
      </c>
      <c r="BO332" s="125">
        <f t="shared" ref="BO332" si="5364">G332/G343</f>
        <v>7.8919303234980448E-2</v>
      </c>
      <c r="BP332" s="126">
        <f t="shared" ref="BP332" si="5365">H332/H343</f>
        <v>5.9000176647235468E-2</v>
      </c>
      <c r="BQ332" s="127">
        <f t="shared" ref="BQ332" si="5366">I332/I343</f>
        <v>6.6248256624825669E-2</v>
      </c>
      <c r="BR332" s="124">
        <f t="shared" ref="BR332" si="5367">J332/J343</f>
        <v>9.6774193548387094E-2</v>
      </c>
      <c r="BS332" s="125">
        <f t="shared" ref="BS332" si="5368">K332/K343</f>
        <v>3.2161555721765149E-2</v>
      </c>
      <c r="BT332" s="126">
        <f t="shared" ref="BT332" si="5369">L332/L343</f>
        <v>0.12131041193642556</v>
      </c>
      <c r="BU332" s="124">
        <f t="shared" ref="BU332" si="5370">M332/M343</f>
        <v>3.840100723953415E-2</v>
      </c>
      <c r="BV332" s="128">
        <f t="shared" ref="BV332" si="5371">N332/N343</f>
        <v>7.7929923479661697E-2</v>
      </c>
      <c r="BW332" s="129">
        <f t="shared" ref="BW332" si="5372">O332/O343</f>
        <v>5.7749553482833893E-2</v>
      </c>
      <c r="BX332" s="124">
        <f t="shared" ref="BX332" si="5373">P332/P343</f>
        <v>7.2813757775338453E-2</v>
      </c>
      <c r="BY332" s="125">
        <f t="shared" ref="BY332" si="5374">Q332/Q343</f>
        <v>6.529625151148731E-2</v>
      </c>
      <c r="BZ332" s="126">
        <f t="shared" ref="BZ332" si="5375">R332/R343</f>
        <v>6.2062937062937064E-2</v>
      </c>
      <c r="CA332" s="127">
        <f t="shared" ref="CA332" si="5376">S332/S343</f>
        <v>8.1503759398496245E-2</v>
      </c>
      <c r="CB332" s="124">
        <f t="shared" ref="CB332" si="5377">T332/T343</f>
        <v>0.16472545757071547</v>
      </c>
      <c r="CC332" s="125">
        <f t="shared" ref="CC332" si="5378">U332/U343</f>
        <v>1.8218623481781375E-2</v>
      </c>
      <c r="CD332" s="126">
        <f t="shared" ref="CD332" si="5379">V332/V343</f>
        <v>0.12869141154158764</v>
      </c>
      <c r="CE332" s="127">
        <f t="shared" ref="CE332" si="5380">W332/W343</f>
        <v>3.1756989989644463E-2</v>
      </c>
      <c r="CF332" s="124">
        <f t="shared" ref="CF332" si="5381">X332/X343</f>
        <v>9.5939312806782681E-2</v>
      </c>
      <c r="CG332" s="125">
        <f t="shared" ref="CG332" si="5382">Y332/Y343</f>
        <v>6.6823529411764712E-2</v>
      </c>
      <c r="CH332" s="126">
        <f t="shared" ref="CH332" si="5383">Z332/Z343</f>
        <v>7.827949901120633E-2</v>
      </c>
      <c r="CI332" s="124">
        <f t="shared" ref="CI332" si="5384">AA332/AA343</f>
        <v>7.477768795472918E-2</v>
      </c>
      <c r="CJ332" s="130">
        <f t="shared" ref="CJ332" si="5385">AB332/AB343</f>
        <v>7.9300368227248813E-2</v>
      </c>
      <c r="CK332" s="131">
        <f t="shared" ref="CK332" si="5386">AC332/AC343</f>
        <v>6.6596380249516779E-2</v>
      </c>
    </row>
    <row r="333" spans="1:89" x14ac:dyDescent="0.2">
      <c r="A333" s="140" t="s">
        <v>30</v>
      </c>
      <c r="B333" s="195">
        <v>309</v>
      </c>
      <c r="C333" s="189">
        <v>436</v>
      </c>
      <c r="D333" s="190">
        <v>157</v>
      </c>
      <c r="E333" s="191">
        <v>348</v>
      </c>
      <c r="F333" s="188">
        <v>245</v>
      </c>
      <c r="G333" s="192">
        <v>262</v>
      </c>
      <c r="H333" s="190">
        <v>416</v>
      </c>
      <c r="I333" s="191">
        <v>555</v>
      </c>
      <c r="J333" s="188">
        <v>125</v>
      </c>
      <c r="K333" s="189">
        <v>48</v>
      </c>
      <c r="L333" s="190">
        <v>360</v>
      </c>
      <c r="M333" s="188">
        <v>130</v>
      </c>
      <c r="N333" s="193">
        <v>590</v>
      </c>
      <c r="O333" s="196">
        <v>267</v>
      </c>
      <c r="P333" s="188">
        <v>214</v>
      </c>
      <c r="Q333" s="189">
        <v>238</v>
      </c>
      <c r="R333" s="190">
        <v>220</v>
      </c>
      <c r="S333" s="191">
        <v>330</v>
      </c>
      <c r="T333" s="188">
        <v>156</v>
      </c>
      <c r="U333" s="192">
        <v>27</v>
      </c>
      <c r="V333" s="190">
        <v>515</v>
      </c>
      <c r="W333" s="197">
        <v>111</v>
      </c>
      <c r="X333" s="188">
        <v>270</v>
      </c>
      <c r="Y333" s="192">
        <v>168</v>
      </c>
      <c r="Z333" s="190">
        <v>459</v>
      </c>
      <c r="AA333" s="188">
        <v>741</v>
      </c>
      <c r="AB333" s="165">
        <f t="shared" si="5030"/>
        <v>4036</v>
      </c>
      <c r="AC333" s="166">
        <f t="shared" si="5031"/>
        <v>3661</v>
      </c>
      <c r="BI333" s="140" t="s">
        <v>30</v>
      </c>
      <c r="BJ333" s="124">
        <f>B333/B343</f>
        <v>6.475272422464376E-2</v>
      </c>
      <c r="BK333" s="125">
        <f t="shared" ref="BK333" si="5387">C333/C343</f>
        <v>8.7814702920443105E-2</v>
      </c>
      <c r="BL333" s="126">
        <f t="shared" ref="BL333" si="5388">D333/D343</f>
        <v>6.596638655462185E-2</v>
      </c>
      <c r="BM333" s="127">
        <f t="shared" ref="BM333" si="5389">E333/E343</f>
        <v>0.10797393732547317</v>
      </c>
      <c r="BN333" s="124">
        <f t="shared" ref="BN333" si="5390">F333/F343</f>
        <v>6.2214321990858301E-2</v>
      </c>
      <c r="BO333" s="125">
        <f t="shared" ref="BO333" si="5391">G333/G343</f>
        <v>9.3138997511553495E-2</v>
      </c>
      <c r="BP333" s="126">
        <f t="shared" ref="BP333" si="5392">H333/H343</f>
        <v>7.3485249955838189E-2</v>
      </c>
      <c r="BQ333" s="127">
        <f t="shared" ref="BQ333" si="5393">I333/I343</f>
        <v>9.6757322175732213E-2</v>
      </c>
      <c r="BR333" s="124">
        <f t="shared" ref="BR333" si="5394">J333/J343</f>
        <v>8.5792724776938917E-2</v>
      </c>
      <c r="BS333" s="125">
        <f t="shared" ref="BS333" si="5395">K333/K343</f>
        <v>3.5901271503365743E-2</v>
      </c>
      <c r="BT333" s="126">
        <f t="shared" ref="BT333" si="5396">L333/L343</f>
        <v>0.11676938047356471</v>
      </c>
      <c r="BU333" s="124">
        <f t="shared" ref="BU333" si="5397">M333/M343</f>
        <v>4.091910607491344E-2</v>
      </c>
      <c r="BV333" s="128">
        <f t="shared" ref="BV333" si="5398">N333/N343</f>
        <v>0.11880789367700363</v>
      </c>
      <c r="BW333" s="129">
        <f t="shared" ref="BW333" si="5399">O333/O343</f>
        <v>5.2986703711053781E-2</v>
      </c>
      <c r="BX333" s="124">
        <f t="shared" ref="BX333" si="5400">P333/P343</f>
        <v>7.8302231979509695E-2</v>
      </c>
      <c r="BY333" s="125">
        <f t="shared" ref="BY333" si="5401">Q333/Q343</f>
        <v>9.5929060862555426E-2</v>
      </c>
      <c r="BZ333" s="126">
        <f t="shared" ref="BZ333" si="5402">R333/R343</f>
        <v>6.4102564102564097E-2</v>
      </c>
      <c r="CA333" s="127">
        <f t="shared" ref="CA333" si="5403">S333/S343</f>
        <v>9.9248120300751877E-2</v>
      </c>
      <c r="CB333" s="124">
        <f t="shared" ref="CB333" si="5404">T333/T343</f>
        <v>0.12978369384359401</v>
      </c>
      <c r="CC333" s="125">
        <f t="shared" ref="CC333" si="5405">U333/U343</f>
        <v>2.7327935222672066E-2</v>
      </c>
      <c r="CD333" s="126">
        <f t="shared" ref="CD333" si="5406">V333/V343</f>
        <v>0.1395285830398266</v>
      </c>
      <c r="CE333" s="127">
        <f t="shared" ref="CE333" si="5407">W333/W343</f>
        <v>3.8315498791853642E-2</v>
      </c>
      <c r="CF333" s="124">
        <f t="shared" ref="CF333" si="5408">X333/X343</f>
        <v>0.12048192771084337</v>
      </c>
      <c r="CG333" s="125">
        <f t="shared" ref="CG333" si="5409">Y333/Y343</f>
        <v>7.9058823529411765E-2</v>
      </c>
      <c r="CH333" s="126">
        <f t="shared" ref="CH333" si="5410">Z333/Z343</f>
        <v>7.564271588661832E-2</v>
      </c>
      <c r="CI333" s="124">
        <f t="shared" ref="CI333" si="5411">AA333/AA343</f>
        <v>9.9838318512530319E-2</v>
      </c>
      <c r="CJ333" s="130">
        <f t="shared" ref="CJ333" si="5412">AB333/AB343</f>
        <v>8.8462212870419082E-2</v>
      </c>
      <c r="CK333" s="131">
        <f t="shared" ref="CK333" si="5413">AC333/AC343</f>
        <v>8.0412054120541199E-2</v>
      </c>
    </row>
    <row r="334" spans="1:89" x14ac:dyDescent="0.2">
      <c r="A334" s="132" t="s">
        <v>31</v>
      </c>
      <c r="B334" s="198">
        <v>453</v>
      </c>
      <c r="C334" s="182">
        <v>510</v>
      </c>
      <c r="D334" s="183">
        <v>148</v>
      </c>
      <c r="E334" s="184">
        <v>415</v>
      </c>
      <c r="F334" s="181">
        <v>220</v>
      </c>
      <c r="G334" s="185">
        <v>299</v>
      </c>
      <c r="H334" s="183">
        <v>446</v>
      </c>
      <c r="I334" s="184">
        <v>525</v>
      </c>
      <c r="J334" s="181">
        <v>149</v>
      </c>
      <c r="K334" s="182">
        <v>73</v>
      </c>
      <c r="L334" s="183">
        <v>369</v>
      </c>
      <c r="M334" s="181">
        <v>97</v>
      </c>
      <c r="N334" s="186">
        <v>460</v>
      </c>
      <c r="O334" s="199">
        <v>343</v>
      </c>
      <c r="P334" s="181">
        <v>228</v>
      </c>
      <c r="Q334" s="182">
        <v>263</v>
      </c>
      <c r="R334" s="183">
        <v>194</v>
      </c>
      <c r="S334" s="184">
        <v>404</v>
      </c>
      <c r="T334" s="181">
        <v>161</v>
      </c>
      <c r="U334" s="185">
        <v>28</v>
      </c>
      <c r="V334" s="183">
        <v>714</v>
      </c>
      <c r="W334" s="200">
        <v>95</v>
      </c>
      <c r="X334" s="181">
        <v>214</v>
      </c>
      <c r="Y334" s="185">
        <v>236</v>
      </c>
      <c r="Z334" s="183">
        <v>387</v>
      </c>
      <c r="AA334" s="181">
        <v>877</v>
      </c>
      <c r="AB334" s="165">
        <f t="shared" si="5030"/>
        <v>4143</v>
      </c>
      <c r="AC334" s="166">
        <f t="shared" si="5031"/>
        <v>4165</v>
      </c>
      <c r="BI334" s="132" t="s">
        <v>31</v>
      </c>
      <c r="BJ334" s="124">
        <f>B334/B343</f>
        <v>9.4928751047778703E-2</v>
      </c>
      <c r="BK334" s="125">
        <f t="shared" ref="BK334" si="5414">C334/C343</f>
        <v>0.1027190332326284</v>
      </c>
      <c r="BL334" s="126">
        <f t="shared" ref="BL334" si="5415">D334/D343</f>
        <v>6.2184873949579833E-2</v>
      </c>
      <c r="BM334" s="127">
        <f t="shared" ref="BM334" si="5416">E334/E343</f>
        <v>0.12876202295997519</v>
      </c>
      <c r="BN334" s="124">
        <f t="shared" ref="BN334" si="5417">F334/F343</f>
        <v>5.5865921787709494E-2</v>
      </c>
      <c r="BO334" s="125">
        <f t="shared" ref="BO334" si="5418">G334/G343</f>
        <v>0.10629221471738358</v>
      </c>
      <c r="BP334" s="126">
        <f t="shared" ref="BP334" si="5419">H334/H343</f>
        <v>7.8784667019961133E-2</v>
      </c>
      <c r="BQ334" s="127">
        <f t="shared" ref="BQ334" si="5420">I334/I343</f>
        <v>9.1527196652719661E-2</v>
      </c>
      <c r="BR334" s="124">
        <f t="shared" ref="BR334" si="5421">J334/J343</f>
        <v>0.10226492793411118</v>
      </c>
      <c r="BS334" s="125">
        <f t="shared" ref="BS334" si="5422">K334/K343</f>
        <v>5.4599850411368736E-2</v>
      </c>
      <c r="BT334" s="126">
        <f t="shared" ref="BT334" si="5423">L334/L343</f>
        <v>0.11968861498540383</v>
      </c>
      <c r="BU334" s="124">
        <f t="shared" ref="BU334" si="5424">M334/M343</f>
        <v>3.0531948378973876E-2</v>
      </c>
      <c r="BV334" s="128">
        <f t="shared" ref="BV334" si="5425">N334/N343</f>
        <v>9.2629883205799429E-2</v>
      </c>
      <c r="BW334" s="129">
        <f t="shared" ref="BW334" si="5426">O334/O343</f>
        <v>6.8069061321690813E-2</v>
      </c>
      <c r="BX334" s="124">
        <f t="shared" ref="BX334" si="5427">P334/P343</f>
        <v>8.3424807903402856E-2</v>
      </c>
      <c r="BY334" s="125">
        <f t="shared" ref="BY334" si="5428">Q334/Q343</f>
        <v>0.10600564288593309</v>
      </c>
      <c r="BZ334" s="126">
        <f t="shared" ref="BZ334" si="5429">R334/R343</f>
        <v>5.6526806526806528E-2</v>
      </c>
      <c r="CA334" s="127">
        <f t="shared" ref="CA334" si="5430">S334/S343</f>
        <v>0.12150375939849624</v>
      </c>
      <c r="CB334" s="124">
        <f t="shared" ref="CB334" si="5431">T334/T343</f>
        <v>0.13394342762063227</v>
      </c>
      <c r="CC334" s="125">
        <f t="shared" ref="CC334" si="5432">U334/U343</f>
        <v>2.8340080971659919E-2</v>
      </c>
      <c r="CD334" s="126">
        <f t="shared" ref="CD334" si="5433">V334/V343</f>
        <v>0.19344351124356543</v>
      </c>
      <c r="CE334" s="127">
        <f t="shared" ref="CE334" si="5434">W334/W343</f>
        <v>3.2792544011045907E-2</v>
      </c>
      <c r="CF334" s="124">
        <f t="shared" ref="CF334" si="5435">X334/X343</f>
        <v>9.5493083444890672E-2</v>
      </c>
      <c r="CG334" s="125">
        <f t="shared" ref="CG334" si="5436">Y334/Y343</f>
        <v>0.11105882352941177</v>
      </c>
      <c r="CH334" s="126">
        <f t="shared" ref="CH334" si="5437">Z334/Z343</f>
        <v>6.3777191825972315E-2</v>
      </c>
      <c r="CI334" s="124">
        <f t="shared" ref="CI334" si="5438">AA334/AA343</f>
        <v>0.11816222042576124</v>
      </c>
      <c r="CJ334" s="130">
        <f t="shared" ref="CJ334" si="5439">AB334/AB343</f>
        <v>9.0807469752761702E-2</v>
      </c>
      <c r="CK334" s="131">
        <f t="shared" ref="CK334" si="5440">AC334/AC343</f>
        <v>9.1482164821648213E-2</v>
      </c>
    </row>
    <row r="335" spans="1:89" x14ac:dyDescent="0.2">
      <c r="A335" s="140" t="s">
        <v>32</v>
      </c>
      <c r="B335" s="195">
        <v>191</v>
      </c>
      <c r="C335" s="189">
        <v>480</v>
      </c>
      <c r="D335" s="190">
        <v>69</v>
      </c>
      <c r="E335" s="191">
        <v>252</v>
      </c>
      <c r="F335" s="188">
        <v>73</v>
      </c>
      <c r="G335" s="192">
        <v>328</v>
      </c>
      <c r="H335" s="190">
        <v>425</v>
      </c>
      <c r="I335" s="191">
        <v>459</v>
      </c>
      <c r="J335" s="188">
        <v>85</v>
      </c>
      <c r="K335" s="189">
        <v>49</v>
      </c>
      <c r="L335" s="190">
        <v>347</v>
      </c>
      <c r="M335" s="188">
        <v>100</v>
      </c>
      <c r="N335" s="193">
        <v>421</v>
      </c>
      <c r="O335" s="196">
        <v>242</v>
      </c>
      <c r="P335" s="188">
        <v>121</v>
      </c>
      <c r="Q335" s="189">
        <v>178</v>
      </c>
      <c r="R335" s="190">
        <v>169</v>
      </c>
      <c r="S335" s="191">
        <v>290</v>
      </c>
      <c r="T335" s="188">
        <v>118</v>
      </c>
      <c r="U335" s="192">
        <v>22</v>
      </c>
      <c r="V335" s="190">
        <v>365</v>
      </c>
      <c r="W335" s="197">
        <v>66</v>
      </c>
      <c r="X335" s="188">
        <v>96</v>
      </c>
      <c r="Y335" s="192">
        <v>159</v>
      </c>
      <c r="Z335" s="190">
        <v>300</v>
      </c>
      <c r="AA335" s="188">
        <v>692</v>
      </c>
      <c r="AB335" s="165">
        <f t="shared" si="5030"/>
        <v>2780</v>
      </c>
      <c r="AC335" s="166">
        <f t="shared" si="5031"/>
        <v>3317</v>
      </c>
      <c r="BI335" s="140" t="s">
        <v>32</v>
      </c>
      <c r="BJ335" s="124">
        <f>B335/B343</f>
        <v>4.0025146689019277E-2</v>
      </c>
      <c r="BK335" s="125">
        <f t="shared" ref="BK335" si="5441">C335/C343</f>
        <v>9.6676737160120846E-2</v>
      </c>
      <c r="BL335" s="126">
        <f t="shared" ref="BL335" si="5442">D335/D343</f>
        <v>2.8991596638655463E-2</v>
      </c>
      <c r="BM335" s="127">
        <f t="shared" ref="BM335" si="5443">E335/E343</f>
        <v>7.8188023580515048E-2</v>
      </c>
      <c r="BN335" s="124">
        <f t="shared" ref="BN335" si="5444">F335/F343</f>
        <v>1.8537328593194517E-2</v>
      </c>
      <c r="BO335" s="125">
        <f t="shared" ref="BO335" si="5445">G335/G343</f>
        <v>0.11660149306789903</v>
      </c>
      <c r="BP335" s="126">
        <f t="shared" ref="BP335" si="5446">H335/H343</f>
        <v>7.5075075075075076E-2</v>
      </c>
      <c r="BQ335" s="127">
        <f t="shared" ref="BQ335" si="5447">I335/I343</f>
        <v>8.0020920502092044E-2</v>
      </c>
      <c r="BR335" s="124">
        <f t="shared" ref="BR335" si="5448">J335/J343</f>
        <v>5.8339052848318459E-2</v>
      </c>
      <c r="BS335" s="125">
        <f t="shared" ref="BS335" si="5449">K335/K343</f>
        <v>3.6649214659685861E-2</v>
      </c>
      <c r="BT335" s="126">
        <f t="shared" ref="BT335" si="5450">L335/L343</f>
        <v>0.11255270840090821</v>
      </c>
      <c r="BU335" s="124">
        <f t="shared" ref="BU335" si="5451">M335/M343</f>
        <v>3.147623544224111E-2</v>
      </c>
      <c r="BV335" s="128">
        <f t="shared" ref="BV335" si="5452">N335/N343</f>
        <v>8.4776480064438178E-2</v>
      </c>
      <c r="BW335" s="129">
        <f t="shared" ref="BW335" si="5453">O335/O343</f>
        <v>4.8025401865449492E-2</v>
      </c>
      <c r="BX335" s="124">
        <f t="shared" ref="BX335" si="5454">P335/P343</f>
        <v>4.4273691913648008E-2</v>
      </c>
      <c r="BY335" s="125">
        <f t="shared" ref="BY335" si="5455">Q335/Q343</f>
        <v>7.1745264006449011E-2</v>
      </c>
      <c r="BZ335" s="126">
        <f t="shared" ref="BZ335" si="5456">R335/R343</f>
        <v>4.924242424242424E-2</v>
      </c>
      <c r="CA335" s="127">
        <f t="shared" ref="CA335" si="5457">S335/S343</f>
        <v>8.7218045112781958E-2</v>
      </c>
      <c r="CB335" s="124">
        <f t="shared" ref="CB335" si="5458">T335/T343</f>
        <v>9.8169717138103157E-2</v>
      </c>
      <c r="CC335" s="125">
        <f t="shared" ref="CC335" si="5459">U335/U343</f>
        <v>2.2267206477732792E-2</v>
      </c>
      <c r="CD335" s="126">
        <f t="shared" ref="CD335" si="5460">V335/V343</f>
        <v>9.8889189921430504E-2</v>
      </c>
      <c r="CE335" s="127">
        <f t="shared" ref="CE335" si="5461">W335/W343</f>
        <v>2.2782188470831896E-2</v>
      </c>
      <c r="CF335" s="124">
        <f t="shared" ref="CF335" si="5462">X335/X343</f>
        <v>4.2838018741633198E-2</v>
      </c>
      <c r="CG335" s="125">
        <f t="shared" ref="CG335" si="5463">Y335/Y343</f>
        <v>7.4823529411764705E-2</v>
      </c>
      <c r="CH335" s="126">
        <f t="shared" ref="CH335" si="5464">Z335/Z343</f>
        <v>4.9439683586025046E-2</v>
      </c>
      <c r="CI335" s="124">
        <f t="shared" ref="CI335" si="5465">AA335/AA343</f>
        <v>9.3236324440851517E-2</v>
      </c>
      <c r="CJ335" s="130">
        <f t="shared" ref="CJ335" si="5466">AB335/AB343</f>
        <v>6.0932842363668242E-2</v>
      </c>
      <c r="CK335" s="131">
        <f t="shared" ref="CK335" si="5467">AC335/AC343</f>
        <v>7.2856264276928484E-2</v>
      </c>
    </row>
    <row r="336" spans="1:89" x14ac:dyDescent="0.2">
      <c r="A336" s="132" t="s">
        <v>33</v>
      </c>
      <c r="B336" s="198">
        <v>41</v>
      </c>
      <c r="C336" s="182">
        <v>279</v>
      </c>
      <c r="D336" s="183">
        <v>26</v>
      </c>
      <c r="E336" s="184">
        <v>177</v>
      </c>
      <c r="F336" s="181">
        <v>30</v>
      </c>
      <c r="G336" s="185">
        <v>191</v>
      </c>
      <c r="H336" s="183">
        <v>74</v>
      </c>
      <c r="I336" s="184">
        <v>389</v>
      </c>
      <c r="J336" s="181">
        <v>33</v>
      </c>
      <c r="K336" s="182">
        <v>50</v>
      </c>
      <c r="L336" s="183">
        <v>124</v>
      </c>
      <c r="M336" s="181">
        <v>64</v>
      </c>
      <c r="N336" s="186">
        <v>288</v>
      </c>
      <c r="O336" s="199">
        <v>223</v>
      </c>
      <c r="P336" s="181">
        <v>108</v>
      </c>
      <c r="Q336" s="182">
        <v>169</v>
      </c>
      <c r="R336" s="183">
        <v>61</v>
      </c>
      <c r="S336" s="184">
        <v>173</v>
      </c>
      <c r="T336" s="181">
        <v>55</v>
      </c>
      <c r="U336" s="185">
        <v>12</v>
      </c>
      <c r="V336" s="183">
        <v>169</v>
      </c>
      <c r="W336" s="200">
        <v>52</v>
      </c>
      <c r="X336" s="181">
        <v>43</v>
      </c>
      <c r="Y336" s="185">
        <v>114</v>
      </c>
      <c r="Z336" s="183">
        <v>126</v>
      </c>
      <c r="AA336" s="181">
        <v>540</v>
      </c>
      <c r="AB336" s="165">
        <f t="shared" si="5030"/>
        <v>1178</v>
      </c>
      <c r="AC336" s="166">
        <f t="shared" si="5031"/>
        <v>2433</v>
      </c>
      <c r="BI336" s="132" t="s">
        <v>33</v>
      </c>
      <c r="BJ336" s="124">
        <f>B336/B343</f>
        <v>8.5917854149203682E-3</v>
      </c>
      <c r="BK336" s="125">
        <f t="shared" ref="BK336" si="5468">C336/C343</f>
        <v>5.6193353474320244E-2</v>
      </c>
      <c r="BL336" s="126">
        <f t="shared" ref="BL336" si="5469">D336/D343</f>
        <v>1.0924369747899159E-2</v>
      </c>
      <c r="BM336" s="127">
        <f t="shared" ref="BM336" si="5470">E336/E343</f>
        <v>5.4917778467266525E-2</v>
      </c>
      <c r="BN336" s="124">
        <f t="shared" ref="BN336" si="5471">F336/F343</f>
        <v>7.6180802437785678E-3</v>
      </c>
      <c r="BO336" s="125">
        <f t="shared" ref="BO336" si="5472">G336/G343</f>
        <v>6.7899040170636332E-2</v>
      </c>
      <c r="BP336" s="126">
        <f t="shared" ref="BP336" si="5473">H336/H343</f>
        <v>1.3071895424836602E-2</v>
      </c>
      <c r="BQ336" s="127">
        <f t="shared" ref="BQ336" si="5474">I336/I343</f>
        <v>6.7817294281729432E-2</v>
      </c>
      <c r="BR336" s="124">
        <f t="shared" ref="BR336" si="5475">J336/J343</f>
        <v>2.2649279341111873E-2</v>
      </c>
      <c r="BS336" s="125">
        <f t="shared" ref="BS336" si="5476">K336/K343</f>
        <v>3.7397157816005985E-2</v>
      </c>
      <c r="BT336" s="126">
        <f t="shared" ref="BT336" si="5477">L336/L343</f>
        <v>4.0220564385338956E-2</v>
      </c>
      <c r="BU336" s="124">
        <f t="shared" ref="BU336" si="5478">M336/M343</f>
        <v>2.0144790683034309E-2</v>
      </c>
      <c r="BV336" s="128">
        <f t="shared" ref="BV336" si="5479">N336/N343</f>
        <v>5.7994361659283122E-2</v>
      </c>
      <c r="BW336" s="129">
        <f t="shared" ref="BW336" si="5480">O336/O343</f>
        <v>4.4254812462790234E-2</v>
      </c>
      <c r="BX336" s="124">
        <f t="shared" ref="BX336" si="5481">P336/P343</f>
        <v>3.951701427003293E-2</v>
      </c>
      <c r="BY336" s="125">
        <f t="shared" ref="BY336" si="5482">Q336/Q343</f>
        <v>6.811769447803305E-2</v>
      </c>
      <c r="BZ336" s="126">
        <f t="shared" ref="BZ336" si="5483">R336/R343</f>
        <v>1.7773892773892772E-2</v>
      </c>
      <c r="CA336" s="127">
        <f t="shared" ref="CA336" si="5484">S336/S343</f>
        <v>5.2030075187969926E-2</v>
      </c>
      <c r="CB336" s="124">
        <f t="shared" ref="CB336" si="5485">T336/T343</f>
        <v>4.5757071547420966E-2</v>
      </c>
      <c r="CC336" s="125">
        <f t="shared" ref="CC336" si="5486">U336/U343</f>
        <v>1.2145748987854251E-2</v>
      </c>
      <c r="CD336" s="126">
        <f t="shared" ref="CD336" si="5487">V336/V343</f>
        <v>4.5787049580059608E-2</v>
      </c>
      <c r="CE336" s="127">
        <f t="shared" ref="CE336" si="5488">W336/W343</f>
        <v>1.794960303762513E-2</v>
      </c>
      <c r="CF336" s="124">
        <f t="shared" ref="CF336" si="5489">X336/X343</f>
        <v>1.9187862561356538E-2</v>
      </c>
      <c r="CG336" s="125">
        <f t="shared" ref="CG336" si="5490">Y336/Y343</f>
        <v>5.3647058823529409E-2</v>
      </c>
      <c r="CH336" s="126">
        <f t="shared" ref="CH336" si="5491">Z336/Z343</f>
        <v>2.0764667106130522E-2</v>
      </c>
      <c r="CI336" s="124">
        <f t="shared" ref="CI336" si="5492">AA336/AA343</f>
        <v>7.275666936135812E-2</v>
      </c>
      <c r="CJ336" s="130">
        <f t="shared" ref="CJ336" si="5493">AB336/AB343</f>
        <v>2.5819743994388918E-2</v>
      </c>
      <c r="CK336" s="131">
        <f t="shared" ref="CK336" si="5494">AC336/AC343</f>
        <v>5.3439641539272532E-2</v>
      </c>
    </row>
    <row r="337" spans="1:89" x14ac:dyDescent="0.2">
      <c r="A337" s="140" t="s">
        <v>34</v>
      </c>
      <c r="B337" s="195">
        <v>2</v>
      </c>
      <c r="C337" s="189">
        <v>197</v>
      </c>
      <c r="D337" s="190">
        <v>3</v>
      </c>
      <c r="E337" s="191">
        <v>141</v>
      </c>
      <c r="F337" s="188">
        <v>3</v>
      </c>
      <c r="G337" s="192">
        <v>93</v>
      </c>
      <c r="H337" s="190">
        <v>13</v>
      </c>
      <c r="I337" s="191">
        <v>119</v>
      </c>
      <c r="J337" s="188">
        <v>5</v>
      </c>
      <c r="K337" s="189">
        <v>12</v>
      </c>
      <c r="L337" s="190">
        <v>11</v>
      </c>
      <c r="M337" s="188">
        <v>24</v>
      </c>
      <c r="N337" s="193">
        <v>21</v>
      </c>
      <c r="O337" s="196">
        <v>50</v>
      </c>
      <c r="P337" s="188">
        <v>9</v>
      </c>
      <c r="Q337" s="189">
        <v>43</v>
      </c>
      <c r="R337" s="190">
        <v>16</v>
      </c>
      <c r="S337" s="191">
        <v>71</v>
      </c>
      <c r="T337" s="188">
        <v>13</v>
      </c>
      <c r="U337" s="192">
        <v>8</v>
      </c>
      <c r="V337" s="190">
        <v>14</v>
      </c>
      <c r="W337" s="197">
        <v>42</v>
      </c>
      <c r="X337" s="188">
        <v>16</v>
      </c>
      <c r="Y337" s="192">
        <v>30</v>
      </c>
      <c r="Z337" s="190">
        <v>34</v>
      </c>
      <c r="AA337" s="188">
        <v>80</v>
      </c>
      <c r="AB337" s="165">
        <f t="shared" si="5030"/>
        <v>160</v>
      </c>
      <c r="AC337" s="166">
        <f t="shared" si="5031"/>
        <v>910</v>
      </c>
      <c r="BI337" s="140" t="s">
        <v>34</v>
      </c>
      <c r="BJ337" s="124">
        <f>B337/B343</f>
        <v>4.1911148365465214E-4</v>
      </c>
      <c r="BK337" s="125">
        <f t="shared" ref="BK337" si="5495">C337/C343</f>
        <v>3.9677744209466265E-2</v>
      </c>
      <c r="BL337" s="126">
        <f t="shared" ref="BL337" si="5496">D337/D343</f>
        <v>1.2605042016806723E-3</v>
      </c>
      <c r="BM337" s="127">
        <f t="shared" ref="BM337" si="5497">E337/E343</f>
        <v>4.3748060812907226E-2</v>
      </c>
      <c r="BN337" s="124">
        <f t="shared" ref="BN337" si="5498">F337/F343</f>
        <v>7.6180802437785682E-4</v>
      </c>
      <c r="BO337" s="125">
        <f t="shared" ref="BO337" si="5499">G337/G343</f>
        <v>3.3060789193032347E-2</v>
      </c>
      <c r="BP337" s="126">
        <f t="shared" ref="BP337" si="5500">H337/H343</f>
        <v>2.2964140611199434E-3</v>
      </c>
      <c r="BQ337" s="127">
        <f t="shared" ref="BQ337" si="5501">I337/I343</f>
        <v>2.0746164574616456E-2</v>
      </c>
      <c r="BR337" s="124">
        <f t="shared" ref="BR337" si="5502">J337/J343</f>
        <v>3.4317089910775567E-3</v>
      </c>
      <c r="BS337" s="125">
        <f t="shared" ref="BS337" si="5503">K337/K343</f>
        <v>8.9753178758414359E-3</v>
      </c>
      <c r="BT337" s="126">
        <f t="shared" ref="BT337" si="5504">L337/L343</f>
        <v>3.5679532922478106E-3</v>
      </c>
      <c r="BU337" s="124">
        <f t="shared" ref="BU337" si="5505">M337/M343</f>
        <v>7.5542965061378663E-3</v>
      </c>
      <c r="BV337" s="128">
        <f t="shared" ref="BV337" si="5506">N337/N343</f>
        <v>4.228755537656061E-3</v>
      </c>
      <c r="BW337" s="129">
        <f t="shared" ref="BW337" si="5507">O337/O343</f>
        <v>9.9226036912085733E-3</v>
      </c>
      <c r="BX337" s="124">
        <f t="shared" ref="BX337" si="5508">P337/P343</f>
        <v>3.2930845225027441E-3</v>
      </c>
      <c r="BY337" s="125">
        <f t="shared" ref="BY337" si="5509">Q337/Q343</f>
        <v>1.7331721080209594E-2</v>
      </c>
      <c r="BZ337" s="126">
        <f t="shared" ref="BZ337" si="5510">R337/R343</f>
        <v>4.662004662004662E-3</v>
      </c>
      <c r="CA337" s="127">
        <f t="shared" ref="CA337" si="5511">S337/S343</f>
        <v>2.1353383458646617E-2</v>
      </c>
      <c r="CB337" s="124">
        <f t="shared" ref="CB337" si="5512">T337/T343</f>
        <v>1.0815307820299502E-2</v>
      </c>
      <c r="CC337" s="125">
        <f t="shared" ref="CC337" si="5513">U337/U343</f>
        <v>8.0971659919028341E-3</v>
      </c>
      <c r="CD337" s="126">
        <f t="shared" ref="CD337" si="5514">V337/V343</f>
        <v>3.793010024383636E-3</v>
      </c>
      <c r="CE337" s="127">
        <f t="shared" ref="CE337" si="5515">W337/W343</f>
        <v>1.4497756299620296E-2</v>
      </c>
      <c r="CF337" s="124">
        <f t="shared" ref="CF337" si="5516">X337/X343</f>
        <v>7.1396697902721996E-3</v>
      </c>
      <c r="CG337" s="125">
        <f t="shared" ref="CG337" si="5517">Y337/Y343</f>
        <v>1.411764705882353E-2</v>
      </c>
      <c r="CH337" s="126">
        <f t="shared" ref="CH337" si="5518">Z337/Z343</f>
        <v>5.6031641397495053E-3</v>
      </c>
      <c r="CI337" s="124">
        <f t="shared" ref="CI337" si="5519">AA337/AA343</f>
        <v>1.0778765831312315E-2</v>
      </c>
      <c r="CJ337" s="130">
        <f t="shared" ref="CJ337" si="5520">AB337/AB343</f>
        <v>3.5069261792039278E-3</v>
      </c>
      <c r="CK337" s="131">
        <f t="shared" ref="CK337" si="5521">AC337/AC343</f>
        <v>1.998769987699877E-2</v>
      </c>
    </row>
    <row r="338" spans="1:89" x14ac:dyDescent="0.2">
      <c r="A338" s="132" t="s">
        <v>35</v>
      </c>
      <c r="B338" s="198">
        <v>0</v>
      </c>
      <c r="C338" s="182">
        <v>15</v>
      </c>
      <c r="D338" s="183">
        <v>0</v>
      </c>
      <c r="E338" s="184">
        <v>7</v>
      </c>
      <c r="F338" s="181">
        <v>0</v>
      </c>
      <c r="G338" s="185">
        <v>3</v>
      </c>
      <c r="H338" s="183">
        <v>2</v>
      </c>
      <c r="I338" s="184">
        <v>9</v>
      </c>
      <c r="J338" s="181">
        <v>0</v>
      </c>
      <c r="K338" s="182">
        <v>0</v>
      </c>
      <c r="L338" s="183">
        <v>3</v>
      </c>
      <c r="M338" s="181">
        <v>1</v>
      </c>
      <c r="N338" s="186">
        <v>0</v>
      </c>
      <c r="O338" s="199">
        <v>2</v>
      </c>
      <c r="P338" s="181">
        <v>0</v>
      </c>
      <c r="Q338" s="182">
        <v>2</v>
      </c>
      <c r="R338" s="183">
        <v>0</v>
      </c>
      <c r="S338" s="184">
        <v>3</v>
      </c>
      <c r="T338" s="181">
        <v>0</v>
      </c>
      <c r="U338" s="185">
        <v>2</v>
      </c>
      <c r="V338" s="183">
        <v>2</v>
      </c>
      <c r="W338" s="200">
        <v>1</v>
      </c>
      <c r="X338" s="181">
        <v>1</v>
      </c>
      <c r="Y338" s="185">
        <v>1</v>
      </c>
      <c r="Z338" s="183">
        <v>1</v>
      </c>
      <c r="AA338" s="181">
        <v>1</v>
      </c>
      <c r="AB338" s="165">
        <f t="shared" si="5030"/>
        <v>9</v>
      </c>
      <c r="AC338" s="166">
        <f t="shared" si="5031"/>
        <v>47</v>
      </c>
      <c r="BI338" s="132" t="s">
        <v>35</v>
      </c>
      <c r="BJ338" s="124">
        <f>B338/B343</f>
        <v>0</v>
      </c>
      <c r="BK338" s="125">
        <f t="shared" ref="BK338" si="5522">C338/C343</f>
        <v>3.0211480362537764E-3</v>
      </c>
      <c r="BL338" s="126">
        <f t="shared" ref="BL338" si="5523">D338/D343</f>
        <v>0</v>
      </c>
      <c r="BM338" s="127">
        <f t="shared" ref="BM338" si="5524">E338/E343</f>
        <v>2.1718895439031957E-3</v>
      </c>
      <c r="BN338" s="124">
        <f t="shared" ref="BN338" si="5525">F338/F343</f>
        <v>0</v>
      </c>
      <c r="BO338" s="125">
        <f t="shared" ref="BO338" si="5526">G338/G343</f>
        <v>1.0664770707429791E-3</v>
      </c>
      <c r="BP338" s="126">
        <f t="shared" ref="BP338" si="5527">H338/H343</f>
        <v>3.5329447094152979E-4</v>
      </c>
      <c r="BQ338" s="127">
        <f t="shared" ref="BQ338" si="5528">I338/I343</f>
        <v>1.5690376569037657E-3</v>
      </c>
      <c r="BR338" s="124">
        <f t="shared" ref="BR338" si="5529">J338/J343</f>
        <v>0</v>
      </c>
      <c r="BS338" s="125">
        <f t="shared" ref="BS338" si="5530">K338/K343</f>
        <v>0</v>
      </c>
      <c r="BT338" s="126">
        <f t="shared" ref="BT338" si="5531">L338/L343</f>
        <v>9.7307817061303926E-4</v>
      </c>
      <c r="BU338" s="124">
        <f t="shared" ref="BU338" si="5532">M338/M343</f>
        <v>3.1476235442241108E-4</v>
      </c>
      <c r="BV338" s="128">
        <f t="shared" ref="BV338" si="5533">N338/N343</f>
        <v>0</v>
      </c>
      <c r="BW338" s="129">
        <f t="shared" ref="BW338" si="5534">O338/O343</f>
        <v>3.9690414764834294E-4</v>
      </c>
      <c r="BX338" s="124">
        <f t="shared" ref="BX338" si="5535">P338/P343</f>
        <v>0</v>
      </c>
      <c r="BY338" s="125">
        <f t="shared" ref="BY338" si="5536">Q338/Q343</f>
        <v>8.0612656187021366E-4</v>
      </c>
      <c r="BZ338" s="126">
        <f t="shared" ref="BZ338" si="5537">R338/R343</f>
        <v>0</v>
      </c>
      <c r="CA338" s="127">
        <f t="shared" ref="CA338" si="5538">S338/S343</f>
        <v>9.0225563909774437E-4</v>
      </c>
      <c r="CB338" s="124">
        <f t="shared" ref="CB338" si="5539">T338/T343</f>
        <v>0</v>
      </c>
      <c r="CC338" s="125">
        <f t="shared" ref="CC338" si="5540">U338/U343</f>
        <v>2.0242914979757085E-3</v>
      </c>
      <c r="CD338" s="126">
        <f t="shared" ref="CD338" si="5541">V338/V343</f>
        <v>5.4185857491194801E-4</v>
      </c>
      <c r="CE338" s="127">
        <f t="shared" ref="CE338" si="5542">W338/W343</f>
        <v>3.4518467380048324E-4</v>
      </c>
      <c r="CF338" s="124">
        <f t="shared" ref="CF338" si="5543">X338/X343</f>
        <v>4.4622936189201248E-4</v>
      </c>
      <c r="CG338" s="125">
        <f t="shared" ref="CG338" si="5544">Y338/Y343</f>
        <v>4.7058823529411766E-4</v>
      </c>
      <c r="CH338" s="126">
        <f t="shared" ref="CH338" si="5545">Z338/Z343</f>
        <v>1.6479894528675015E-4</v>
      </c>
      <c r="CI338" s="124">
        <f t="shared" ref="CI338" si="5546">AA338/AA343</f>
        <v>1.3473457289140393E-4</v>
      </c>
      <c r="CJ338" s="130">
        <f t="shared" ref="CJ338" si="5547">AB338/AB343</f>
        <v>1.9726459758022093E-4</v>
      </c>
      <c r="CK338" s="131">
        <f t="shared" ref="CK338" si="5548">AC338/AC343</f>
        <v>1.0323317518889474E-3</v>
      </c>
    </row>
    <row r="339" spans="1:89" x14ac:dyDescent="0.2">
      <c r="A339" s="140" t="s">
        <v>36</v>
      </c>
      <c r="B339" s="195">
        <v>0</v>
      </c>
      <c r="C339" s="189">
        <v>0</v>
      </c>
      <c r="D339" s="190">
        <v>0</v>
      </c>
      <c r="E339" s="191">
        <v>1</v>
      </c>
      <c r="F339" s="188">
        <v>0</v>
      </c>
      <c r="G339" s="192">
        <v>0</v>
      </c>
      <c r="H339" s="190">
        <v>0</v>
      </c>
      <c r="I339" s="191">
        <v>0</v>
      </c>
      <c r="J339" s="188">
        <v>0</v>
      </c>
      <c r="K339" s="192">
        <v>0</v>
      </c>
      <c r="L339" s="190">
        <v>0</v>
      </c>
      <c r="M339" s="188">
        <v>0</v>
      </c>
      <c r="N339" s="193">
        <v>0</v>
      </c>
      <c r="O339" s="196">
        <v>0</v>
      </c>
      <c r="P339" s="188">
        <v>0</v>
      </c>
      <c r="Q339" s="192">
        <v>0</v>
      </c>
      <c r="R339" s="190">
        <v>0</v>
      </c>
      <c r="S339" s="191">
        <v>0</v>
      </c>
      <c r="T339" s="188">
        <v>0</v>
      </c>
      <c r="U339" s="192">
        <v>0</v>
      </c>
      <c r="V339" s="190">
        <v>0</v>
      </c>
      <c r="W339" s="191">
        <v>0</v>
      </c>
      <c r="X339" s="188">
        <v>0</v>
      </c>
      <c r="Y339" s="192">
        <v>0</v>
      </c>
      <c r="Z339" s="190">
        <v>0</v>
      </c>
      <c r="AA339" s="188">
        <v>0</v>
      </c>
      <c r="AB339" s="165">
        <f t="shared" si="5030"/>
        <v>0</v>
      </c>
      <c r="AC339" s="166">
        <f t="shared" si="5031"/>
        <v>1</v>
      </c>
      <c r="BI339" s="140" t="s">
        <v>36</v>
      </c>
      <c r="BJ339" s="124">
        <f>B339/B343</f>
        <v>0</v>
      </c>
      <c r="BK339" s="125">
        <f t="shared" ref="BK339" si="5549">C339/C343</f>
        <v>0</v>
      </c>
      <c r="BL339" s="126">
        <f t="shared" ref="BL339" si="5550">D339/D343</f>
        <v>0</v>
      </c>
      <c r="BM339" s="127">
        <f t="shared" ref="BM339" si="5551">E339/E343</f>
        <v>3.1026993484331366E-4</v>
      </c>
      <c r="BN339" s="124">
        <f t="shared" ref="BN339" si="5552">F339/F343</f>
        <v>0</v>
      </c>
      <c r="BO339" s="125">
        <f t="shared" ref="BO339" si="5553">G339/G343</f>
        <v>0</v>
      </c>
      <c r="BP339" s="126">
        <f t="shared" ref="BP339" si="5554">H339/H343</f>
        <v>0</v>
      </c>
      <c r="BQ339" s="127">
        <f t="shared" ref="BQ339" si="5555">I339/I343</f>
        <v>0</v>
      </c>
      <c r="BR339" s="124">
        <f t="shared" ref="BR339" si="5556">J339/J343</f>
        <v>0</v>
      </c>
      <c r="BS339" s="125">
        <f t="shared" ref="BS339" si="5557">K339/K343</f>
        <v>0</v>
      </c>
      <c r="BT339" s="126">
        <f t="shared" ref="BT339" si="5558">L339/L343</f>
        <v>0</v>
      </c>
      <c r="BU339" s="124">
        <f t="shared" ref="BU339" si="5559">M339/M343</f>
        <v>0</v>
      </c>
      <c r="BV339" s="128">
        <f t="shared" ref="BV339" si="5560">N339/N343</f>
        <v>0</v>
      </c>
      <c r="BW339" s="129">
        <f t="shared" ref="BW339" si="5561">O339/O343</f>
        <v>0</v>
      </c>
      <c r="BX339" s="124">
        <f t="shared" ref="BX339" si="5562">P339/P343</f>
        <v>0</v>
      </c>
      <c r="BY339" s="125">
        <f t="shared" ref="BY339" si="5563">Q339/Q343</f>
        <v>0</v>
      </c>
      <c r="BZ339" s="126">
        <f t="shared" ref="BZ339" si="5564">R339/R343</f>
        <v>0</v>
      </c>
      <c r="CA339" s="127">
        <f t="shared" ref="CA339" si="5565">S339/S343</f>
        <v>0</v>
      </c>
      <c r="CB339" s="124">
        <f t="shared" ref="CB339" si="5566">T339/T343</f>
        <v>0</v>
      </c>
      <c r="CC339" s="125">
        <f t="shared" ref="CC339" si="5567">U339/U343</f>
        <v>0</v>
      </c>
      <c r="CD339" s="126">
        <f t="shared" ref="CD339" si="5568">V339/V343</f>
        <v>0</v>
      </c>
      <c r="CE339" s="127">
        <f t="shared" ref="CE339" si="5569">W339/W343</f>
        <v>0</v>
      </c>
      <c r="CF339" s="124">
        <f t="shared" ref="CF339" si="5570">X339/X343</f>
        <v>0</v>
      </c>
      <c r="CG339" s="125">
        <f t="shared" ref="CG339" si="5571">Y339/Y343</f>
        <v>0</v>
      </c>
      <c r="CH339" s="126">
        <f t="shared" ref="CH339" si="5572">Z339/Z343</f>
        <v>0</v>
      </c>
      <c r="CI339" s="124">
        <f t="shared" ref="CI339" si="5573">AA339/AA343</f>
        <v>0</v>
      </c>
      <c r="CJ339" s="130">
        <f t="shared" ref="CJ339" si="5574">AB339/AB343</f>
        <v>0</v>
      </c>
      <c r="CK339" s="131">
        <f t="shared" ref="CK339" si="5575">AC339/AC343</f>
        <v>2.1964505359339308E-5</v>
      </c>
    </row>
    <row r="340" spans="1:89" x14ac:dyDescent="0.2">
      <c r="A340" s="132" t="s">
        <v>37</v>
      </c>
      <c r="B340" s="57">
        <v>0</v>
      </c>
      <c r="C340" s="58">
        <v>0</v>
      </c>
      <c r="D340" s="134">
        <v>0</v>
      </c>
      <c r="E340" s="135">
        <v>0</v>
      </c>
      <c r="F340" s="133">
        <v>0</v>
      </c>
      <c r="G340" s="136">
        <v>0</v>
      </c>
      <c r="H340" s="134">
        <v>0</v>
      </c>
      <c r="I340" s="135">
        <v>0</v>
      </c>
      <c r="J340" s="133">
        <v>0</v>
      </c>
      <c r="K340" s="136">
        <v>0</v>
      </c>
      <c r="L340" s="134">
        <v>0</v>
      </c>
      <c r="M340" s="133">
        <v>0</v>
      </c>
      <c r="N340" s="137">
        <v>0</v>
      </c>
      <c r="O340" s="138">
        <v>0</v>
      </c>
      <c r="P340" s="133">
        <v>0</v>
      </c>
      <c r="Q340" s="136">
        <v>0</v>
      </c>
      <c r="R340" s="134"/>
      <c r="S340" s="135">
        <v>0</v>
      </c>
      <c r="T340" s="133">
        <v>0</v>
      </c>
      <c r="U340" s="136">
        <v>0</v>
      </c>
      <c r="V340" s="134">
        <v>0</v>
      </c>
      <c r="W340" s="135">
        <v>0</v>
      </c>
      <c r="X340" s="133">
        <v>0</v>
      </c>
      <c r="Y340" s="136">
        <v>0</v>
      </c>
      <c r="Z340" s="139">
        <v>0</v>
      </c>
      <c r="AA340" s="2">
        <v>0</v>
      </c>
      <c r="AB340" s="165">
        <f t="shared" si="5030"/>
        <v>0</v>
      </c>
      <c r="AC340" s="166">
        <f t="shared" si="5031"/>
        <v>0</v>
      </c>
      <c r="BI340" s="132" t="s">
        <v>37</v>
      </c>
      <c r="BJ340" s="124">
        <f>B340/B343</f>
        <v>0</v>
      </c>
      <c r="BK340" s="125">
        <f t="shared" ref="BK340" si="5576">C340/C343</f>
        <v>0</v>
      </c>
      <c r="BL340" s="126">
        <f t="shared" ref="BL340" si="5577">D340/D343</f>
        <v>0</v>
      </c>
      <c r="BM340" s="127">
        <f t="shared" ref="BM340" si="5578">E340/E343</f>
        <v>0</v>
      </c>
      <c r="BN340" s="124">
        <f t="shared" ref="BN340" si="5579">F340/F343</f>
        <v>0</v>
      </c>
      <c r="BO340" s="125">
        <f t="shared" ref="BO340" si="5580">G340/G343</f>
        <v>0</v>
      </c>
      <c r="BP340" s="126">
        <f t="shared" ref="BP340" si="5581">H340/H343</f>
        <v>0</v>
      </c>
      <c r="BQ340" s="127">
        <f t="shared" ref="BQ340" si="5582">I340/I343</f>
        <v>0</v>
      </c>
      <c r="BR340" s="124">
        <f t="shared" ref="BR340" si="5583">J340/J343</f>
        <v>0</v>
      </c>
      <c r="BS340" s="125">
        <f t="shared" ref="BS340" si="5584">K340/K343</f>
        <v>0</v>
      </c>
      <c r="BT340" s="126">
        <f t="shared" ref="BT340" si="5585">L340/L343</f>
        <v>0</v>
      </c>
      <c r="BU340" s="124">
        <f t="shared" ref="BU340" si="5586">M340/M343</f>
        <v>0</v>
      </c>
      <c r="BV340" s="128">
        <f t="shared" ref="BV340" si="5587">N340/N343</f>
        <v>0</v>
      </c>
      <c r="BW340" s="129">
        <f t="shared" ref="BW340" si="5588">O340/O343</f>
        <v>0</v>
      </c>
      <c r="BX340" s="124">
        <f t="shared" ref="BX340" si="5589">P340/P343</f>
        <v>0</v>
      </c>
      <c r="BY340" s="125">
        <f t="shared" ref="BY340" si="5590">Q340/Q343</f>
        <v>0</v>
      </c>
      <c r="BZ340" s="126">
        <f t="shared" ref="BZ340" si="5591">R340/R343</f>
        <v>0</v>
      </c>
      <c r="CA340" s="127">
        <f t="shared" ref="CA340" si="5592">S340/S343</f>
        <v>0</v>
      </c>
      <c r="CB340" s="124">
        <f t="shared" ref="CB340" si="5593">T340/T343</f>
        <v>0</v>
      </c>
      <c r="CC340" s="125">
        <f t="shared" ref="CC340" si="5594">U340/U343</f>
        <v>0</v>
      </c>
      <c r="CD340" s="126">
        <f t="shared" ref="CD340" si="5595">V340/V343</f>
        <v>0</v>
      </c>
      <c r="CE340" s="127">
        <f t="shared" ref="CE340" si="5596">W340/W343</f>
        <v>0</v>
      </c>
      <c r="CF340" s="124">
        <f t="shared" ref="CF340" si="5597">X340/X343</f>
        <v>0</v>
      </c>
      <c r="CG340" s="125">
        <f t="shared" ref="CG340" si="5598">Y340/Y343</f>
        <v>0</v>
      </c>
      <c r="CH340" s="126">
        <f t="shared" ref="CH340" si="5599">Z340/Z343</f>
        <v>0</v>
      </c>
      <c r="CI340" s="124">
        <f t="shared" ref="CI340" si="5600">AA340/AA343</f>
        <v>0</v>
      </c>
      <c r="CJ340" s="130">
        <f t="shared" ref="CJ340" si="5601">AB340/AB343</f>
        <v>0</v>
      </c>
      <c r="CK340" s="131">
        <f t="shared" ref="CK340" si="5602">AC340/AC343</f>
        <v>0</v>
      </c>
    </row>
    <row r="341" spans="1:89" x14ac:dyDescent="0.2">
      <c r="A341" s="140" t="s">
        <v>38</v>
      </c>
      <c r="B341" s="55"/>
      <c r="C341" s="56"/>
      <c r="D341" s="145"/>
      <c r="E341" s="142"/>
      <c r="F341" s="143"/>
      <c r="G341" s="144"/>
      <c r="H341" s="145"/>
      <c r="I341" s="142"/>
      <c r="J341" s="143"/>
      <c r="K341" s="144"/>
      <c r="L341" s="145"/>
      <c r="M341" s="143"/>
      <c r="N341" s="147"/>
      <c r="O341" s="146"/>
      <c r="P341" s="143"/>
      <c r="Q341" s="144"/>
      <c r="R341" s="145"/>
      <c r="S341" s="142"/>
      <c r="T341" s="143"/>
      <c r="U341" s="144"/>
      <c r="V341" s="145"/>
      <c r="W341" s="142"/>
      <c r="X341" s="143"/>
      <c r="Y341" s="144"/>
      <c r="Z341" s="3"/>
      <c r="AA341" s="141"/>
      <c r="AB341" s="165">
        <f>B341+D341+F341+H341+J341+L341+N341+P341+R341+T341+V341+X341+Z341</f>
        <v>0</v>
      </c>
      <c r="AC341" s="166">
        <f t="shared" si="5031"/>
        <v>0</v>
      </c>
      <c r="BI341" s="140" t="s">
        <v>38</v>
      </c>
      <c r="BJ341" s="124">
        <f>B341/B343</f>
        <v>0</v>
      </c>
      <c r="BK341" s="125">
        <f t="shared" ref="BK341" si="5603">C341/C343</f>
        <v>0</v>
      </c>
      <c r="BL341" s="126">
        <f t="shared" ref="BL341" si="5604">D341/D343</f>
        <v>0</v>
      </c>
      <c r="BM341" s="127">
        <f t="shared" ref="BM341" si="5605">E341/E343</f>
        <v>0</v>
      </c>
      <c r="BN341" s="124">
        <f t="shared" ref="BN341" si="5606">F341/F343</f>
        <v>0</v>
      </c>
      <c r="BO341" s="125">
        <f t="shared" ref="BO341" si="5607">G341/G343</f>
        <v>0</v>
      </c>
      <c r="BP341" s="126">
        <f t="shared" ref="BP341" si="5608">H341/H343</f>
        <v>0</v>
      </c>
      <c r="BQ341" s="127">
        <f t="shared" ref="BQ341" si="5609">I341/I343</f>
        <v>0</v>
      </c>
      <c r="BR341" s="124">
        <f t="shared" ref="BR341" si="5610">J341/J343</f>
        <v>0</v>
      </c>
      <c r="BS341" s="125">
        <f t="shared" ref="BS341" si="5611">K341/K343</f>
        <v>0</v>
      </c>
      <c r="BT341" s="126">
        <f t="shared" ref="BT341" si="5612">L341/L343</f>
        <v>0</v>
      </c>
      <c r="BU341" s="124">
        <f t="shared" ref="BU341" si="5613">M341/M343</f>
        <v>0</v>
      </c>
      <c r="BV341" s="128">
        <f t="shared" ref="BV341" si="5614">N341/N343</f>
        <v>0</v>
      </c>
      <c r="BW341" s="129">
        <f t="shared" ref="BW341" si="5615">O341/O343</f>
        <v>0</v>
      </c>
      <c r="BX341" s="124">
        <f t="shared" ref="BX341" si="5616">P341/P343</f>
        <v>0</v>
      </c>
      <c r="BY341" s="125">
        <f t="shared" ref="BY341" si="5617">Q341/Q343</f>
        <v>0</v>
      </c>
      <c r="BZ341" s="126">
        <f t="shared" ref="BZ341" si="5618">R341/R343</f>
        <v>0</v>
      </c>
      <c r="CA341" s="127">
        <f t="shared" ref="CA341" si="5619">S341/S343</f>
        <v>0</v>
      </c>
      <c r="CB341" s="124">
        <f t="shared" ref="CB341" si="5620">T341/T343</f>
        <v>0</v>
      </c>
      <c r="CC341" s="125">
        <f t="shared" ref="CC341" si="5621">U341/U343</f>
        <v>0</v>
      </c>
      <c r="CD341" s="126">
        <f t="shared" ref="CD341" si="5622">V341/V343</f>
        <v>0</v>
      </c>
      <c r="CE341" s="127">
        <f t="shared" ref="CE341" si="5623">W341/W343</f>
        <v>0</v>
      </c>
      <c r="CF341" s="124">
        <f t="shared" ref="CF341" si="5624">X341/X343</f>
        <v>0</v>
      </c>
      <c r="CG341" s="125">
        <f t="shared" ref="CG341" si="5625">Y341/Y343</f>
        <v>0</v>
      </c>
      <c r="CH341" s="126">
        <f t="shared" ref="CH341" si="5626">Z341/Z343</f>
        <v>0</v>
      </c>
      <c r="CI341" s="124">
        <f t="shared" ref="CI341" si="5627">AA341/AA343</f>
        <v>0</v>
      </c>
      <c r="CJ341" s="130">
        <f t="shared" ref="CJ341" si="5628">AB341/AB343</f>
        <v>0</v>
      </c>
      <c r="CK341" s="131">
        <f t="shared" ref="CK341" si="5629">AC341/AC343</f>
        <v>0</v>
      </c>
    </row>
    <row r="342" spans="1:89" ht="13.5" thickBot="1" x14ac:dyDescent="0.25">
      <c r="A342" s="132" t="s">
        <v>39</v>
      </c>
      <c r="B342" s="57"/>
      <c r="C342" s="58"/>
      <c r="D342" s="134"/>
      <c r="E342" s="135"/>
      <c r="F342" s="133"/>
      <c r="G342" s="136"/>
      <c r="H342" s="134"/>
      <c r="I342" s="135"/>
      <c r="J342" s="133"/>
      <c r="K342" s="136"/>
      <c r="L342" s="134"/>
      <c r="M342" s="133"/>
      <c r="N342" s="137"/>
      <c r="O342" s="138"/>
      <c r="P342" s="133"/>
      <c r="Q342" s="136"/>
      <c r="R342" s="134"/>
      <c r="S342" s="135"/>
      <c r="T342" s="133"/>
      <c r="U342" s="136"/>
      <c r="V342" s="134"/>
      <c r="W342" s="135"/>
      <c r="X342" s="133"/>
      <c r="Y342" s="136"/>
      <c r="Z342" s="139"/>
      <c r="AA342" s="2"/>
      <c r="AB342" s="165"/>
      <c r="AC342" s="166"/>
      <c r="BI342" s="132" t="s">
        <v>39</v>
      </c>
      <c r="BJ342" s="124">
        <f>B342/B343</f>
        <v>0</v>
      </c>
      <c r="BK342" s="125">
        <f t="shared" ref="BK342" si="5630">C342/C343</f>
        <v>0</v>
      </c>
      <c r="BL342" s="126">
        <f t="shared" ref="BL342" si="5631">D342/D343</f>
        <v>0</v>
      </c>
      <c r="BM342" s="127">
        <f t="shared" ref="BM342" si="5632">E342/E343</f>
        <v>0</v>
      </c>
      <c r="BN342" s="124">
        <f t="shared" ref="BN342" si="5633">F342/F343</f>
        <v>0</v>
      </c>
      <c r="BO342" s="125">
        <f t="shared" ref="BO342" si="5634">G342/G343</f>
        <v>0</v>
      </c>
      <c r="BP342" s="126">
        <f t="shared" ref="BP342" si="5635">H342/H343</f>
        <v>0</v>
      </c>
      <c r="BQ342" s="127">
        <f t="shared" ref="BQ342" si="5636">I342/I343</f>
        <v>0</v>
      </c>
      <c r="BR342" s="124">
        <f t="shared" ref="BR342" si="5637">J342/J343</f>
        <v>0</v>
      </c>
      <c r="BS342" s="125">
        <f t="shared" ref="BS342" si="5638">K342/K343</f>
        <v>0</v>
      </c>
      <c r="BT342" s="126">
        <f t="shared" ref="BT342" si="5639">L342/L343</f>
        <v>0</v>
      </c>
      <c r="BU342" s="124">
        <f t="shared" ref="BU342" si="5640">M342/M343</f>
        <v>0</v>
      </c>
      <c r="BV342" s="128">
        <f t="shared" ref="BV342" si="5641">N342/N343</f>
        <v>0</v>
      </c>
      <c r="BW342" s="129">
        <f t="shared" ref="BW342" si="5642">O342/O343</f>
        <v>0</v>
      </c>
      <c r="BX342" s="124">
        <f t="shared" ref="BX342" si="5643">P342/P343</f>
        <v>0</v>
      </c>
      <c r="BY342" s="125">
        <f t="shared" ref="BY342" si="5644">Q342/Q343</f>
        <v>0</v>
      </c>
      <c r="BZ342" s="126">
        <f t="shared" ref="BZ342" si="5645">R342/R343</f>
        <v>0</v>
      </c>
      <c r="CA342" s="127">
        <f t="shared" ref="CA342" si="5646">S342/S343</f>
        <v>0</v>
      </c>
      <c r="CB342" s="124">
        <f t="shared" ref="CB342" si="5647">T342/T343</f>
        <v>0</v>
      </c>
      <c r="CC342" s="125">
        <f t="shared" ref="CC342" si="5648">U342/U343</f>
        <v>0</v>
      </c>
      <c r="CD342" s="126">
        <f t="shared" ref="CD342" si="5649">V342/V343</f>
        <v>0</v>
      </c>
      <c r="CE342" s="127">
        <f t="shared" ref="CE342" si="5650">W342/W343</f>
        <v>0</v>
      </c>
      <c r="CF342" s="124">
        <f t="shared" ref="CF342" si="5651">X342/X343</f>
        <v>0</v>
      </c>
      <c r="CG342" s="125">
        <f t="shared" ref="CG342" si="5652">Y342/Y343</f>
        <v>0</v>
      </c>
      <c r="CH342" s="126">
        <f t="shared" ref="CH342" si="5653">Z342/Z343</f>
        <v>0</v>
      </c>
      <c r="CI342" s="124">
        <f t="shared" ref="CI342" si="5654">AA342/AA343</f>
        <v>0</v>
      </c>
      <c r="CJ342" s="130">
        <f t="shared" ref="CJ342" si="5655">AB342/AB343</f>
        <v>0</v>
      </c>
      <c r="CK342" s="131">
        <f t="shared" ref="CK342" si="5656">AC342/AC343</f>
        <v>0</v>
      </c>
    </row>
    <row r="343" spans="1:89" ht="14.25" thickTop="1" thickBot="1" x14ac:dyDescent="0.25">
      <c r="A343" s="254" t="s">
        <v>13</v>
      </c>
      <c r="B343" s="14">
        <f>SUM(B320:B342)</f>
        <v>4772</v>
      </c>
      <c r="C343" s="1">
        <f t="shared" ref="C343" si="5657">SUM(C320:C342)</f>
        <v>4965</v>
      </c>
      <c r="D343" s="14">
        <f t="shared" ref="D343" si="5658">SUM(D320:D342)</f>
        <v>2380</v>
      </c>
      <c r="E343" s="1">
        <f t="shared" ref="E343" si="5659">SUM(E320:E342)</f>
        <v>3223</v>
      </c>
      <c r="F343" s="14">
        <f t="shared" ref="F343" si="5660">SUM(F320:F342)</f>
        <v>3938</v>
      </c>
      <c r="G343" s="1">
        <f t="shared" ref="G343" si="5661">SUM(G320:G342)</f>
        <v>2813</v>
      </c>
      <c r="H343" s="14">
        <f t="shared" ref="H343" si="5662">SUM(H320:H342)</f>
        <v>5661</v>
      </c>
      <c r="I343" s="1">
        <f t="shared" ref="I343" si="5663">SUM(I320:I342)</f>
        <v>5736</v>
      </c>
      <c r="J343" s="14">
        <f t="shared" ref="J343" si="5664">SUM(J320:J342)</f>
        <v>1457</v>
      </c>
      <c r="K343" s="1">
        <f t="shared" ref="K343" si="5665">SUM(K320:K342)</f>
        <v>1337</v>
      </c>
      <c r="L343" s="14">
        <f t="shared" ref="L343" si="5666">SUM(L320:L342)</f>
        <v>3083</v>
      </c>
      <c r="M343" s="1">
        <f t="shared" ref="M343" si="5667">SUM(M320:M342)</f>
        <v>3177</v>
      </c>
      <c r="N343" s="14">
        <f t="shared" ref="N343" si="5668">SUM(N320:N342)</f>
        <v>4966</v>
      </c>
      <c r="O343" s="1">
        <f t="shared" ref="O343" si="5669">SUM(O320:O342)</f>
        <v>5039</v>
      </c>
      <c r="P343" s="14">
        <f t="shared" ref="P343" si="5670">SUM(P320:P342)</f>
        <v>2733</v>
      </c>
      <c r="Q343" s="1">
        <f t="shared" ref="Q343" si="5671">SUM(Q320:Q342)</f>
        <v>2481</v>
      </c>
      <c r="R343" s="14">
        <f t="shared" ref="R343" si="5672">SUM(R320:R342)</f>
        <v>3432</v>
      </c>
      <c r="S343" s="1">
        <f t="shared" ref="S343" si="5673">SUM(S320:S342)</f>
        <v>3325</v>
      </c>
      <c r="T343" s="14">
        <f t="shared" ref="T343" si="5674">SUM(T320:T342)</f>
        <v>1202</v>
      </c>
      <c r="U343" s="1">
        <f t="shared" ref="U343" si="5675">SUM(U320:U342)</f>
        <v>988</v>
      </c>
      <c r="V343" s="14">
        <f t="shared" ref="V343" si="5676">SUM(V320:V342)</f>
        <v>3691</v>
      </c>
      <c r="W343" s="1">
        <f t="shared" ref="W343" si="5677">SUM(W320:W342)</f>
        <v>2897</v>
      </c>
      <c r="X343" s="14">
        <f t="shared" ref="X343" si="5678">SUM(X320:X342)</f>
        <v>2241</v>
      </c>
      <c r="Y343" s="1">
        <f t="shared" ref="Y343" si="5679">SUM(Y320:Y342)</f>
        <v>2125</v>
      </c>
      <c r="Z343" s="14">
        <f t="shared" ref="Z343" si="5680">SUM(Z320:Z342)</f>
        <v>6068</v>
      </c>
      <c r="AA343" s="1">
        <f t="shared" ref="AA343" si="5681">SUM(AA320:AA342)</f>
        <v>7422</v>
      </c>
      <c r="AB343" s="167">
        <f t="shared" ref="AB343:AC343" si="5682">SUM(AB319:AB342)</f>
        <v>45624</v>
      </c>
      <c r="AC343" s="168">
        <f t="shared" si="5682"/>
        <v>45528</v>
      </c>
      <c r="BI343" s="254" t="s">
        <v>13</v>
      </c>
      <c r="BJ343" s="148" t="e">
        <f>SUM(BJ319:BJ342)</f>
        <v>#REF!</v>
      </c>
      <c r="BK343" s="149">
        <f t="shared" ref="BK343:CK343" si="5683">SUM(BK319:BK342)</f>
        <v>0.99999999999999989</v>
      </c>
      <c r="BL343" s="148">
        <f t="shared" si="5683"/>
        <v>1</v>
      </c>
      <c r="BM343" s="149">
        <f t="shared" si="5683"/>
        <v>1.0000000000000002</v>
      </c>
      <c r="BN343" s="148">
        <f t="shared" si="5683"/>
        <v>1</v>
      </c>
      <c r="BO343" s="149">
        <f t="shared" si="5683"/>
        <v>1</v>
      </c>
      <c r="BP343" s="148">
        <f t="shared" si="5683"/>
        <v>0.99999999999999978</v>
      </c>
      <c r="BQ343" s="149">
        <f t="shared" si="5683"/>
        <v>0.99999999999999989</v>
      </c>
      <c r="BR343" s="148">
        <f t="shared" si="5683"/>
        <v>1</v>
      </c>
      <c r="BS343" s="149">
        <f t="shared" si="5683"/>
        <v>1</v>
      </c>
      <c r="BT343" s="148">
        <f t="shared" si="5683"/>
        <v>0.99999999999999989</v>
      </c>
      <c r="BU343" s="149">
        <f t="shared" si="5683"/>
        <v>1</v>
      </c>
      <c r="BV343" s="148">
        <f t="shared" si="5683"/>
        <v>1</v>
      </c>
      <c r="BW343" s="149">
        <f t="shared" si="5683"/>
        <v>1</v>
      </c>
      <c r="BX343" s="148">
        <f t="shared" si="5683"/>
        <v>1.0000000000000002</v>
      </c>
      <c r="BY343" s="149">
        <f t="shared" si="5683"/>
        <v>1</v>
      </c>
      <c r="BZ343" s="148">
        <f t="shared" si="5683"/>
        <v>0.99999999999999989</v>
      </c>
      <c r="CA343" s="149">
        <f t="shared" si="5683"/>
        <v>1.0000000000000002</v>
      </c>
      <c r="CB343" s="148">
        <f t="shared" si="5683"/>
        <v>1</v>
      </c>
      <c r="CC343" s="149">
        <f t="shared" si="5683"/>
        <v>1.0000000000000002</v>
      </c>
      <c r="CD343" s="148">
        <f t="shared" si="5683"/>
        <v>1</v>
      </c>
      <c r="CE343" s="149">
        <f t="shared" si="5683"/>
        <v>1</v>
      </c>
      <c r="CF343" s="148">
        <f t="shared" si="5683"/>
        <v>0.99999999999999989</v>
      </c>
      <c r="CG343" s="149">
        <f t="shared" si="5683"/>
        <v>1.0000000000000002</v>
      </c>
      <c r="CH343" s="148">
        <f t="shared" si="5683"/>
        <v>0.99999999999999989</v>
      </c>
      <c r="CI343" s="149">
        <f t="shared" si="5683"/>
        <v>1</v>
      </c>
      <c r="CJ343" s="148">
        <f t="shared" si="5683"/>
        <v>0.99999999999999989</v>
      </c>
      <c r="CK343" s="149">
        <f t="shared" si="5683"/>
        <v>0.99999999999999978</v>
      </c>
    </row>
    <row r="344" spans="1:89" ht="13.5" thickTop="1" x14ac:dyDescent="0.2">
      <c r="A344" s="179"/>
    </row>
    <row r="346" spans="1:89" x14ac:dyDescent="0.2">
      <c r="A346" s="271">
        <f>+A315+1</f>
        <v>43994</v>
      </c>
      <c r="B346" s="271"/>
      <c r="C346" s="271"/>
      <c r="D346" s="271"/>
      <c r="BI346" s="270">
        <f>+BI315+1</f>
        <v>43994</v>
      </c>
      <c r="BJ346" s="270"/>
      <c r="BK346" s="270"/>
      <c r="BL346" s="270"/>
    </row>
    <row r="347" spans="1:89" ht="13.5" thickBot="1" x14ac:dyDescent="0.25">
      <c r="AE347" t="s">
        <v>84</v>
      </c>
    </row>
    <row r="348" spans="1:89" ht="14.25" thickTop="1" thickBot="1" x14ac:dyDescent="0.25">
      <c r="A348" s="268" t="s">
        <v>0</v>
      </c>
      <c r="B348" s="262" t="s">
        <v>1</v>
      </c>
      <c r="C348" s="263"/>
      <c r="D348" s="262" t="s">
        <v>2</v>
      </c>
      <c r="E348" s="263"/>
      <c r="F348" s="262" t="s">
        <v>3</v>
      </c>
      <c r="G348" s="263"/>
      <c r="H348" s="262" t="s">
        <v>4</v>
      </c>
      <c r="I348" s="263"/>
      <c r="J348" s="262" t="s">
        <v>5</v>
      </c>
      <c r="K348" s="263"/>
      <c r="L348" s="262" t="s">
        <v>6</v>
      </c>
      <c r="M348" s="263"/>
      <c r="N348" s="262" t="s">
        <v>7</v>
      </c>
      <c r="O348" s="263"/>
      <c r="P348" s="262" t="s">
        <v>8</v>
      </c>
      <c r="Q348" s="263"/>
      <c r="R348" s="262" t="s">
        <v>9</v>
      </c>
      <c r="S348" s="263"/>
      <c r="T348" s="262" t="s">
        <v>10</v>
      </c>
      <c r="U348" s="263"/>
      <c r="V348" s="262" t="s">
        <v>11</v>
      </c>
      <c r="W348" s="263"/>
      <c r="X348" s="262" t="s">
        <v>12</v>
      </c>
      <c r="Y348" s="263"/>
      <c r="Z348" s="264" t="s">
        <v>40</v>
      </c>
      <c r="AA348" s="265"/>
      <c r="AB348" s="266" t="s">
        <v>41</v>
      </c>
      <c r="AC348" s="267"/>
      <c r="AE348" s="268" t="s">
        <v>0</v>
      </c>
      <c r="AF348" s="262" t="s">
        <v>1</v>
      </c>
      <c r="AG348" s="263"/>
      <c r="AH348" s="262" t="s">
        <v>2</v>
      </c>
      <c r="AI348" s="263"/>
      <c r="AJ348" s="262" t="s">
        <v>3</v>
      </c>
      <c r="AK348" s="263"/>
      <c r="AL348" s="262" t="s">
        <v>4</v>
      </c>
      <c r="AM348" s="263"/>
      <c r="AN348" s="262" t="s">
        <v>5</v>
      </c>
      <c r="AO348" s="263"/>
      <c r="AP348" s="262" t="s">
        <v>6</v>
      </c>
      <c r="AQ348" s="263"/>
      <c r="AR348" s="262" t="s">
        <v>7</v>
      </c>
      <c r="AS348" s="263"/>
      <c r="AT348" s="262" t="s">
        <v>8</v>
      </c>
      <c r="AU348" s="263"/>
      <c r="AV348" s="262" t="s">
        <v>9</v>
      </c>
      <c r="AW348" s="263"/>
      <c r="AX348" s="262" t="s">
        <v>10</v>
      </c>
      <c r="AY348" s="263"/>
      <c r="AZ348" s="262" t="s">
        <v>11</v>
      </c>
      <c r="BA348" s="263"/>
      <c r="BB348" s="262" t="s">
        <v>12</v>
      </c>
      <c r="BC348" s="263"/>
      <c r="BD348" s="264" t="s">
        <v>40</v>
      </c>
      <c r="BE348" s="265"/>
      <c r="BF348" s="266" t="s">
        <v>41</v>
      </c>
      <c r="BG348" s="267"/>
      <c r="BI348" s="268" t="s">
        <v>0</v>
      </c>
      <c r="BJ348" s="262" t="s">
        <v>1</v>
      </c>
      <c r="BK348" s="263"/>
      <c r="BL348" s="262" t="s">
        <v>2</v>
      </c>
      <c r="BM348" s="263"/>
      <c r="BN348" s="262" t="s">
        <v>3</v>
      </c>
      <c r="BO348" s="263"/>
      <c r="BP348" s="262" t="s">
        <v>4</v>
      </c>
      <c r="BQ348" s="263"/>
      <c r="BR348" s="262" t="s">
        <v>5</v>
      </c>
      <c r="BS348" s="263"/>
      <c r="BT348" s="262" t="s">
        <v>6</v>
      </c>
      <c r="BU348" s="263"/>
      <c r="BV348" s="262" t="s">
        <v>7</v>
      </c>
      <c r="BW348" s="263"/>
      <c r="BX348" s="262" t="s">
        <v>8</v>
      </c>
      <c r="BY348" s="263"/>
      <c r="BZ348" s="262" t="s">
        <v>9</v>
      </c>
      <c r="CA348" s="263"/>
      <c r="CB348" s="262" t="s">
        <v>10</v>
      </c>
      <c r="CC348" s="263"/>
      <c r="CD348" s="262" t="s">
        <v>11</v>
      </c>
      <c r="CE348" s="263"/>
      <c r="CF348" s="262" t="s">
        <v>12</v>
      </c>
      <c r="CG348" s="263"/>
      <c r="CH348" s="264" t="s">
        <v>40</v>
      </c>
      <c r="CI348" s="265"/>
      <c r="CJ348" s="262" t="s">
        <v>41</v>
      </c>
      <c r="CK348" s="263"/>
    </row>
    <row r="349" spans="1:89" ht="15" thickTop="1" thickBot="1" x14ac:dyDescent="0.3">
      <c r="A349" s="269"/>
      <c r="B349" s="112" t="s">
        <v>14</v>
      </c>
      <c r="C349" s="113" t="s">
        <v>15</v>
      </c>
      <c r="D349" s="114" t="s">
        <v>14</v>
      </c>
      <c r="E349" s="115" t="s">
        <v>15</v>
      </c>
      <c r="F349" s="112" t="s">
        <v>14</v>
      </c>
      <c r="G349" s="113" t="s">
        <v>15</v>
      </c>
      <c r="H349" s="114" t="s">
        <v>14</v>
      </c>
      <c r="I349" s="115" t="s">
        <v>15</v>
      </c>
      <c r="J349" s="112" t="s">
        <v>14</v>
      </c>
      <c r="K349" s="113" t="s">
        <v>15</v>
      </c>
      <c r="L349" s="114" t="s">
        <v>14</v>
      </c>
      <c r="M349" s="112" t="s">
        <v>15</v>
      </c>
      <c r="N349" s="116" t="s">
        <v>14</v>
      </c>
      <c r="O349" s="117" t="s">
        <v>15</v>
      </c>
      <c r="P349" s="112" t="s">
        <v>14</v>
      </c>
      <c r="Q349" s="113" t="s">
        <v>15</v>
      </c>
      <c r="R349" s="114" t="s">
        <v>14</v>
      </c>
      <c r="S349" s="115" t="s">
        <v>15</v>
      </c>
      <c r="T349" s="112" t="s">
        <v>14</v>
      </c>
      <c r="U349" s="113" t="s">
        <v>15</v>
      </c>
      <c r="V349" s="114" t="s">
        <v>14</v>
      </c>
      <c r="W349" s="115" t="s">
        <v>15</v>
      </c>
      <c r="X349" s="112" t="s">
        <v>14</v>
      </c>
      <c r="Y349" s="113" t="s">
        <v>15</v>
      </c>
      <c r="Z349" s="26" t="s">
        <v>14</v>
      </c>
      <c r="AA349" s="118" t="s">
        <v>15</v>
      </c>
      <c r="AB349" s="169" t="s">
        <v>14</v>
      </c>
      <c r="AC349" s="170" t="s">
        <v>15</v>
      </c>
      <c r="AE349" s="269"/>
      <c r="AF349" s="112" t="s">
        <v>14</v>
      </c>
      <c r="AG349" s="113" t="s">
        <v>15</v>
      </c>
      <c r="AH349" s="114" t="s">
        <v>14</v>
      </c>
      <c r="AI349" s="115" t="s">
        <v>15</v>
      </c>
      <c r="AJ349" s="112" t="s">
        <v>14</v>
      </c>
      <c r="AK349" s="113" t="s">
        <v>15</v>
      </c>
      <c r="AL349" s="114" t="s">
        <v>14</v>
      </c>
      <c r="AM349" s="115" t="s">
        <v>15</v>
      </c>
      <c r="AN349" s="112" t="s">
        <v>14</v>
      </c>
      <c r="AO349" s="113" t="s">
        <v>15</v>
      </c>
      <c r="AP349" s="114" t="s">
        <v>14</v>
      </c>
      <c r="AQ349" s="112" t="s">
        <v>15</v>
      </c>
      <c r="AR349" s="116" t="s">
        <v>14</v>
      </c>
      <c r="AS349" s="117" t="s">
        <v>15</v>
      </c>
      <c r="AT349" s="112" t="s">
        <v>14</v>
      </c>
      <c r="AU349" s="113" t="s">
        <v>15</v>
      </c>
      <c r="AV349" s="114" t="s">
        <v>14</v>
      </c>
      <c r="AW349" s="115" t="s">
        <v>15</v>
      </c>
      <c r="AX349" s="112" t="s">
        <v>14</v>
      </c>
      <c r="AY349" s="113" t="s">
        <v>15</v>
      </c>
      <c r="AZ349" s="114" t="s">
        <v>14</v>
      </c>
      <c r="BA349" s="115" t="s">
        <v>15</v>
      </c>
      <c r="BB349" s="112" t="s">
        <v>14</v>
      </c>
      <c r="BC349" s="113" t="s">
        <v>15</v>
      </c>
      <c r="BD349" s="26" t="s">
        <v>14</v>
      </c>
      <c r="BE349" s="118" t="s">
        <v>15</v>
      </c>
      <c r="BF349" s="169" t="s">
        <v>14</v>
      </c>
      <c r="BG349" s="170" t="s">
        <v>15</v>
      </c>
      <c r="BI349" s="269"/>
      <c r="BJ349" s="112" t="s">
        <v>14</v>
      </c>
      <c r="BK349" s="113" t="s">
        <v>15</v>
      </c>
      <c r="BL349" s="114" t="s">
        <v>14</v>
      </c>
      <c r="BM349" s="115" t="s">
        <v>15</v>
      </c>
      <c r="BN349" s="112" t="s">
        <v>14</v>
      </c>
      <c r="BO349" s="113" t="s">
        <v>15</v>
      </c>
      <c r="BP349" s="114" t="s">
        <v>14</v>
      </c>
      <c r="BQ349" s="115" t="s">
        <v>15</v>
      </c>
      <c r="BR349" s="112" t="s">
        <v>14</v>
      </c>
      <c r="BS349" s="113" t="s">
        <v>15</v>
      </c>
      <c r="BT349" s="114" t="s">
        <v>14</v>
      </c>
      <c r="BU349" s="112" t="s">
        <v>15</v>
      </c>
      <c r="BV349" s="116" t="s">
        <v>14</v>
      </c>
      <c r="BW349" s="117" t="s">
        <v>15</v>
      </c>
      <c r="BX349" s="112" t="s">
        <v>14</v>
      </c>
      <c r="BY349" s="113" t="s">
        <v>15</v>
      </c>
      <c r="BZ349" s="114" t="s">
        <v>14</v>
      </c>
      <c r="CA349" s="115" t="s">
        <v>15</v>
      </c>
      <c r="CB349" s="112" t="s">
        <v>14</v>
      </c>
      <c r="CC349" s="113" t="s">
        <v>15</v>
      </c>
      <c r="CD349" s="114" t="s">
        <v>14</v>
      </c>
      <c r="CE349" s="115" t="s">
        <v>15</v>
      </c>
      <c r="CF349" s="112" t="s">
        <v>14</v>
      </c>
      <c r="CG349" s="113" t="s">
        <v>15</v>
      </c>
      <c r="CH349" s="26" t="s">
        <v>14</v>
      </c>
      <c r="CI349" s="118" t="s">
        <v>15</v>
      </c>
      <c r="CJ349" s="116" t="s">
        <v>14</v>
      </c>
      <c r="CK349" s="117" t="s">
        <v>15</v>
      </c>
    </row>
    <row r="350" spans="1:89" ht="13.5" thickTop="1" x14ac:dyDescent="0.2">
      <c r="A350" s="120" t="s">
        <v>16</v>
      </c>
      <c r="B350" s="121"/>
      <c r="C350" s="178"/>
      <c r="D350" s="122"/>
      <c r="E350" s="173"/>
      <c r="F350" s="121"/>
      <c r="G350" s="123"/>
      <c r="H350" s="122"/>
      <c r="I350" s="173"/>
      <c r="J350" s="121"/>
      <c r="K350" s="123"/>
      <c r="L350" s="122"/>
      <c r="M350" s="121"/>
      <c r="N350" s="172"/>
      <c r="O350" s="174"/>
      <c r="P350" s="121"/>
      <c r="Q350" s="123"/>
      <c r="R350" s="122"/>
      <c r="S350" s="173"/>
      <c r="T350" s="121"/>
      <c r="U350" s="123"/>
      <c r="V350" s="122"/>
      <c r="W350" s="173"/>
      <c r="X350" s="121"/>
      <c r="Y350" s="123"/>
      <c r="Z350" s="21"/>
      <c r="AA350" s="177"/>
      <c r="AB350" s="163">
        <f>B350+D350+F350+H350+J350+L350+N350+P350+R350+T350+V350+X350+Z350</f>
        <v>0</v>
      </c>
      <c r="AC350" s="164">
        <f>C350+E350+G350+I350+K350+M350+O350+Q350+S350+U350+W350+Y350+AA350</f>
        <v>0</v>
      </c>
      <c r="AE350" s="257" t="str">
        <f>$AE$9</f>
        <v>07:00 - 07:59</v>
      </c>
      <c r="AF350" s="121">
        <f>SUMIF($A$9:$A$32,$AE350,B$350:B$373)</f>
        <v>327</v>
      </c>
      <c r="AG350" s="178">
        <f t="shared" ref="AG350:AV351" si="5684">SUMIF($A$9:$A$32,$AE350,C$350:C$373)</f>
        <v>190</v>
      </c>
      <c r="AH350" s="122">
        <f t="shared" si="5684"/>
        <v>163</v>
      </c>
      <c r="AI350" s="173">
        <f t="shared" si="5684"/>
        <v>157</v>
      </c>
      <c r="AJ350" s="121">
        <f t="shared" si="5684"/>
        <v>301</v>
      </c>
      <c r="AK350" s="123">
        <f t="shared" si="5684"/>
        <v>131</v>
      </c>
      <c r="AL350" s="122">
        <f t="shared" si="5684"/>
        <v>400</v>
      </c>
      <c r="AM350" s="173">
        <f t="shared" si="5684"/>
        <v>238</v>
      </c>
      <c r="AN350" s="121">
        <f t="shared" si="5684"/>
        <v>70</v>
      </c>
      <c r="AO350" s="123">
        <f t="shared" si="5684"/>
        <v>65</v>
      </c>
      <c r="AP350" s="122">
        <f t="shared" si="5684"/>
        <v>123</v>
      </c>
      <c r="AQ350" s="121">
        <f t="shared" si="5684"/>
        <v>290</v>
      </c>
      <c r="AR350" s="172">
        <f t="shared" si="5684"/>
        <v>240</v>
      </c>
      <c r="AS350" s="174">
        <f t="shared" si="5684"/>
        <v>365</v>
      </c>
      <c r="AT350" s="121">
        <f t="shared" si="5684"/>
        <v>189</v>
      </c>
      <c r="AU350" s="123">
        <f t="shared" si="5684"/>
        <v>94</v>
      </c>
      <c r="AV350" s="122">
        <f t="shared" si="5684"/>
        <v>232</v>
      </c>
      <c r="AW350" s="173">
        <f t="shared" ref="AW350:BE351" si="5685">SUMIF($A$9:$A$32,$AE350,S$350:S$373)</f>
        <v>135</v>
      </c>
      <c r="AX350" s="121">
        <f t="shared" si="5685"/>
        <v>41</v>
      </c>
      <c r="AY350" s="123">
        <f t="shared" si="5685"/>
        <v>55</v>
      </c>
      <c r="AZ350" s="122">
        <f t="shared" si="5685"/>
        <v>119</v>
      </c>
      <c r="BA350" s="173">
        <f t="shared" si="5685"/>
        <v>282</v>
      </c>
      <c r="BB350" s="121">
        <f t="shared" si="5685"/>
        <v>123</v>
      </c>
      <c r="BC350" s="123">
        <f t="shared" si="5685"/>
        <v>105</v>
      </c>
      <c r="BD350" s="21">
        <f t="shared" si="5685"/>
        <v>449</v>
      </c>
      <c r="BE350" s="177">
        <f t="shared" si="5685"/>
        <v>369</v>
      </c>
      <c r="BF350" s="163">
        <f>AF350+AH350+AJ350+AL350+AN350+AP350+AR350+AT350+AV350+AX350+AZ350+BB350+BD350</f>
        <v>2777</v>
      </c>
      <c r="BG350" s="164">
        <f>AG350+AI350+AK350+AM350+AO350+AQ350+AS350+AU350+AW350+AY350+BA350+BC350+BE350</f>
        <v>2476</v>
      </c>
      <c r="BI350" s="120" t="s">
        <v>16</v>
      </c>
      <c r="BJ350" s="124">
        <f>B350/B374</f>
        <v>0</v>
      </c>
      <c r="BK350" s="125">
        <f t="shared" ref="BK350" si="5686">C350/C374</f>
        <v>0</v>
      </c>
      <c r="BL350" s="126">
        <f t="shared" ref="BL350" si="5687">D350/D374</f>
        <v>0</v>
      </c>
      <c r="BM350" s="127">
        <f t="shared" ref="BM350" si="5688">E350/E374</f>
        <v>0</v>
      </c>
      <c r="BN350" s="124">
        <f t="shared" ref="BN350" si="5689">F350/F374</f>
        <v>0</v>
      </c>
      <c r="BO350" s="125">
        <f t="shared" ref="BO350" si="5690">G350/G374</f>
        <v>0</v>
      </c>
      <c r="BP350" s="126">
        <f t="shared" ref="BP350" si="5691">H350/H374</f>
        <v>0</v>
      </c>
      <c r="BQ350" s="127">
        <f t="shared" ref="BQ350" si="5692">I350/I374</f>
        <v>0</v>
      </c>
      <c r="BR350" s="124">
        <f t="shared" ref="BR350" si="5693">J350/J374</f>
        <v>0</v>
      </c>
      <c r="BS350" s="125">
        <f t="shared" ref="BS350" si="5694">K350/K374</f>
        <v>0</v>
      </c>
      <c r="BT350" s="126">
        <f t="shared" ref="BT350" si="5695">L350/L374</f>
        <v>0</v>
      </c>
      <c r="BU350" s="124">
        <f t="shared" ref="BU350" si="5696">M350/M374</f>
        <v>0</v>
      </c>
      <c r="BV350" s="128">
        <f t="shared" ref="BV350" si="5697">N350/N374</f>
        <v>0</v>
      </c>
      <c r="BW350" s="129">
        <f t="shared" ref="BW350" si="5698">O350/O374</f>
        <v>0</v>
      </c>
      <c r="BX350" s="124">
        <f t="shared" ref="BX350" si="5699">P350/P374</f>
        <v>0</v>
      </c>
      <c r="BY350" s="125">
        <f t="shared" ref="BY350" si="5700">Q350/Q374</f>
        <v>0</v>
      </c>
      <c r="BZ350" s="126">
        <f t="shared" ref="BZ350" si="5701">R350/R374</f>
        <v>0</v>
      </c>
      <c r="CA350" s="127">
        <f t="shared" ref="CA350" si="5702">S350/S374</f>
        <v>0</v>
      </c>
      <c r="CB350" s="124">
        <f t="shared" ref="CB350" si="5703">T350/T374</f>
        <v>0</v>
      </c>
      <c r="CC350" s="125">
        <f t="shared" ref="CC350" si="5704">U350/U374</f>
        <v>0</v>
      </c>
      <c r="CD350" s="126">
        <f t="shared" ref="CD350" si="5705">V350/V374</f>
        <v>0</v>
      </c>
      <c r="CE350" s="127">
        <f t="shared" ref="CE350" si="5706">W350/W374</f>
        <v>0</v>
      </c>
      <c r="CF350" s="124">
        <f t="shared" ref="CF350" si="5707">X350/X374</f>
        <v>0</v>
      </c>
      <c r="CG350" s="125">
        <f t="shared" ref="CG350" si="5708">Y350/Y374</f>
        <v>0</v>
      </c>
      <c r="CH350" s="126">
        <f t="shared" ref="CH350" si="5709">Z350/Z374</f>
        <v>0</v>
      </c>
      <c r="CI350" s="124">
        <f t="shared" ref="CI350" si="5710">AA350/AA374</f>
        <v>0</v>
      </c>
      <c r="CJ350" s="130">
        <f t="shared" ref="CJ350" si="5711">AB350/AB374</f>
        <v>0</v>
      </c>
      <c r="CK350" s="131">
        <f t="shared" ref="CK350" si="5712">AC350/AC374</f>
        <v>0</v>
      </c>
    </row>
    <row r="351" spans="1:89" x14ac:dyDescent="0.2">
      <c r="A351" s="132" t="s">
        <v>17</v>
      </c>
      <c r="B351" s="181">
        <v>51</v>
      </c>
      <c r="C351" s="182">
        <v>0</v>
      </c>
      <c r="D351" s="183">
        <v>36</v>
      </c>
      <c r="E351" s="184">
        <v>0</v>
      </c>
      <c r="F351" s="181">
        <v>41</v>
      </c>
      <c r="G351" s="185">
        <v>1</v>
      </c>
      <c r="H351" s="183">
        <v>29</v>
      </c>
      <c r="I351" s="184">
        <v>7</v>
      </c>
      <c r="J351" s="181">
        <v>3</v>
      </c>
      <c r="K351" s="185">
        <v>2</v>
      </c>
      <c r="L351" s="183">
        <v>3</v>
      </c>
      <c r="M351" s="181">
        <v>9</v>
      </c>
      <c r="N351" s="186">
        <v>17</v>
      </c>
      <c r="O351" s="187">
        <v>0</v>
      </c>
      <c r="P351" s="181">
        <v>3</v>
      </c>
      <c r="Q351" s="185">
        <v>0</v>
      </c>
      <c r="R351" s="183">
        <v>5</v>
      </c>
      <c r="S351" s="184">
        <v>0</v>
      </c>
      <c r="T351" s="181">
        <v>0</v>
      </c>
      <c r="U351" s="185">
        <v>0</v>
      </c>
      <c r="V351" s="183">
        <v>0</v>
      </c>
      <c r="W351" s="184">
        <v>0</v>
      </c>
      <c r="X351" s="181">
        <v>0</v>
      </c>
      <c r="Y351" s="185">
        <v>0</v>
      </c>
      <c r="Z351" s="183">
        <v>0</v>
      </c>
      <c r="AA351" s="181">
        <v>0</v>
      </c>
      <c r="AB351" s="165">
        <f t="shared" ref="AB351:AB352" si="5713">B351+D351+F351+H351+J351+L351+N351+P351+R351+T351+V351+X351+Z351</f>
        <v>188</v>
      </c>
      <c r="AC351" s="166">
        <f t="shared" ref="AC351:AC369" si="5714">C351+E351+G351+I351+K351+M351+O351+Q351+S351+U351+W351+Y351+AA351</f>
        <v>19</v>
      </c>
      <c r="AE351" s="259" t="str">
        <f>$AE$10</f>
        <v>08:00 - 08:59</v>
      </c>
      <c r="AF351" s="121">
        <f>SUMIF($A$9:$A$32,$AE351,B$350:B$373)</f>
        <v>374</v>
      </c>
      <c r="AG351" s="182">
        <f t="shared" si="5684"/>
        <v>400</v>
      </c>
      <c r="AH351" s="183">
        <f t="shared" si="5684"/>
        <v>200</v>
      </c>
      <c r="AI351" s="184">
        <f t="shared" si="5684"/>
        <v>145</v>
      </c>
      <c r="AJ351" s="181">
        <f t="shared" si="5684"/>
        <v>381</v>
      </c>
      <c r="AK351" s="185">
        <f t="shared" si="5684"/>
        <v>75</v>
      </c>
      <c r="AL351" s="183">
        <f t="shared" si="5684"/>
        <v>456</v>
      </c>
      <c r="AM351" s="184">
        <f t="shared" si="5684"/>
        <v>354</v>
      </c>
      <c r="AN351" s="181">
        <f t="shared" si="5684"/>
        <v>73</v>
      </c>
      <c r="AO351" s="185">
        <f t="shared" si="5684"/>
        <v>101</v>
      </c>
      <c r="AP351" s="183">
        <f t="shared" si="5684"/>
        <v>87</v>
      </c>
      <c r="AQ351" s="181">
        <f t="shared" si="5684"/>
        <v>362</v>
      </c>
      <c r="AR351" s="186">
        <f t="shared" si="5684"/>
        <v>251</v>
      </c>
      <c r="AS351" s="187">
        <f t="shared" si="5684"/>
        <v>412</v>
      </c>
      <c r="AT351" s="181">
        <f t="shared" si="5684"/>
        <v>174</v>
      </c>
      <c r="AU351" s="185">
        <f t="shared" si="5684"/>
        <v>106</v>
      </c>
      <c r="AV351" s="183">
        <f t="shared" si="5684"/>
        <v>306</v>
      </c>
      <c r="AW351" s="184">
        <f t="shared" si="5685"/>
        <v>148</v>
      </c>
      <c r="AX351" s="181">
        <f t="shared" si="5685"/>
        <v>41</v>
      </c>
      <c r="AY351" s="185">
        <f t="shared" si="5685"/>
        <v>39</v>
      </c>
      <c r="AZ351" s="183">
        <f t="shared" si="5685"/>
        <v>102</v>
      </c>
      <c r="BA351" s="184">
        <f t="shared" si="5685"/>
        <v>422</v>
      </c>
      <c r="BB351" s="181">
        <f t="shared" si="5685"/>
        <v>144</v>
      </c>
      <c r="BC351" s="185">
        <f t="shared" si="5685"/>
        <v>119</v>
      </c>
      <c r="BD351" s="183">
        <f t="shared" si="5685"/>
        <v>388</v>
      </c>
      <c r="BE351" s="181">
        <f t="shared" si="5685"/>
        <v>392</v>
      </c>
      <c r="BF351" s="165">
        <f>SUM(AF351,AH351,AJ351,AL351,AN351,AP351,AR351,AT351,AV351,AX351,AZ351,BB351,BD351)</f>
        <v>2977</v>
      </c>
      <c r="BG351" s="166">
        <f>SUM(AG351,AI351,AK351,AM351,AO351,AQ351,AS351,AU351,AW351,AY351,BA351,BC351,BE351)</f>
        <v>3075</v>
      </c>
      <c r="BI351" s="132" t="s">
        <v>17</v>
      </c>
      <c r="BJ351" s="124">
        <f>B351/B374</f>
        <v>1.5435835351089588E-2</v>
      </c>
      <c r="BK351" s="125">
        <f t="shared" ref="BK351" si="5715">C351/C374</f>
        <v>0</v>
      </c>
      <c r="BL351" s="126">
        <f t="shared" ref="BL351" si="5716">D351/D374</f>
        <v>2.5405786873676783E-2</v>
      </c>
      <c r="BM351" s="127">
        <f t="shared" ref="BM351" si="5717">E351/E374</f>
        <v>0</v>
      </c>
      <c r="BN351" s="124">
        <f t="shared" ref="BN351" si="5718">F351/F374</f>
        <v>1.4963503649635036E-2</v>
      </c>
      <c r="BO351" s="125">
        <f t="shared" ref="BO351" si="5719">G351/G374</f>
        <v>5.3850296176628971E-4</v>
      </c>
      <c r="BP351" s="126">
        <f t="shared" ref="BP351" si="5720">H351/H374</f>
        <v>6.8769267251600668E-3</v>
      </c>
      <c r="BQ351" s="127">
        <f t="shared" ref="BQ351" si="5721">I351/I374</f>
        <v>1.6381933068102036E-3</v>
      </c>
      <c r="BR351" s="124">
        <f t="shared" ref="BR351" si="5722">J351/J374</f>
        <v>3.787878787878788E-3</v>
      </c>
      <c r="BS351" s="125">
        <f t="shared" ref="BS351" si="5723">K351/K374</f>
        <v>2.7624309392265192E-3</v>
      </c>
      <c r="BT351" s="126">
        <f t="shared" ref="BT351" si="5724">L351/L374</f>
        <v>1.5067805123053742E-3</v>
      </c>
      <c r="BU351" s="124">
        <f t="shared" ref="BU351" si="5725">M351/M374</f>
        <v>4.3373493975903616E-3</v>
      </c>
      <c r="BV351" s="128">
        <f t="shared" ref="BV351" si="5726">N351/N374</f>
        <v>4.799548277809147E-3</v>
      </c>
      <c r="BW351" s="129">
        <f t="shared" ref="BW351" si="5727">O351/O374</f>
        <v>0</v>
      </c>
      <c r="BX351" s="124">
        <f t="shared" ref="BX351" si="5728">P351/P374</f>
        <v>1.5873015873015873E-3</v>
      </c>
      <c r="BY351" s="125">
        <f t="shared" ref="BY351" si="5729">Q351/Q374</f>
        <v>0</v>
      </c>
      <c r="BZ351" s="126">
        <f t="shared" ref="BZ351" si="5730">R351/R374</f>
        <v>2.025111381125962E-3</v>
      </c>
      <c r="CA351" s="127">
        <f t="shared" ref="CA351" si="5731">S351/S374</f>
        <v>0</v>
      </c>
      <c r="CB351" s="124">
        <f t="shared" ref="CB351" si="5732">T351/T374</f>
        <v>0</v>
      </c>
      <c r="CC351" s="125">
        <f t="shared" ref="CC351" si="5733">U351/U374</f>
        <v>0</v>
      </c>
      <c r="CD351" s="126">
        <f t="shared" ref="CD351" si="5734">V351/V374</f>
        <v>0</v>
      </c>
      <c r="CE351" s="127">
        <f t="shared" ref="CE351" si="5735">W351/W374</f>
        <v>0</v>
      </c>
      <c r="CF351" s="124">
        <f t="shared" ref="CF351" si="5736">X351/X374</f>
        <v>0</v>
      </c>
      <c r="CG351" s="125">
        <f t="shared" ref="CG351" si="5737">Y351/Y374</f>
        <v>0</v>
      </c>
      <c r="CH351" s="126">
        <f t="shared" ref="CH351" si="5738">Z351/Z374</f>
        <v>0</v>
      </c>
      <c r="CI351" s="124">
        <f t="shared" ref="CI351" si="5739">AA351/AA374</f>
        <v>0</v>
      </c>
      <c r="CJ351" s="130">
        <f t="shared" ref="CJ351" si="5740">AB351/AB374</f>
        <v>5.9416579754116494E-3</v>
      </c>
      <c r="CK351" s="131">
        <f t="shared" ref="CK351" si="5741">AC351/AC374</f>
        <v>6.0103758066557E-4</v>
      </c>
    </row>
    <row r="352" spans="1:89" ht="13.5" thickBot="1" x14ac:dyDescent="0.25">
      <c r="A352" s="140" t="s">
        <v>18</v>
      </c>
      <c r="B352" s="188">
        <v>140</v>
      </c>
      <c r="C352" s="189">
        <v>0</v>
      </c>
      <c r="D352" s="190">
        <v>95</v>
      </c>
      <c r="E352" s="191">
        <v>2</v>
      </c>
      <c r="F352" s="188">
        <v>206</v>
      </c>
      <c r="G352" s="192">
        <v>6</v>
      </c>
      <c r="H352" s="190">
        <v>199</v>
      </c>
      <c r="I352" s="191">
        <v>37</v>
      </c>
      <c r="J352" s="188">
        <v>22</v>
      </c>
      <c r="K352" s="192">
        <v>15</v>
      </c>
      <c r="L352" s="190">
        <v>55</v>
      </c>
      <c r="M352" s="188">
        <v>82</v>
      </c>
      <c r="N352" s="193">
        <v>127</v>
      </c>
      <c r="O352" s="194">
        <v>106</v>
      </c>
      <c r="P352" s="188">
        <v>87</v>
      </c>
      <c r="Q352" s="192">
        <v>86</v>
      </c>
      <c r="R352" s="190">
        <v>113</v>
      </c>
      <c r="S352" s="191">
        <v>66</v>
      </c>
      <c r="T352" s="188">
        <v>18</v>
      </c>
      <c r="U352" s="192">
        <v>31</v>
      </c>
      <c r="V352" s="190">
        <v>45</v>
      </c>
      <c r="W352" s="191">
        <v>68</v>
      </c>
      <c r="X352" s="188">
        <v>123</v>
      </c>
      <c r="Y352" s="192">
        <v>50</v>
      </c>
      <c r="Z352" s="190">
        <v>278</v>
      </c>
      <c r="AA352" s="188">
        <v>162</v>
      </c>
      <c r="AB352" s="165">
        <f t="shared" si="5713"/>
        <v>1508</v>
      </c>
      <c r="AC352" s="166">
        <f t="shared" si="5714"/>
        <v>711</v>
      </c>
      <c r="AE352" s="257"/>
      <c r="AF352" s="121"/>
      <c r="AG352" s="189"/>
      <c r="AH352" s="190"/>
      <c r="AI352" s="191"/>
      <c r="AJ352" s="188"/>
      <c r="AK352" s="192"/>
      <c r="AL352" s="190"/>
      <c r="AM352" s="191"/>
      <c r="AN352" s="188"/>
      <c r="AO352" s="192"/>
      <c r="AP352" s="190"/>
      <c r="AQ352" s="188"/>
      <c r="AR352" s="193"/>
      <c r="AS352" s="194"/>
      <c r="AT352" s="188"/>
      <c r="AU352" s="192"/>
      <c r="AV352" s="190"/>
      <c r="AW352" s="191"/>
      <c r="AX352" s="188"/>
      <c r="AY352" s="192"/>
      <c r="AZ352" s="190"/>
      <c r="BA352" s="191"/>
      <c r="BB352" s="188"/>
      <c r="BC352" s="192"/>
      <c r="BD352" s="190"/>
      <c r="BE352" s="188"/>
      <c r="BF352" s="165"/>
      <c r="BG352" s="166"/>
      <c r="BI352" s="140" t="s">
        <v>18</v>
      </c>
      <c r="BJ352" s="124">
        <f>B352/B374</f>
        <v>4.2372881355932202E-2</v>
      </c>
      <c r="BK352" s="125">
        <f t="shared" ref="BK352" si="5742">C352/C374</f>
        <v>0</v>
      </c>
      <c r="BL352" s="126">
        <f t="shared" ref="BL352" si="5743">D352/D374</f>
        <v>6.7043048694424845E-2</v>
      </c>
      <c r="BM352" s="127">
        <f t="shared" ref="BM352" si="5744">E352/E374</f>
        <v>8.9126559714795004E-4</v>
      </c>
      <c r="BN352" s="124">
        <f t="shared" ref="BN352" si="5745">F352/F374</f>
        <v>7.518248175182482E-2</v>
      </c>
      <c r="BO352" s="125">
        <f t="shared" ref="BO352" si="5746">G352/G374</f>
        <v>3.2310177705977385E-3</v>
      </c>
      <c r="BP352" s="126">
        <f t="shared" ref="BP352" si="5747">H352/H374</f>
        <v>4.7189945458857005E-2</v>
      </c>
      <c r="BQ352" s="127">
        <f t="shared" ref="BQ352" si="5748">I352/I374</f>
        <v>8.6590217645682189E-3</v>
      </c>
      <c r="BR352" s="124">
        <f t="shared" ref="BR352" si="5749">J352/J374</f>
        <v>2.7777777777777776E-2</v>
      </c>
      <c r="BS352" s="125">
        <f t="shared" ref="BS352" si="5750">K352/K374</f>
        <v>2.0718232044198894E-2</v>
      </c>
      <c r="BT352" s="126">
        <f t="shared" ref="BT352" si="5751">L352/L374</f>
        <v>2.7624309392265192E-2</v>
      </c>
      <c r="BU352" s="124">
        <f t="shared" ref="BU352" si="5752">M352/M374</f>
        <v>3.9518072289156624E-2</v>
      </c>
      <c r="BV352" s="128">
        <f t="shared" ref="BV352" si="5753">N352/N374</f>
        <v>3.585544889892716E-2</v>
      </c>
      <c r="BW352" s="129">
        <f t="shared" ref="BW352" si="5754">O352/O374</f>
        <v>3.0477285796434734E-2</v>
      </c>
      <c r="BX352" s="124">
        <f t="shared" ref="BX352" si="5755">P352/P374</f>
        <v>4.6031746031746035E-2</v>
      </c>
      <c r="BY352" s="125">
        <f t="shared" ref="BY352" si="5756">Q352/Q374</f>
        <v>5.3416149068322982E-2</v>
      </c>
      <c r="BZ352" s="126">
        <f t="shared" ref="BZ352" si="5757">R352/R374</f>
        <v>4.576751721344674E-2</v>
      </c>
      <c r="CA352" s="127">
        <f t="shared" ref="CA352" si="5758">S352/S374</f>
        <v>2.7649769585253458E-2</v>
      </c>
      <c r="CB352" s="124">
        <f t="shared" ref="CB352" si="5759">T352/T374</f>
        <v>3.7267080745341616E-2</v>
      </c>
      <c r="CC352" s="125">
        <f t="shared" ref="CC352" si="5760">U352/U374</f>
        <v>7.9283887468030695E-2</v>
      </c>
      <c r="CD352" s="126">
        <f t="shared" ref="CD352" si="5761">V352/V374</f>
        <v>1.6660496112550906E-2</v>
      </c>
      <c r="CE352" s="127">
        <f t="shared" ref="CE352" si="5762">W352/W374</f>
        <v>2.9903254177660508E-2</v>
      </c>
      <c r="CF352" s="124">
        <f t="shared" ref="CF352" si="5763">X352/X374</f>
        <v>8.4131326949384411E-2</v>
      </c>
      <c r="CG352" s="125">
        <f t="shared" ref="CG352" si="5764">Y352/Y374</f>
        <v>3.536067892503536E-2</v>
      </c>
      <c r="CH352" s="126">
        <f t="shared" ref="CH352" si="5765">Z352/Z374</f>
        <v>6.0004316857327863E-2</v>
      </c>
      <c r="CI352" s="124">
        <f t="shared" ref="CI352" si="5766">AA352/AA374</f>
        <v>3.1171829901866462E-2</v>
      </c>
      <c r="CJ352" s="130">
        <f t="shared" ref="CJ352" si="5767">AB352/AB374</f>
        <v>4.7659682058089188E-2</v>
      </c>
      <c r="CK352" s="131">
        <f t="shared" ref="CK352" si="5768">AC352/AC374</f>
        <v>2.2491458939643175E-2</v>
      </c>
    </row>
    <row r="353" spans="1:89" ht="14.25" thickTop="1" thickBot="1" x14ac:dyDescent="0.25">
      <c r="A353" s="132" t="s">
        <v>19</v>
      </c>
      <c r="B353" s="181">
        <v>251</v>
      </c>
      <c r="C353" s="182">
        <v>179</v>
      </c>
      <c r="D353" s="183">
        <v>118</v>
      </c>
      <c r="E353" s="184">
        <v>141</v>
      </c>
      <c r="F353" s="181">
        <v>217</v>
      </c>
      <c r="G353" s="185">
        <v>115</v>
      </c>
      <c r="H353" s="183">
        <v>307</v>
      </c>
      <c r="I353" s="184">
        <v>264</v>
      </c>
      <c r="J353" s="181">
        <v>49</v>
      </c>
      <c r="K353" s="185">
        <v>53</v>
      </c>
      <c r="L353" s="183">
        <v>91</v>
      </c>
      <c r="M353" s="181">
        <v>151</v>
      </c>
      <c r="N353" s="186">
        <v>211</v>
      </c>
      <c r="O353" s="187">
        <v>248</v>
      </c>
      <c r="P353" s="181">
        <v>131</v>
      </c>
      <c r="Q353" s="185">
        <v>93</v>
      </c>
      <c r="R353" s="183">
        <v>184</v>
      </c>
      <c r="S353" s="184">
        <v>128</v>
      </c>
      <c r="T353" s="181">
        <v>41</v>
      </c>
      <c r="U353" s="185">
        <v>49</v>
      </c>
      <c r="V353" s="183">
        <v>78</v>
      </c>
      <c r="W353" s="184">
        <v>159</v>
      </c>
      <c r="X353" s="181">
        <v>122</v>
      </c>
      <c r="Y353" s="185">
        <v>84</v>
      </c>
      <c r="Z353" s="183">
        <v>375</v>
      </c>
      <c r="AA353" s="181">
        <v>315</v>
      </c>
      <c r="AB353" s="165">
        <f>B353+D353+F353+H353+J353+L353+N353+P353+R353+T353+V353+X353+Z353</f>
        <v>2175</v>
      </c>
      <c r="AC353" s="166">
        <f t="shared" si="5714"/>
        <v>1979</v>
      </c>
      <c r="AE353" s="254" t="s">
        <v>13</v>
      </c>
      <c r="AF353" s="14">
        <f t="shared" ref="AF353:BG353" si="5769">SUM(AF350:AF352)</f>
        <v>701</v>
      </c>
      <c r="AG353" s="1">
        <f t="shared" si="5769"/>
        <v>590</v>
      </c>
      <c r="AH353" s="14">
        <f t="shared" si="5769"/>
        <v>363</v>
      </c>
      <c r="AI353" s="1">
        <f t="shared" si="5769"/>
        <v>302</v>
      </c>
      <c r="AJ353" s="14">
        <f t="shared" si="5769"/>
        <v>682</v>
      </c>
      <c r="AK353" s="1">
        <f t="shared" si="5769"/>
        <v>206</v>
      </c>
      <c r="AL353" s="14">
        <f t="shared" si="5769"/>
        <v>856</v>
      </c>
      <c r="AM353" s="1">
        <f t="shared" si="5769"/>
        <v>592</v>
      </c>
      <c r="AN353" s="14">
        <f t="shared" si="5769"/>
        <v>143</v>
      </c>
      <c r="AO353" s="1">
        <f t="shared" si="5769"/>
        <v>166</v>
      </c>
      <c r="AP353" s="14">
        <f t="shared" si="5769"/>
        <v>210</v>
      </c>
      <c r="AQ353" s="1">
        <f t="shared" si="5769"/>
        <v>652</v>
      </c>
      <c r="AR353" s="14">
        <f t="shared" si="5769"/>
        <v>491</v>
      </c>
      <c r="AS353" s="1">
        <f t="shared" si="5769"/>
        <v>777</v>
      </c>
      <c r="AT353" s="14">
        <f t="shared" si="5769"/>
        <v>363</v>
      </c>
      <c r="AU353" s="1">
        <f t="shared" si="5769"/>
        <v>200</v>
      </c>
      <c r="AV353" s="14">
        <f t="shared" si="5769"/>
        <v>538</v>
      </c>
      <c r="AW353" s="1">
        <f t="shared" si="5769"/>
        <v>283</v>
      </c>
      <c r="AX353" s="14">
        <f t="shared" si="5769"/>
        <v>82</v>
      </c>
      <c r="AY353" s="1">
        <f t="shared" si="5769"/>
        <v>94</v>
      </c>
      <c r="AZ353" s="14">
        <f t="shared" si="5769"/>
        <v>221</v>
      </c>
      <c r="BA353" s="1">
        <f t="shared" si="5769"/>
        <v>704</v>
      </c>
      <c r="BB353" s="14">
        <f t="shared" si="5769"/>
        <v>267</v>
      </c>
      <c r="BC353" s="1">
        <f t="shared" si="5769"/>
        <v>224</v>
      </c>
      <c r="BD353" s="14">
        <f t="shared" si="5769"/>
        <v>837</v>
      </c>
      <c r="BE353" s="1">
        <f t="shared" si="5769"/>
        <v>761</v>
      </c>
      <c r="BF353" s="167">
        <f t="shared" si="5769"/>
        <v>5754</v>
      </c>
      <c r="BG353" s="168">
        <f t="shared" si="5769"/>
        <v>5551</v>
      </c>
      <c r="BI353" s="132" t="s">
        <v>19</v>
      </c>
      <c r="BJ353" s="124">
        <f>B353/B374</f>
        <v>7.5968523002421309E-2</v>
      </c>
      <c r="BK353" s="125">
        <f t="shared" ref="BK353" si="5770">C353/C374</f>
        <v>4.853579175704989E-2</v>
      </c>
      <c r="BL353" s="126">
        <f t="shared" ref="BL353" si="5771">D353/D374</f>
        <v>8.3274523641496123E-2</v>
      </c>
      <c r="BM353" s="127">
        <f t="shared" ref="BM353" si="5772">E353/E374</f>
        <v>6.2834224598930483E-2</v>
      </c>
      <c r="BN353" s="124">
        <f t="shared" ref="BN353" si="5773">F353/F374</f>
        <v>7.9197080291970798E-2</v>
      </c>
      <c r="BO353" s="125">
        <f t="shared" ref="BO353" si="5774">G353/G374</f>
        <v>6.192784060312332E-2</v>
      </c>
      <c r="BP353" s="126">
        <f t="shared" ref="BP353" si="5775">H353/H374</f>
        <v>7.2800569124970363E-2</v>
      </c>
      <c r="BQ353" s="127">
        <f t="shared" ref="BQ353" si="5776">I353/I374</f>
        <v>6.1783290428270535E-2</v>
      </c>
      <c r="BR353" s="124">
        <f t="shared" ref="BR353" si="5777">J353/J374</f>
        <v>6.1868686868686872E-2</v>
      </c>
      <c r="BS353" s="125">
        <f t="shared" ref="BS353" si="5778">K353/K374</f>
        <v>7.3204419889502756E-2</v>
      </c>
      <c r="BT353" s="126">
        <f t="shared" ref="BT353" si="5779">L353/L374</f>
        <v>4.5705675539929685E-2</v>
      </c>
      <c r="BU353" s="124">
        <f t="shared" ref="BU353" si="5780">M353/M374</f>
        <v>7.2771084337349398E-2</v>
      </c>
      <c r="BV353" s="128">
        <f t="shared" ref="BV353" si="5781">N353/N374</f>
        <v>5.9570863918690008E-2</v>
      </c>
      <c r="BW353" s="129">
        <f t="shared" ref="BW353" si="5782">O353/O374</f>
        <v>7.1305347901092581E-2</v>
      </c>
      <c r="BX353" s="124">
        <f t="shared" ref="BX353" si="5783">P353/P374</f>
        <v>6.9312169312169311E-2</v>
      </c>
      <c r="BY353" s="125">
        <f t="shared" ref="BY353" si="5784">Q353/Q374</f>
        <v>5.77639751552795E-2</v>
      </c>
      <c r="BZ353" s="126">
        <f t="shared" ref="BZ353" si="5785">R353/R374</f>
        <v>7.4524098825435398E-2</v>
      </c>
      <c r="CA353" s="127">
        <f t="shared" ref="CA353" si="5786">S353/S374</f>
        <v>5.362379555927943E-2</v>
      </c>
      <c r="CB353" s="124">
        <f t="shared" ref="CB353" si="5787">T353/T374</f>
        <v>8.4886128364389232E-2</v>
      </c>
      <c r="CC353" s="125">
        <f t="shared" ref="CC353" si="5788">U353/U374</f>
        <v>0.12531969309462915</v>
      </c>
      <c r="CD353" s="126">
        <f t="shared" ref="CD353" si="5789">V353/V374</f>
        <v>2.8878193261754906E-2</v>
      </c>
      <c r="CE353" s="127">
        <f t="shared" ref="CE353" si="5790">W353/W374</f>
        <v>6.9920844327176782E-2</v>
      </c>
      <c r="CF353" s="124">
        <f t="shared" ref="CF353" si="5791">X353/X374</f>
        <v>8.3447332421340628E-2</v>
      </c>
      <c r="CG353" s="125">
        <f t="shared" ref="CG353" si="5792">Y353/Y374</f>
        <v>5.9405940594059403E-2</v>
      </c>
      <c r="CH353" s="126">
        <f t="shared" ref="CH353" si="5793">Z353/Z374</f>
        <v>8.0941074897474638E-2</v>
      </c>
      <c r="CI353" s="124">
        <f t="shared" ref="CI353" si="5794">AA353/AA374</f>
        <v>6.061189147585145E-2</v>
      </c>
      <c r="CJ353" s="130">
        <f t="shared" ref="CJ353" si="5795">AB353/AB374</f>
        <v>6.8739926045320948E-2</v>
      </c>
      <c r="CK353" s="131">
        <f t="shared" ref="CK353" si="5796">AC353/AC374</f>
        <v>6.2602809059850689E-2</v>
      </c>
    </row>
    <row r="354" spans="1:89" ht="13.5" thickTop="1" x14ac:dyDescent="0.2">
      <c r="A354" s="140" t="s">
        <v>20</v>
      </c>
      <c r="B354" s="188">
        <v>327</v>
      </c>
      <c r="C354" s="189">
        <v>190</v>
      </c>
      <c r="D354" s="190">
        <v>163</v>
      </c>
      <c r="E354" s="191">
        <v>157</v>
      </c>
      <c r="F354" s="188">
        <v>301</v>
      </c>
      <c r="G354" s="192">
        <v>131</v>
      </c>
      <c r="H354" s="190">
        <v>400</v>
      </c>
      <c r="I354" s="191">
        <v>238</v>
      </c>
      <c r="J354" s="188">
        <v>70</v>
      </c>
      <c r="K354" s="192">
        <v>65</v>
      </c>
      <c r="L354" s="190">
        <v>123</v>
      </c>
      <c r="M354" s="188">
        <v>290</v>
      </c>
      <c r="N354" s="193">
        <v>240</v>
      </c>
      <c r="O354" s="194">
        <v>365</v>
      </c>
      <c r="P354" s="188">
        <v>189</v>
      </c>
      <c r="Q354" s="192">
        <v>94</v>
      </c>
      <c r="R354" s="190">
        <v>232</v>
      </c>
      <c r="S354" s="191">
        <v>135</v>
      </c>
      <c r="T354" s="188">
        <v>41</v>
      </c>
      <c r="U354" s="192">
        <v>55</v>
      </c>
      <c r="V354" s="190">
        <v>119</v>
      </c>
      <c r="W354" s="191">
        <v>282</v>
      </c>
      <c r="X354" s="188">
        <v>123</v>
      </c>
      <c r="Y354" s="192">
        <v>105</v>
      </c>
      <c r="Z354" s="190">
        <v>449</v>
      </c>
      <c r="AA354" s="188">
        <v>369</v>
      </c>
      <c r="AB354" s="165">
        <f t="shared" ref="AB354:AB369" si="5797">B354+D354+F354+H354+J354+L354+N354+P354+R354+T354+V354+X354+Z354</f>
        <v>2777</v>
      </c>
      <c r="AC354" s="166">
        <f t="shared" si="5714"/>
        <v>2476</v>
      </c>
      <c r="BI354" s="140" t="s">
        <v>20</v>
      </c>
      <c r="BJ354" s="124">
        <f>B354/B374</f>
        <v>9.8970944309927367E-2</v>
      </c>
      <c r="BK354" s="125">
        <f t="shared" ref="BK354" si="5798">C354/C374</f>
        <v>5.1518438177874187E-2</v>
      </c>
      <c r="BL354" s="126">
        <f t="shared" ref="BL354" si="5799">D354/D374</f>
        <v>0.1150317572335921</v>
      </c>
      <c r="BM354" s="127">
        <f t="shared" ref="BM354" si="5800">E354/E374</f>
        <v>6.9964349376114079E-2</v>
      </c>
      <c r="BN354" s="124">
        <f t="shared" ref="BN354" si="5801">F354/F374</f>
        <v>0.10985401459854015</v>
      </c>
      <c r="BO354" s="125">
        <f t="shared" ref="BO354" si="5802">G354/G374</f>
        <v>7.0543887991383947E-2</v>
      </c>
      <c r="BP354" s="126">
        <f t="shared" ref="BP354" si="5803">H354/H374</f>
        <v>9.485416172634574E-2</v>
      </c>
      <c r="BQ354" s="127">
        <f t="shared" ref="BQ354" si="5804">I354/I374</f>
        <v>5.5698572431546925E-2</v>
      </c>
      <c r="BR354" s="124">
        <f t="shared" ref="BR354" si="5805">J354/J374</f>
        <v>8.8383838383838384E-2</v>
      </c>
      <c r="BS354" s="125">
        <f t="shared" ref="BS354" si="5806">K354/K374</f>
        <v>8.9779005524861885E-2</v>
      </c>
      <c r="BT354" s="126">
        <f t="shared" ref="BT354" si="5807">L354/L374</f>
        <v>6.1778001004520341E-2</v>
      </c>
      <c r="BU354" s="124">
        <f t="shared" ref="BU354" si="5808">M354/M374</f>
        <v>0.13975903614457832</v>
      </c>
      <c r="BV354" s="128">
        <f t="shared" ref="BV354" si="5809">N354/N374</f>
        <v>6.7758328627893841E-2</v>
      </c>
      <c r="BW354" s="129">
        <f t="shared" ref="BW354" si="5810">O354/O374</f>
        <v>0.10494537090281771</v>
      </c>
      <c r="BX354" s="124">
        <f t="shared" ref="BX354" si="5811">P354/P374</f>
        <v>0.1</v>
      </c>
      <c r="BY354" s="125">
        <f t="shared" ref="BY354" si="5812">Q354/Q374</f>
        <v>5.8385093167701865E-2</v>
      </c>
      <c r="BZ354" s="126">
        <f t="shared" ref="BZ354" si="5813">R354/R374</f>
        <v>9.3965168084244627E-2</v>
      </c>
      <c r="CA354" s="127">
        <f t="shared" ref="CA354" si="5814">S354/S374</f>
        <v>5.6556346878927521E-2</v>
      </c>
      <c r="CB354" s="124">
        <f t="shared" ref="CB354" si="5815">T354/T374</f>
        <v>8.4886128364389232E-2</v>
      </c>
      <c r="CC354" s="125">
        <f t="shared" ref="CC354" si="5816">U354/U374</f>
        <v>0.14066496163682865</v>
      </c>
      <c r="CD354" s="126">
        <f t="shared" ref="CD354" si="5817">V354/V374</f>
        <v>4.4057756386523511E-2</v>
      </c>
      <c r="CE354" s="127">
        <f t="shared" ref="CE354" si="5818">W354/W374</f>
        <v>0.12401055408970976</v>
      </c>
      <c r="CF354" s="124">
        <f t="shared" ref="CF354" si="5819">X354/X374</f>
        <v>8.4131326949384411E-2</v>
      </c>
      <c r="CG354" s="125">
        <f t="shared" ref="CG354" si="5820">Y354/Y374</f>
        <v>7.4257425742574254E-2</v>
      </c>
      <c r="CH354" s="126">
        <f t="shared" ref="CH354" si="5821">Z354/Z374</f>
        <v>9.6913447010576304E-2</v>
      </c>
      <c r="CI354" s="124">
        <f t="shared" ref="CI354" si="5822">AA354/AA374</f>
        <v>7.100250144314027E-2</v>
      </c>
      <c r="CJ354" s="130">
        <f t="shared" ref="CJ354" si="5823">AB354/AB374</f>
        <v>8.7765873392117819E-2</v>
      </c>
      <c r="CK354" s="131">
        <f t="shared" ref="CK354" si="5824">AC354/AC374</f>
        <v>7.8324686827786913E-2</v>
      </c>
    </row>
    <row r="355" spans="1:89" ht="13.5" thickBot="1" x14ac:dyDescent="0.25">
      <c r="A355" s="132" t="s">
        <v>21</v>
      </c>
      <c r="B355" s="181">
        <v>374</v>
      </c>
      <c r="C355" s="182">
        <v>400</v>
      </c>
      <c r="D355" s="183">
        <v>200</v>
      </c>
      <c r="E355" s="184">
        <v>145</v>
      </c>
      <c r="F355" s="181">
        <v>381</v>
      </c>
      <c r="G355" s="185">
        <v>75</v>
      </c>
      <c r="H355" s="183">
        <v>456</v>
      </c>
      <c r="I355" s="184">
        <v>354</v>
      </c>
      <c r="J355" s="181">
        <v>73</v>
      </c>
      <c r="K355" s="185">
        <v>101</v>
      </c>
      <c r="L355" s="183">
        <v>87</v>
      </c>
      <c r="M355" s="181">
        <v>362</v>
      </c>
      <c r="N355" s="186">
        <v>251</v>
      </c>
      <c r="O355" s="187">
        <v>412</v>
      </c>
      <c r="P355" s="181">
        <v>174</v>
      </c>
      <c r="Q355" s="185">
        <v>106</v>
      </c>
      <c r="R355" s="183">
        <v>306</v>
      </c>
      <c r="S355" s="184">
        <v>148</v>
      </c>
      <c r="T355" s="181">
        <v>41</v>
      </c>
      <c r="U355" s="185">
        <v>39</v>
      </c>
      <c r="V355" s="183">
        <v>102</v>
      </c>
      <c r="W355" s="184">
        <v>422</v>
      </c>
      <c r="X355" s="181">
        <v>144</v>
      </c>
      <c r="Y355" s="185">
        <v>119</v>
      </c>
      <c r="Z355" s="183">
        <v>388</v>
      </c>
      <c r="AA355" s="181">
        <v>392</v>
      </c>
      <c r="AB355" s="165">
        <f t="shared" si="5797"/>
        <v>2977</v>
      </c>
      <c r="AC355" s="166">
        <f t="shared" si="5714"/>
        <v>3075</v>
      </c>
      <c r="AE355" t="s">
        <v>85</v>
      </c>
      <c r="BI355" s="132" t="s">
        <v>21</v>
      </c>
      <c r="BJ355" s="124">
        <f>B355/B374</f>
        <v>0.11319612590799032</v>
      </c>
      <c r="BK355" s="125">
        <f t="shared" ref="BK355" si="5825">C355/C374</f>
        <v>0.10845986984815618</v>
      </c>
      <c r="BL355" s="126">
        <f t="shared" ref="BL355" si="5826">D355/D374</f>
        <v>0.14114326040931546</v>
      </c>
      <c r="BM355" s="127">
        <f t="shared" ref="BM355" si="5827">E355/E374</f>
        <v>6.4616755793226385E-2</v>
      </c>
      <c r="BN355" s="124">
        <f t="shared" ref="BN355" si="5828">F355/F374</f>
        <v>0.13905109489051096</v>
      </c>
      <c r="BO355" s="125">
        <f t="shared" ref="BO355" si="5829">G355/G374</f>
        <v>4.0387722132471729E-2</v>
      </c>
      <c r="BP355" s="126">
        <f t="shared" ref="BP355" si="5830">H355/H374</f>
        <v>0.10813374436803415</v>
      </c>
      <c r="BQ355" s="127">
        <f t="shared" ref="BQ355" si="5831">I355/I374</f>
        <v>8.2845775801544577E-2</v>
      </c>
      <c r="BR355" s="124">
        <f t="shared" ref="BR355" si="5832">J355/J374</f>
        <v>9.2171717171717168E-2</v>
      </c>
      <c r="BS355" s="125">
        <f t="shared" ref="BS355" si="5833">K355/K374</f>
        <v>0.13950276243093923</v>
      </c>
      <c r="BT355" s="126">
        <f t="shared" ref="BT355" si="5834">L355/L374</f>
        <v>4.3696634856855848E-2</v>
      </c>
      <c r="BU355" s="124">
        <f t="shared" ref="BU355" si="5835">M355/M374</f>
        <v>0.17445783132530121</v>
      </c>
      <c r="BV355" s="128">
        <f t="shared" ref="BV355" si="5836">N355/N374</f>
        <v>7.0863918690005648E-2</v>
      </c>
      <c r="BW355" s="129">
        <f t="shared" ref="BW355" si="5837">O355/O374</f>
        <v>0.11845888441633122</v>
      </c>
      <c r="BX355" s="124">
        <f t="shared" ref="BX355" si="5838">P355/P374</f>
        <v>9.2063492063492069E-2</v>
      </c>
      <c r="BY355" s="125">
        <f t="shared" ref="BY355" si="5839">Q355/Q374</f>
        <v>6.5838509316770183E-2</v>
      </c>
      <c r="BZ355" s="126">
        <f t="shared" ref="BZ355" si="5840">R355/R374</f>
        <v>0.12393681652490887</v>
      </c>
      <c r="CA355" s="127">
        <f t="shared" ref="CA355" si="5841">S355/S374</f>
        <v>6.2002513615416845E-2</v>
      </c>
      <c r="CB355" s="124">
        <f t="shared" ref="CB355" si="5842">T355/T374</f>
        <v>8.4886128364389232E-2</v>
      </c>
      <c r="CC355" s="125">
        <f t="shared" ref="CC355" si="5843">U355/U374</f>
        <v>9.9744245524296671E-2</v>
      </c>
      <c r="CD355" s="126">
        <f t="shared" ref="CD355" si="5844">V355/V374</f>
        <v>3.776379118844872E-2</v>
      </c>
      <c r="CE355" s="127">
        <f t="shared" ref="CE355" si="5845">W355/W374</f>
        <v>0.18557607739665788</v>
      </c>
      <c r="CF355" s="124">
        <f t="shared" ref="CF355" si="5846">X355/X374</f>
        <v>9.8495212038303692E-2</v>
      </c>
      <c r="CG355" s="125">
        <f t="shared" ref="CG355" si="5847">Y355/Y374</f>
        <v>8.4158415841584164E-2</v>
      </c>
      <c r="CH355" s="126">
        <f t="shared" ref="CH355" si="5848">Z355/Z374</f>
        <v>8.3747032160587098E-2</v>
      </c>
      <c r="CI355" s="124">
        <f t="shared" ref="CI355" si="5849">AA355/AA374</f>
        <v>7.5428131614392921E-2</v>
      </c>
      <c r="CJ355" s="130">
        <f t="shared" ref="CJ355" si="5850">AB355/AB374</f>
        <v>9.4086786131917455E-2</v>
      </c>
      <c r="CK355" s="131">
        <f t="shared" ref="CK355" si="5851">AC355/AC374</f>
        <v>9.7273187397190944E-2</v>
      </c>
    </row>
    <row r="356" spans="1:89" ht="14.25" thickTop="1" thickBot="1" x14ac:dyDescent="0.25">
      <c r="A356" s="140" t="s">
        <v>22</v>
      </c>
      <c r="B356" s="188">
        <v>287</v>
      </c>
      <c r="C356" s="189">
        <v>319</v>
      </c>
      <c r="D356" s="190">
        <v>108</v>
      </c>
      <c r="E356" s="191">
        <v>116</v>
      </c>
      <c r="F356" s="188">
        <v>256</v>
      </c>
      <c r="G356" s="192">
        <v>83</v>
      </c>
      <c r="H356" s="190">
        <v>340</v>
      </c>
      <c r="I356" s="191">
        <v>373</v>
      </c>
      <c r="J356" s="188">
        <v>59</v>
      </c>
      <c r="K356" s="192">
        <v>97</v>
      </c>
      <c r="L356" s="190">
        <v>62</v>
      </c>
      <c r="M356" s="188">
        <v>258</v>
      </c>
      <c r="N356" s="193">
        <v>190</v>
      </c>
      <c r="O356" s="194">
        <v>438</v>
      </c>
      <c r="P356" s="188">
        <v>148</v>
      </c>
      <c r="Q356" s="192">
        <v>88</v>
      </c>
      <c r="R356" s="190">
        <v>244</v>
      </c>
      <c r="S356" s="191">
        <v>144</v>
      </c>
      <c r="T356" s="188">
        <v>20</v>
      </c>
      <c r="U356" s="192">
        <v>25</v>
      </c>
      <c r="V356" s="190">
        <v>91</v>
      </c>
      <c r="W356" s="191">
        <v>388</v>
      </c>
      <c r="X356" s="188">
        <v>112</v>
      </c>
      <c r="Y356" s="192">
        <v>86</v>
      </c>
      <c r="Z356" s="190">
        <v>337</v>
      </c>
      <c r="AA356" s="188">
        <v>236</v>
      </c>
      <c r="AB356" s="165">
        <f t="shared" si="5797"/>
        <v>2254</v>
      </c>
      <c r="AC356" s="166">
        <f t="shared" si="5714"/>
        <v>2651</v>
      </c>
      <c r="AE356" s="268" t="s">
        <v>0</v>
      </c>
      <c r="AF356" s="262" t="s">
        <v>1</v>
      </c>
      <c r="AG356" s="263"/>
      <c r="AH356" s="262" t="s">
        <v>2</v>
      </c>
      <c r="AI356" s="263"/>
      <c r="AJ356" s="262" t="s">
        <v>3</v>
      </c>
      <c r="AK356" s="263"/>
      <c r="AL356" s="262" t="s">
        <v>4</v>
      </c>
      <c r="AM356" s="263"/>
      <c r="AN356" s="262" t="s">
        <v>5</v>
      </c>
      <c r="AO356" s="263"/>
      <c r="AP356" s="262" t="s">
        <v>6</v>
      </c>
      <c r="AQ356" s="263"/>
      <c r="AR356" s="262" t="s">
        <v>7</v>
      </c>
      <c r="AS356" s="263"/>
      <c r="AT356" s="262" t="s">
        <v>8</v>
      </c>
      <c r="AU356" s="263"/>
      <c r="AV356" s="262" t="s">
        <v>9</v>
      </c>
      <c r="AW356" s="263"/>
      <c r="AX356" s="262" t="s">
        <v>10</v>
      </c>
      <c r="AY356" s="263"/>
      <c r="AZ356" s="262" t="s">
        <v>11</v>
      </c>
      <c r="BA356" s="263"/>
      <c r="BB356" s="262" t="s">
        <v>12</v>
      </c>
      <c r="BC356" s="263"/>
      <c r="BD356" s="264" t="s">
        <v>40</v>
      </c>
      <c r="BE356" s="265"/>
      <c r="BF356" s="266" t="s">
        <v>41</v>
      </c>
      <c r="BG356" s="267"/>
      <c r="BI356" s="140" t="s">
        <v>22</v>
      </c>
      <c r="BJ356" s="124">
        <f>B356/B374</f>
        <v>8.6864406779661021E-2</v>
      </c>
      <c r="BK356" s="125">
        <f t="shared" ref="BK356" si="5852">C356/C374</f>
        <v>8.6496746203904559E-2</v>
      </c>
      <c r="BL356" s="126">
        <f t="shared" ref="BL356" si="5853">D356/D374</f>
        <v>7.621736062103035E-2</v>
      </c>
      <c r="BM356" s="127">
        <f t="shared" ref="BM356" si="5854">E356/E374</f>
        <v>5.1693404634581108E-2</v>
      </c>
      <c r="BN356" s="124">
        <f t="shared" ref="BN356" si="5855">F356/F374</f>
        <v>9.3430656934306563E-2</v>
      </c>
      <c r="BO356" s="125">
        <f t="shared" ref="BO356" si="5856">G356/G374</f>
        <v>4.4695745826602046E-2</v>
      </c>
      <c r="BP356" s="126">
        <f t="shared" ref="BP356" si="5857">H356/H374</f>
        <v>8.0626037467393885E-2</v>
      </c>
      <c r="BQ356" s="127">
        <f t="shared" ref="BQ356" si="5858">I356/I374</f>
        <v>8.7292300491457989E-2</v>
      </c>
      <c r="BR356" s="124">
        <f t="shared" ref="BR356" si="5859">J356/J374</f>
        <v>7.4494949494949489E-2</v>
      </c>
      <c r="BS356" s="125">
        <f t="shared" ref="BS356" si="5860">K356/K374</f>
        <v>0.13397790055248618</v>
      </c>
      <c r="BT356" s="126">
        <f t="shared" ref="BT356" si="5861">L356/L374</f>
        <v>3.11401305876444E-2</v>
      </c>
      <c r="BU356" s="124">
        <f t="shared" ref="BU356" si="5862">M356/M374</f>
        <v>0.12433734939759036</v>
      </c>
      <c r="BV356" s="128">
        <f t="shared" ref="BV356" si="5863">N356/N374</f>
        <v>5.3642010163749296E-2</v>
      </c>
      <c r="BW356" s="129">
        <f t="shared" ref="BW356" si="5864">O356/O374</f>
        <v>0.12593444508338125</v>
      </c>
      <c r="BX356" s="124">
        <f t="shared" ref="BX356" si="5865">P356/P374</f>
        <v>7.8306878306878311E-2</v>
      </c>
      <c r="BY356" s="125">
        <f t="shared" ref="BY356" si="5866">Q356/Q374</f>
        <v>5.46583850931677E-2</v>
      </c>
      <c r="BZ356" s="126">
        <f t="shared" ref="BZ356" si="5867">R356/R374</f>
        <v>9.8825435398946948E-2</v>
      </c>
      <c r="CA356" s="127">
        <f t="shared" ref="CA356" si="5868">S356/S374</f>
        <v>6.0326770004189359E-2</v>
      </c>
      <c r="CB356" s="124">
        <f t="shared" ref="CB356" si="5869">T356/T374</f>
        <v>4.1407867494824016E-2</v>
      </c>
      <c r="CC356" s="125">
        <f t="shared" ref="CC356" si="5870">U356/U374</f>
        <v>6.3938618925831206E-2</v>
      </c>
      <c r="CD356" s="126">
        <f t="shared" ref="CD356" si="5871">V356/V374</f>
        <v>3.3691225472047392E-2</v>
      </c>
      <c r="CE356" s="127">
        <f t="shared" ref="CE356" si="5872">W356/W374</f>
        <v>0.17062445030782761</v>
      </c>
      <c r="CF356" s="124">
        <f t="shared" ref="CF356" si="5873">X356/X374</f>
        <v>7.6607387140902872E-2</v>
      </c>
      <c r="CG356" s="125">
        <f t="shared" ref="CG356" si="5874">Y356/Y374</f>
        <v>6.0820367751060818E-2</v>
      </c>
      <c r="CH356" s="126">
        <f t="shared" ref="CH356" si="5875">Z356/Z374</f>
        <v>7.2739045974530542E-2</v>
      </c>
      <c r="CI356" s="124">
        <f t="shared" ref="CI356" si="5876">AA356/AA374</f>
        <v>4.5410813931114104E-2</v>
      </c>
      <c r="CJ356" s="130">
        <f t="shared" ref="CJ356" si="5877">AB356/AB374</f>
        <v>7.12366865775418E-2</v>
      </c>
      <c r="CK356" s="131">
        <f t="shared" ref="CK356" si="5878">AC356/AC374</f>
        <v>8.3860559281285593E-2</v>
      </c>
    </row>
    <row r="357" spans="1:89" ht="15" thickTop="1" thickBot="1" x14ac:dyDescent="0.3">
      <c r="A357" s="132" t="s">
        <v>23</v>
      </c>
      <c r="B357" s="181">
        <v>147</v>
      </c>
      <c r="C357" s="182">
        <v>205</v>
      </c>
      <c r="D357" s="183">
        <v>80</v>
      </c>
      <c r="E357" s="184">
        <v>96</v>
      </c>
      <c r="F357" s="181">
        <v>193</v>
      </c>
      <c r="G357" s="185">
        <v>67</v>
      </c>
      <c r="H357" s="183">
        <v>224</v>
      </c>
      <c r="I357" s="184">
        <v>224</v>
      </c>
      <c r="J357" s="181">
        <v>47</v>
      </c>
      <c r="K357" s="185">
        <v>60</v>
      </c>
      <c r="L357" s="183">
        <v>55</v>
      </c>
      <c r="M357" s="181">
        <v>125</v>
      </c>
      <c r="N357" s="186">
        <v>114</v>
      </c>
      <c r="O357" s="187">
        <v>242</v>
      </c>
      <c r="P357" s="181">
        <v>103</v>
      </c>
      <c r="Q357" s="185">
        <v>77</v>
      </c>
      <c r="R357" s="183">
        <v>144</v>
      </c>
      <c r="S357" s="184">
        <v>119</v>
      </c>
      <c r="T357" s="181">
        <v>27</v>
      </c>
      <c r="U357" s="185">
        <v>17</v>
      </c>
      <c r="V357" s="183">
        <v>54</v>
      </c>
      <c r="W357" s="184">
        <v>159</v>
      </c>
      <c r="X357" s="181">
        <v>81</v>
      </c>
      <c r="Y357" s="185">
        <v>75</v>
      </c>
      <c r="Z357" s="183">
        <v>258</v>
      </c>
      <c r="AA357" s="181">
        <v>284</v>
      </c>
      <c r="AB357" s="165">
        <f t="shared" si="5797"/>
        <v>1527</v>
      </c>
      <c r="AC357" s="166">
        <f t="shared" si="5714"/>
        <v>1750</v>
      </c>
      <c r="AE357" s="269"/>
      <c r="AF357" s="112" t="s">
        <v>14</v>
      </c>
      <c r="AG357" s="113" t="s">
        <v>15</v>
      </c>
      <c r="AH357" s="114" t="s">
        <v>14</v>
      </c>
      <c r="AI357" s="115" t="s">
        <v>15</v>
      </c>
      <c r="AJ357" s="112" t="s">
        <v>14</v>
      </c>
      <c r="AK357" s="113" t="s">
        <v>15</v>
      </c>
      <c r="AL357" s="114" t="s">
        <v>14</v>
      </c>
      <c r="AM357" s="115" t="s">
        <v>15</v>
      </c>
      <c r="AN357" s="112" t="s">
        <v>14</v>
      </c>
      <c r="AO357" s="113" t="s">
        <v>15</v>
      </c>
      <c r="AP357" s="114" t="s">
        <v>14</v>
      </c>
      <c r="AQ357" s="112" t="s">
        <v>15</v>
      </c>
      <c r="AR357" s="116" t="s">
        <v>14</v>
      </c>
      <c r="AS357" s="117" t="s">
        <v>15</v>
      </c>
      <c r="AT357" s="112" t="s">
        <v>14</v>
      </c>
      <c r="AU357" s="113" t="s">
        <v>15</v>
      </c>
      <c r="AV357" s="114" t="s">
        <v>14</v>
      </c>
      <c r="AW357" s="115" t="s">
        <v>15</v>
      </c>
      <c r="AX357" s="112" t="s">
        <v>14</v>
      </c>
      <c r="AY357" s="113" t="s">
        <v>15</v>
      </c>
      <c r="AZ357" s="114" t="s">
        <v>14</v>
      </c>
      <c r="BA357" s="115" t="s">
        <v>15</v>
      </c>
      <c r="BB357" s="112" t="s">
        <v>14</v>
      </c>
      <c r="BC357" s="113" t="s">
        <v>15</v>
      </c>
      <c r="BD357" s="26" t="s">
        <v>14</v>
      </c>
      <c r="BE357" s="118" t="s">
        <v>15</v>
      </c>
      <c r="BF357" s="169" t="s">
        <v>14</v>
      </c>
      <c r="BG357" s="170" t="s">
        <v>15</v>
      </c>
      <c r="BI357" s="132" t="s">
        <v>23</v>
      </c>
      <c r="BJ357" s="124">
        <f>B357/B374</f>
        <v>4.4491525423728813E-2</v>
      </c>
      <c r="BK357" s="125">
        <f t="shared" ref="BK357" si="5879">C357/C374</f>
        <v>5.5585683297180041E-2</v>
      </c>
      <c r="BL357" s="126">
        <f t="shared" ref="BL357" si="5880">D357/D374</f>
        <v>5.6457304163726185E-2</v>
      </c>
      <c r="BM357" s="127">
        <f t="shared" ref="BM357" si="5881">E357/E374</f>
        <v>4.2780748663101602E-2</v>
      </c>
      <c r="BN357" s="124">
        <f t="shared" ref="BN357" si="5882">F357/F374</f>
        <v>7.0437956204379565E-2</v>
      </c>
      <c r="BO357" s="125">
        <f t="shared" ref="BO357" si="5883">G357/G374</f>
        <v>3.6079698438341412E-2</v>
      </c>
      <c r="BP357" s="126">
        <f t="shared" ref="BP357" si="5884">H357/H374</f>
        <v>5.3118330566753615E-2</v>
      </c>
      <c r="BQ357" s="127">
        <f t="shared" ref="BQ357" si="5885">I357/I374</f>
        <v>5.2422185817926514E-2</v>
      </c>
      <c r="BR357" s="124">
        <f t="shared" ref="BR357" si="5886">J357/J374</f>
        <v>5.9343434343434344E-2</v>
      </c>
      <c r="BS357" s="125">
        <f t="shared" ref="BS357" si="5887">K357/K374</f>
        <v>8.2872928176795577E-2</v>
      </c>
      <c r="BT357" s="126">
        <f t="shared" ref="BT357" si="5888">L357/L374</f>
        <v>2.7624309392265192E-2</v>
      </c>
      <c r="BU357" s="124">
        <f t="shared" ref="BU357" si="5889">M357/M374</f>
        <v>6.0240963855421686E-2</v>
      </c>
      <c r="BV357" s="128">
        <f t="shared" ref="BV357" si="5890">N357/N374</f>
        <v>3.2185206098249576E-2</v>
      </c>
      <c r="BW357" s="129">
        <f t="shared" ref="BW357" si="5891">O357/O374</f>
        <v>6.9580218516388723E-2</v>
      </c>
      <c r="BX357" s="124">
        <f t="shared" ref="BX357" si="5892">P357/P374</f>
        <v>5.4497354497354496E-2</v>
      </c>
      <c r="BY357" s="125">
        <f t="shared" ref="BY357" si="5893">Q357/Q374</f>
        <v>4.7826086956521741E-2</v>
      </c>
      <c r="BZ357" s="126">
        <f t="shared" ref="BZ357" si="5894">R357/R374</f>
        <v>5.8323207776427702E-2</v>
      </c>
      <c r="CA357" s="127">
        <f t="shared" ref="CA357" si="5895">S357/S374</f>
        <v>4.9853372434017593E-2</v>
      </c>
      <c r="CB357" s="124">
        <f t="shared" ref="CB357" si="5896">T357/T374</f>
        <v>5.5900621118012424E-2</v>
      </c>
      <c r="CC357" s="125">
        <f t="shared" ref="CC357" si="5897">U357/U374</f>
        <v>4.3478260869565216E-2</v>
      </c>
      <c r="CD357" s="126">
        <f t="shared" ref="CD357" si="5898">V357/V374</f>
        <v>1.9992595335061088E-2</v>
      </c>
      <c r="CE357" s="127">
        <f t="shared" ref="CE357" si="5899">W357/W374</f>
        <v>6.9920844327176782E-2</v>
      </c>
      <c r="CF357" s="124">
        <f t="shared" ref="CF357" si="5900">X357/X374</f>
        <v>5.5403556771545827E-2</v>
      </c>
      <c r="CG357" s="125">
        <f t="shared" ref="CG357" si="5901">Y357/Y374</f>
        <v>5.3041018387553041E-2</v>
      </c>
      <c r="CH357" s="126">
        <f t="shared" ref="CH357" si="5902">Z357/Z374</f>
        <v>5.5687459529462552E-2</v>
      </c>
      <c r="CI357" s="124">
        <f t="shared" ref="CI357" si="5903">AA357/AA374</f>
        <v>5.464691167981528E-2</v>
      </c>
      <c r="CJ357" s="130">
        <f t="shared" ref="CJ357" si="5904">AB357/AB374</f>
        <v>4.8260168768370151E-2</v>
      </c>
      <c r="CK357" s="131">
        <f t="shared" ref="CK357" si="5905">AC357/AC374</f>
        <v>5.5358724534986713E-2</v>
      </c>
    </row>
    <row r="358" spans="1:89" ht="13.5" thickTop="1" x14ac:dyDescent="0.2">
      <c r="A358" s="140" t="s">
        <v>24</v>
      </c>
      <c r="B358" s="195">
        <v>141</v>
      </c>
      <c r="C358" s="189">
        <v>144</v>
      </c>
      <c r="D358" s="190">
        <v>53</v>
      </c>
      <c r="E358" s="191">
        <v>100</v>
      </c>
      <c r="F358" s="188">
        <v>156</v>
      </c>
      <c r="G358" s="192">
        <v>79</v>
      </c>
      <c r="H358" s="190">
        <v>184</v>
      </c>
      <c r="I358" s="191">
        <v>236</v>
      </c>
      <c r="J358" s="188">
        <v>42</v>
      </c>
      <c r="K358" s="192">
        <v>36</v>
      </c>
      <c r="L358" s="190">
        <v>62</v>
      </c>
      <c r="M358" s="188">
        <v>89</v>
      </c>
      <c r="N358" s="193">
        <v>148</v>
      </c>
      <c r="O358" s="196">
        <v>150</v>
      </c>
      <c r="P358" s="188">
        <v>94</v>
      </c>
      <c r="Q358" s="192">
        <v>79</v>
      </c>
      <c r="R358" s="190">
        <v>160</v>
      </c>
      <c r="S358" s="191">
        <v>95</v>
      </c>
      <c r="T358" s="188">
        <v>21</v>
      </c>
      <c r="U358" s="192">
        <v>12</v>
      </c>
      <c r="V358" s="190">
        <v>73</v>
      </c>
      <c r="W358" s="197">
        <v>121</v>
      </c>
      <c r="X358" s="188">
        <v>75</v>
      </c>
      <c r="Y358" s="192">
        <v>63</v>
      </c>
      <c r="Z358" s="190">
        <v>257</v>
      </c>
      <c r="AA358" s="188">
        <v>278</v>
      </c>
      <c r="AB358" s="165">
        <f t="shared" si="5797"/>
        <v>1466</v>
      </c>
      <c r="AC358" s="166">
        <f t="shared" si="5714"/>
        <v>1482</v>
      </c>
      <c r="AE358" s="257" t="str">
        <f>$AE$17</f>
        <v>17:00 - 17:59</v>
      </c>
      <c r="AF358" s="121">
        <f t="shared" ref="AF358:AU359" si="5906">SUMIF($A$9:$A$32,$AE358,B$350:B$373)</f>
        <v>217</v>
      </c>
      <c r="AG358" s="178">
        <f t="shared" si="5906"/>
        <v>271</v>
      </c>
      <c r="AH358" s="122">
        <f t="shared" si="5906"/>
        <v>72</v>
      </c>
      <c r="AI358" s="173">
        <f t="shared" si="5906"/>
        <v>221</v>
      </c>
      <c r="AJ358" s="121">
        <f t="shared" si="5906"/>
        <v>136</v>
      </c>
      <c r="AK358" s="123">
        <f t="shared" si="5906"/>
        <v>184</v>
      </c>
      <c r="AL358" s="122">
        <f t="shared" si="5906"/>
        <v>266</v>
      </c>
      <c r="AM358" s="173">
        <f t="shared" si="5906"/>
        <v>354</v>
      </c>
      <c r="AN358" s="121">
        <f t="shared" si="5906"/>
        <v>79</v>
      </c>
      <c r="AO358" s="123">
        <f t="shared" si="5906"/>
        <v>44</v>
      </c>
      <c r="AP358" s="122">
        <f t="shared" si="5906"/>
        <v>223</v>
      </c>
      <c r="AQ358" s="121">
        <f t="shared" si="5906"/>
        <v>105</v>
      </c>
      <c r="AR358" s="172">
        <f t="shared" si="5906"/>
        <v>377</v>
      </c>
      <c r="AS358" s="174">
        <f t="shared" si="5906"/>
        <v>174</v>
      </c>
      <c r="AT358" s="121">
        <f t="shared" si="5906"/>
        <v>97</v>
      </c>
      <c r="AU358" s="123">
        <f t="shared" si="5906"/>
        <v>155</v>
      </c>
      <c r="AV358" s="122">
        <f t="shared" ref="AP358:BE359" si="5907">SUMIF($A$9:$A$32,$AE358,R$350:R$373)</f>
        <v>127</v>
      </c>
      <c r="AW358" s="173">
        <f t="shared" si="5907"/>
        <v>217</v>
      </c>
      <c r="AX358" s="121">
        <f t="shared" si="5907"/>
        <v>40</v>
      </c>
      <c r="AY358" s="123">
        <f t="shared" si="5907"/>
        <v>20</v>
      </c>
      <c r="AZ358" s="122">
        <f t="shared" si="5907"/>
        <v>298</v>
      </c>
      <c r="BA358" s="173">
        <f t="shared" si="5907"/>
        <v>90</v>
      </c>
      <c r="BB358" s="121">
        <f t="shared" si="5907"/>
        <v>111</v>
      </c>
      <c r="BC358" s="123">
        <f t="shared" si="5907"/>
        <v>99</v>
      </c>
      <c r="BD358" s="21">
        <f t="shared" si="5907"/>
        <v>312</v>
      </c>
      <c r="BE358" s="177">
        <f t="shared" si="5907"/>
        <v>423</v>
      </c>
      <c r="BF358" s="163">
        <f>AF358+AH358+AJ358+AL358+AN358+AP358+AR358+AT358+AV358+AX358+AZ358+BB358+BD358</f>
        <v>2355</v>
      </c>
      <c r="BG358" s="164">
        <f>AG358+AI358+AK358+AM358+AO358+AQ358+AS358+AU358+AW358+AY358+BA358+BC358+BE358</f>
        <v>2357</v>
      </c>
      <c r="BI358" s="140" t="s">
        <v>24</v>
      </c>
      <c r="BJ358" s="124">
        <f>B358/B374</f>
        <v>4.2675544794188863E-2</v>
      </c>
      <c r="BK358" s="125">
        <f t="shared" ref="BK358" si="5908">C358/C374</f>
        <v>3.9045553145336226E-2</v>
      </c>
      <c r="BL358" s="126">
        <f t="shared" ref="BL358" si="5909">D358/D374</f>
        <v>3.7402964008468598E-2</v>
      </c>
      <c r="BM358" s="127">
        <f t="shared" ref="BM358" si="5910">E358/E374</f>
        <v>4.4563279857397504E-2</v>
      </c>
      <c r="BN358" s="124">
        <f t="shared" ref="BN358" si="5911">F358/F374</f>
        <v>5.6934306569343063E-2</v>
      </c>
      <c r="BO358" s="125">
        <f t="shared" ref="BO358" si="5912">G358/G374</f>
        <v>4.2541733979536887E-2</v>
      </c>
      <c r="BP358" s="126">
        <f t="shared" ref="BP358" si="5913">H358/H374</f>
        <v>4.3632914394119045E-2</v>
      </c>
      <c r="BQ358" s="127">
        <f t="shared" ref="BQ358" si="5914">I358/I374</f>
        <v>5.523051720102972E-2</v>
      </c>
      <c r="BR358" s="124">
        <f t="shared" ref="BR358" si="5915">J358/J374</f>
        <v>5.3030303030303032E-2</v>
      </c>
      <c r="BS358" s="125">
        <f t="shared" ref="BS358" si="5916">K358/K374</f>
        <v>4.9723756906077346E-2</v>
      </c>
      <c r="BT358" s="126">
        <f t="shared" ref="BT358" si="5917">L358/L374</f>
        <v>3.11401305876444E-2</v>
      </c>
      <c r="BU358" s="124">
        <f t="shared" ref="BU358" si="5918">M358/M374</f>
        <v>4.2891566265060244E-2</v>
      </c>
      <c r="BV358" s="128">
        <f t="shared" ref="BV358" si="5919">N358/N374</f>
        <v>4.1784302653867872E-2</v>
      </c>
      <c r="BW358" s="129">
        <f t="shared" ref="BW358" si="5920">O358/O374</f>
        <v>4.3128234617596323E-2</v>
      </c>
      <c r="BX358" s="124">
        <f t="shared" ref="BX358" si="5921">P358/P374</f>
        <v>4.9735449735449737E-2</v>
      </c>
      <c r="BY358" s="125">
        <f t="shared" ref="BY358" si="5922">Q358/Q374</f>
        <v>4.9068322981366458E-2</v>
      </c>
      <c r="BZ358" s="126">
        <f t="shared" ref="BZ358" si="5923">R358/R374</f>
        <v>6.4803564196030783E-2</v>
      </c>
      <c r="CA358" s="127">
        <f t="shared" ref="CA358" si="5924">S358/S374</f>
        <v>3.9798910766652699E-2</v>
      </c>
      <c r="CB358" s="124">
        <f t="shared" ref="CB358" si="5925">T358/T374</f>
        <v>4.3478260869565216E-2</v>
      </c>
      <c r="CC358" s="125">
        <f t="shared" ref="CC358" si="5926">U358/U374</f>
        <v>3.0690537084398978E-2</v>
      </c>
      <c r="CD358" s="126">
        <f t="shared" ref="CD358" si="5927">V358/V374</f>
        <v>2.7027027027027029E-2</v>
      </c>
      <c r="CE358" s="127">
        <f t="shared" ref="CE358" si="5928">W358/W374</f>
        <v>5.3210202286719438E-2</v>
      </c>
      <c r="CF358" s="124">
        <f t="shared" ref="CF358" si="5929">X358/X374</f>
        <v>5.1299589603283173E-2</v>
      </c>
      <c r="CG358" s="125">
        <f t="shared" ref="CG358" si="5930">Y358/Y374</f>
        <v>4.4554455445544552E-2</v>
      </c>
      <c r="CH358" s="126">
        <f t="shared" ref="CH358" si="5931">Z358/Z374</f>
        <v>5.5471616663069288E-2</v>
      </c>
      <c r="CI358" s="124">
        <f t="shared" ref="CI358" si="5932">AA358/AA374</f>
        <v>5.3492399461227629E-2</v>
      </c>
      <c r="CJ358" s="130">
        <f t="shared" ref="CJ358" si="5933">AB358/AB374</f>
        <v>4.6332290382731268E-2</v>
      </c>
      <c r="CK358" s="131">
        <f t="shared" ref="CK358" si="5934">AC358/AC374</f>
        <v>4.6880931291914466E-2</v>
      </c>
    </row>
    <row r="359" spans="1:89" x14ac:dyDescent="0.2">
      <c r="A359" s="132" t="s">
        <v>25</v>
      </c>
      <c r="B359" s="198">
        <v>138</v>
      </c>
      <c r="C359" s="182">
        <v>207</v>
      </c>
      <c r="D359" s="183">
        <v>79</v>
      </c>
      <c r="E359" s="184">
        <v>93</v>
      </c>
      <c r="F359" s="181">
        <v>146</v>
      </c>
      <c r="G359" s="185">
        <v>81</v>
      </c>
      <c r="H359" s="183">
        <v>198</v>
      </c>
      <c r="I359" s="184">
        <v>191</v>
      </c>
      <c r="J359" s="181">
        <v>24</v>
      </c>
      <c r="K359" s="182">
        <v>20</v>
      </c>
      <c r="L359" s="183">
        <v>61</v>
      </c>
      <c r="M359" s="181">
        <v>95</v>
      </c>
      <c r="N359" s="186">
        <v>125</v>
      </c>
      <c r="O359" s="199">
        <v>137</v>
      </c>
      <c r="P359" s="181">
        <v>115</v>
      </c>
      <c r="Q359" s="182">
        <v>71</v>
      </c>
      <c r="R359" s="183">
        <v>123</v>
      </c>
      <c r="S359" s="184">
        <v>108</v>
      </c>
      <c r="T359" s="190">
        <v>16</v>
      </c>
      <c r="U359" s="181">
        <v>14</v>
      </c>
      <c r="V359" s="183">
        <v>89</v>
      </c>
      <c r="W359" s="200">
        <v>89</v>
      </c>
      <c r="X359" s="181">
        <v>72</v>
      </c>
      <c r="Y359" s="185">
        <v>68</v>
      </c>
      <c r="Z359" s="183">
        <v>242</v>
      </c>
      <c r="AA359" s="181">
        <v>292</v>
      </c>
      <c r="AB359" s="165">
        <f t="shared" si="5797"/>
        <v>1428</v>
      </c>
      <c r="AC359" s="166">
        <f t="shared" si="5714"/>
        <v>1466</v>
      </c>
      <c r="AE359" s="259" t="str">
        <f>$AE$18</f>
        <v>18:00 - 18:59</v>
      </c>
      <c r="AF359" s="121">
        <f t="shared" si="5906"/>
        <v>417</v>
      </c>
      <c r="AG359" s="182">
        <f t="shared" si="5906"/>
        <v>283</v>
      </c>
      <c r="AH359" s="183">
        <f t="shared" si="5906"/>
        <v>56</v>
      </c>
      <c r="AI359" s="184">
        <f t="shared" si="5906"/>
        <v>263</v>
      </c>
      <c r="AJ359" s="181">
        <f t="shared" si="5906"/>
        <v>117</v>
      </c>
      <c r="AK359" s="185">
        <f t="shared" si="5906"/>
        <v>272</v>
      </c>
      <c r="AL359" s="183">
        <f t="shared" si="5906"/>
        <v>301</v>
      </c>
      <c r="AM359" s="184">
        <f t="shared" si="5906"/>
        <v>567</v>
      </c>
      <c r="AN359" s="181">
        <f t="shared" si="5906"/>
        <v>127</v>
      </c>
      <c r="AO359" s="185">
        <f t="shared" si="5906"/>
        <v>65</v>
      </c>
      <c r="AP359" s="183">
        <f t="shared" si="5907"/>
        <v>494</v>
      </c>
      <c r="AQ359" s="181">
        <f t="shared" si="5907"/>
        <v>86</v>
      </c>
      <c r="AR359" s="186">
        <f t="shared" si="5907"/>
        <v>519</v>
      </c>
      <c r="AS359" s="187">
        <f t="shared" si="5907"/>
        <v>247</v>
      </c>
      <c r="AT359" s="181">
        <f t="shared" si="5907"/>
        <v>136</v>
      </c>
      <c r="AU359" s="185">
        <f t="shared" si="5907"/>
        <v>172</v>
      </c>
      <c r="AV359" s="183">
        <f t="shared" si="5907"/>
        <v>172</v>
      </c>
      <c r="AW359" s="184">
        <f t="shared" si="5907"/>
        <v>289</v>
      </c>
      <c r="AX359" s="181">
        <f t="shared" si="5907"/>
        <v>43</v>
      </c>
      <c r="AY359" s="185">
        <f t="shared" si="5907"/>
        <v>30</v>
      </c>
      <c r="AZ359" s="183">
        <f t="shared" si="5907"/>
        <v>804</v>
      </c>
      <c r="BA359" s="184">
        <f t="shared" si="5907"/>
        <v>64</v>
      </c>
      <c r="BB359" s="181">
        <f t="shared" si="5907"/>
        <v>115</v>
      </c>
      <c r="BC359" s="185">
        <f t="shared" si="5907"/>
        <v>172</v>
      </c>
      <c r="BD359" s="183">
        <f t="shared" si="5907"/>
        <v>315</v>
      </c>
      <c r="BE359" s="181">
        <f t="shared" si="5907"/>
        <v>622</v>
      </c>
      <c r="BF359" s="165">
        <f>SUM(AF359,AH359,AJ359,AL359,AN359,AP359,AR359,AT359,AV359,AX359,AZ359,BB359,BD359)</f>
        <v>3616</v>
      </c>
      <c r="BG359" s="166">
        <f>SUM(AG359,AI359,AK359,AM359,AO359,AQ359,AS359,AU359,AW359,AY359,BA359,BC359,BE359)</f>
        <v>3132</v>
      </c>
      <c r="BI359" s="132" t="s">
        <v>25</v>
      </c>
      <c r="BJ359" s="124">
        <f>B359/B374</f>
        <v>4.1767554479418885E-2</v>
      </c>
      <c r="BK359" s="125">
        <f t="shared" ref="BK359" si="5935">C359/C374</f>
        <v>5.6127982646420826E-2</v>
      </c>
      <c r="BL359" s="126">
        <f t="shared" ref="BL359" si="5936">D359/D374</f>
        <v>5.5751587861679608E-2</v>
      </c>
      <c r="BM359" s="127">
        <f t="shared" ref="BM359" si="5937">E359/E374</f>
        <v>4.1443850267379678E-2</v>
      </c>
      <c r="BN359" s="124">
        <f t="shared" ref="BN359" si="5938">F359/F374</f>
        <v>5.3284671532846717E-2</v>
      </c>
      <c r="BO359" s="125">
        <f t="shared" ref="BO359" si="5939">G359/G374</f>
        <v>4.361873990306947E-2</v>
      </c>
      <c r="BP359" s="126">
        <f t="shared" ref="BP359" si="5940">H359/H374</f>
        <v>4.695281005454114E-2</v>
      </c>
      <c r="BQ359" s="127">
        <f t="shared" ref="BQ359" si="5941">I359/I374</f>
        <v>4.4699274514392699E-2</v>
      </c>
      <c r="BR359" s="124">
        <f t="shared" ref="BR359" si="5942">J359/J374</f>
        <v>3.0303030303030304E-2</v>
      </c>
      <c r="BS359" s="125">
        <f t="shared" ref="BS359" si="5943">K359/K374</f>
        <v>2.7624309392265192E-2</v>
      </c>
      <c r="BT359" s="126">
        <f t="shared" ref="BT359" si="5944">L359/L374</f>
        <v>3.0637870416875941E-2</v>
      </c>
      <c r="BU359" s="124">
        <f t="shared" ref="BU359" si="5945">M359/M374</f>
        <v>4.5783132530120479E-2</v>
      </c>
      <c r="BV359" s="128">
        <f t="shared" ref="BV359" si="5946">N359/N374</f>
        <v>3.5290796160361376E-2</v>
      </c>
      <c r="BW359" s="129">
        <f t="shared" ref="BW359" si="5947">O359/O374</f>
        <v>3.9390454284071307E-2</v>
      </c>
      <c r="BX359" s="124">
        <f t="shared" ref="BX359" si="5948">P359/P374</f>
        <v>6.0846560846560843E-2</v>
      </c>
      <c r="BY359" s="125">
        <f t="shared" ref="BY359" si="5949">Q359/Q374</f>
        <v>4.4099378881987575E-2</v>
      </c>
      <c r="BZ359" s="126">
        <f t="shared" ref="BZ359" si="5950">R359/R374</f>
        <v>4.9817739975698661E-2</v>
      </c>
      <c r="CA359" s="127">
        <f t="shared" ref="CA359" si="5951">S359/S374</f>
        <v>4.5245077503142023E-2</v>
      </c>
      <c r="CB359" s="124">
        <f t="shared" ref="CB359" si="5952">T359/T374</f>
        <v>3.3126293995859216E-2</v>
      </c>
      <c r="CC359" s="125">
        <f t="shared" ref="CC359" si="5953">U359/U374</f>
        <v>3.5805626598465472E-2</v>
      </c>
      <c r="CD359" s="126">
        <f t="shared" ref="CD359" si="5954">V359/V374</f>
        <v>3.295075897815624E-2</v>
      </c>
      <c r="CE359" s="127">
        <f t="shared" ref="CE359" si="5955">W359/W374</f>
        <v>3.9138082673702723E-2</v>
      </c>
      <c r="CF359" s="124">
        <f t="shared" ref="CF359" si="5956">X359/X374</f>
        <v>4.9247606019151846E-2</v>
      </c>
      <c r="CG359" s="125">
        <f t="shared" ref="CG359" si="5957">Y359/Y374</f>
        <v>4.8090523338048093E-2</v>
      </c>
      <c r="CH359" s="126">
        <f t="shared" ref="CH359" si="5958">Z359/Z374</f>
        <v>5.2233973667170301E-2</v>
      </c>
      <c r="CI359" s="124">
        <f t="shared" ref="CI359" si="5959">AA359/AA374</f>
        <v>5.6186261304598806E-2</v>
      </c>
      <c r="CJ359" s="130">
        <f t="shared" ref="CJ359" si="5960">AB359/AB374</f>
        <v>4.5131316962169335E-2</v>
      </c>
      <c r="CK359" s="131">
        <f t="shared" ref="CK359" si="5961">AC359/AC374</f>
        <v>4.6374794381880295E-2</v>
      </c>
    </row>
    <row r="360" spans="1:89" ht="13.5" thickBot="1" x14ac:dyDescent="0.25">
      <c r="A360" s="140" t="s">
        <v>26</v>
      </c>
      <c r="B360" s="195">
        <v>137</v>
      </c>
      <c r="C360" s="189">
        <v>188</v>
      </c>
      <c r="D360" s="190">
        <v>79</v>
      </c>
      <c r="E360" s="191">
        <v>115</v>
      </c>
      <c r="F360" s="188">
        <v>124</v>
      </c>
      <c r="G360" s="192">
        <v>84</v>
      </c>
      <c r="H360" s="190">
        <v>210</v>
      </c>
      <c r="I360" s="191">
        <v>195</v>
      </c>
      <c r="J360" s="188">
        <v>34</v>
      </c>
      <c r="K360" s="189">
        <v>26</v>
      </c>
      <c r="L360" s="190">
        <v>66</v>
      </c>
      <c r="M360" s="188">
        <v>95</v>
      </c>
      <c r="N360" s="193">
        <v>144</v>
      </c>
      <c r="O360" s="196">
        <v>139</v>
      </c>
      <c r="P360" s="188">
        <v>101</v>
      </c>
      <c r="Q360" s="189">
        <v>81</v>
      </c>
      <c r="R360" s="190">
        <v>123</v>
      </c>
      <c r="S360" s="191">
        <v>97</v>
      </c>
      <c r="T360" s="188">
        <v>15</v>
      </c>
      <c r="U360" s="192">
        <v>17</v>
      </c>
      <c r="V360" s="190">
        <v>87</v>
      </c>
      <c r="W360" s="197">
        <v>97</v>
      </c>
      <c r="X360" s="188">
        <v>44</v>
      </c>
      <c r="Y360" s="192">
        <v>48</v>
      </c>
      <c r="Z360" s="190">
        <v>242</v>
      </c>
      <c r="AA360" s="188">
        <v>204</v>
      </c>
      <c r="AB360" s="165">
        <f t="shared" si="5797"/>
        <v>1406</v>
      </c>
      <c r="AC360" s="166">
        <f t="shared" si="5714"/>
        <v>1386</v>
      </c>
      <c r="AE360" s="257"/>
      <c r="AF360" s="121"/>
      <c r="AG360" s="189"/>
      <c r="AH360" s="190"/>
      <c r="AI360" s="191"/>
      <c r="AJ360" s="188"/>
      <c r="AK360" s="192"/>
      <c r="AL360" s="190"/>
      <c r="AM360" s="191"/>
      <c r="AN360" s="188"/>
      <c r="AO360" s="192"/>
      <c r="AP360" s="190"/>
      <c r="AQ360" s="188"/>
      <c r="AR360" s="193"/>
      <c r="AS360" s="194"/>
      <c r="AT360" s="188"/>
      <c r="AU360" s="192"/>
      <c r="AV360" s="190"/>
      <c r="AW360" s="191"/>
      <c r="AX360" s="188"/>
      <c r="AY360" s="192"/>
      <c r="AZ360" s="190"/>
      <c r="BA360" s="191"/>
      <c r="BB360" s="188"/>
      <c r="BC360" s="192"/>
      <c r="BD360" s="190"/>
      <c r="BE360" s="188"/>
      <c r="BF360" s="165"/>
      <c r="BG360" s="166"/>
      <c r="BI360" s="140" t="s">
        <v>26</v>
      </c>
      <c r="BJ360" s="124">
        <f>B360/B374</f>
        <v>4.146489104116223E-2</v>
      </c>
      <c r="BK360" s="125">
        <f t="shared" ref="BK360" si="5962">C360/C374</f>
        <v>5.0976138828633402E-2</v>
      </c>
      <c r="BL360" s="126">
        <f t="shared" ref="BL360" si="5963">D360/D374</f>
        <v>5.5751587861679608E-2</v>
      </c>
      <c r="BM360" s="127">
        <f t="shared" ref="BM360" si="5964">E360/E374</f>
        <v>5.1247771836007129E-2</v>
      </c>
      <c r="BN360" s="124">
        <f t="shared" ref="BN360" si="5965">F360/F374</f>
        <v>4.5255474452554748E-2</v>
      </c>
      <c r="BO360" s="125">
        <f t="shared" ref="BO360" si="5966">G360/G374</f>
        <v>4.5234248788368334E-2</v>
      </c>
      <c r="BP360" s="126">
        <f t="shared" ref="BP360" si="5967">H360/H374</f>
        <v>4.9798434906331512E-2</v>
      </c>
      <c r="BQ360" s="127">
        <f t="shared" ref="BQ360" si="5968">I360/I374</f>
        <v>4.5635384975427101E-2</v>
      </c>
      <c r="BR360" s="124">
        <f t="shared" ref="BR360" si="5969">J360/J374</f>
        <v>4.2929292929292928E-2</v>
      </c>
      <c r="BS360" s="125">
        <f t="shared" ref="BS360" si="5970">K360/K374</f>
        <v>3.591160220994475E-2</v>
      </c>
      <c r="BT360" s="126">
        <f t="shared" ref="BT360" si="5971">L360/L374</f>
        <v>3.3149171270718231E-2</v>
      </c>
      <c r="BU360" s="124">
        <f t="shared" ref="BU360" si="5972">M360/M374</f>
        <v>4.5783132530120479E-2</v>
      </c>
      <c r="BV360" s="128">
        <f t="shared" ref="BV360" si="5973">N360/N374</f>
        <v>4.0654997176736304E-2</v>
      </c>
      <c r="BW360" s="129">
        <f t="shared" ref="BW360" si="5974">O360/O374</f>
        <v>3.9965497412305921E-2</v>
      </c>
      <c r="BX360" s="124">
        <f t="shared" ref="BX360" si="5975">P360/P374</f>
        <v>5.3439153439153439E-2</v>
      </c>
      <c r="BY360" s="125">
        <f t="shared" ref="BY360" si="5976">Q360/Q374</f>
        <v>5.0310559006211182E-2</v>
      </c>
      <c r="BZ360" s="126">
        <f t="shared" ref="BZ360" si="5977">R360/R374</f>
        <v>4.9817739975698661E-2</v>
      </c>
      <c r="CA360" s="127">
        <f t="shared" ref="CA360" si="5978">S360/S374</f>
        <v>4.0636782572266446E-2</v>
      </c>
      <c r="CB360" s="124">
        <f t="shared" ref="CB360" si="5979">T360/T374</f>
        <v>3.1055900621118012E-2</v>
      </c>
      <c r="CC360" s="125">
        <f t="shared" ref="CC360" si="5980">U360/U374</f>
        <v>4.3478260869565216E-2</v>
      </c>
      <c r="CD360" s="126">
        <f t="shared" ref="CD360" si="5981">V360/V374</f>
        <v>3.2210292484265088E-2</v>
      </c>
      <c r="CE360" s="127">
        <f t="shared" ref="CE360" si="5982">W360/W374</f>
        <v>4.2656112576956902E-2</v>
      </c>
      <c r="CF360" s="124">
        <f t="shared" ref="CF360" si="5983">X360/X374</f>
        <v>3.0095759233926128E-2</v>
      </c>
      <c r="CG360" s="125">
        <f t="shared" ref="CG360" si="5984">Y360/Y374</f>
        <v>3.3946251768033946E-2</v>
      </c>
      <c r="CH360" s="126">
        <f t="shared" ref="CH360" si="5985">Z360/Z374</f>
        <v>5.2233973667170301E-2</v>
      </c>
      <c r="CI360" s="124">
        <f t="shared" ref="CI360" si="5986">AA360/AA374</f>
        <v>3.9253415431979986E-2</v>
      </c>
      <c r="CJ360" s="130">
        <f t="shared" ref="CJ360" si="5987">AB360/AB374</f>
        <v>4.443601656079138E-2</v>
      </c>
      <c r="CK360" s="131">
        <f t="shared" ref="CK360" si="5988">AC360/AC374</f>
        <v>4.3844109831709478E-2</v>
      </c>
    </row>
    <row r="361" spans="1:89" ht="14.25" thickTop="1" thickBot="1" x14ac:dyDescent="0.25">
      <c r="A361" s="132" t="s">
        <v>27</v>
      </c>
      <c r="B361" s="198">
        <v>158</v>
      </c>
      <c r="C361" s="182">
        <v>231</v>
      </c>
      <c r="D361" s="183">
        <v>71</v>
      </c>
      <c r="E361" s="184">
        <v>102</v>
      </c>
      <c r="F361" s="181">
        <v>123</v>
      </c>
      <c r="G361" s="185">
        <v>96</v>
      </c>
      <c r="H361" s="183">
        <v>195</v>
      </c>
      <c r="I361" s="184">
        <v>182</v>
      </c>
      <c r="J361" s="181">
        <v>35</v>
      </c>
      <c r="K361" s="182">
        <v>23</v>
      </c>
      <c r="L361" s="183">
        <v>85</v>
      </c>
      <c r="M361" s="181">
        <v>78</v>
      </c>
      <c r="N361" s="186">
        <v>148</v>
      </c>
      <c r="O361" s="199">
        <v>181</v>
      </c>
      <c r="P361" s="181">
        <v>116</v>
      </c>
      <c r="Q361" s="182">
        <v>68</v>
      </c>
      <c r="R361" s="183">
        <v>116</v>
      </c>
      <c r="S361" s="184">
        <v>148</v>
      </c>
      <c r="T361" s="181">
        <v>17</v>
      </c>
      <c r="U361" s="185">
        <v>14</v>
      </c>
      <c r="V361" s="183">
        <v>112</v>
      </c>
      <c r="W361" s="200">
        <v>74</v>
      </c>
      <c r="X361" s="181">
        <v>84</v>
      </c>
      <c r="Y361" s="185">
        <v>62</v>
      </c>
      <c r="Z361" s="183">
        <v>257</v>
      </c>
      <c r="AA361" s="181">
        <v>291</v>
      </c>
      <c r="AB361" s="165">
        <f t="shared" si="5797"/>
        <v>1517</v>
      </c>
      <c r="AC361" s="166">
        <f t="shared" si="5714"/>
        <v>1550</v>
      </c>
      <c r="AE361" s="254" t="s">
        <v>13</v>
      </c>
      <c r="AF361" s="14">
        <f t="shared" ref="AF361:BG361" si="5989">SUM(AF358:AF360)</f>
        <v>634</v>
      </c>
      <c r="AG361" s="1">
        <f t="shared" si="5989"/>
        <v>554</v>
      </c>
      <c r="AH361" s="14">
        <f t="shared" si="5989"/>
        <v>128</v>
      </c>
      <c r="AI361" s="1">
        <f t="shared" si="5989"/>
        <v>484</v>
      </c>
      <c r="AJ361" s="14">
        <f t="shared" si="5989"/>
        <v>253</v>
      </c>
      <c r="AK361" s="1">
        <f t="shared" si="5989"/>
        <v>456</v>
      </c>
      <c r="AL361" s="14">
        <f t="shared" si="5989"/>
        <v>567</v>
      </c>
      <c r="AM361" s="1">
        <f t="shared" si="5989"/>
        <v>921</v>
      </c>
      <c r="AN361" s="14">
        <f t="shared" si="5989"/>
        <v>206</v>
      </c>
      <c r="AO361" s="1">
        <f t="shared" si="5989"/>
        <v>109</v>
      </c>
      <c r="AP361" s="14">
        <f t="shared" si="5989"/>
        <v>717</v>
      </c>
      <c r="AQ361" s="1">
        <f t="shared" si="5989"/>
        <v>191</v>
      </c>
      <c r="AR361" s="14">
        <f t="shared" si="5989"/>
        <v>896</v>
      </c>
      <c r="AS361" s="1">
        <f t="shared" si="5989"/>
        <v>421</v>
      </c>
      <c r="AT361" s="14">
        <f t="shared" si="5989"/>
        <v>233</v>
      </c>
      <c r="AU361" s="1">
        <f t="shared" si="5989"/>
        <v>327</v>
      </c>
      <c r="AV361" s="14">
        <f t="shared" si="5989"/>
        <v>299</v>
      </c>
      <c r="AW361" s="1">
        <f t="shared" si="5989"/>
        <v>506</v>
      </c>
      <c r="AX361" s="14">
        <f t="shared" si="5989"/>
        <v>83</v>
      </c>
      <c r="AY361" s="1">
        <f t="shared" si="5989"/>
        <v>50</v>
      </c>
      <c r="AZ361" s="14">
        <f t="shared" si="5989"/>
        <v>1102</v>
      </c>
      <c r="BA361" s="1">
        <f t="shared" si="5989"/>
        <v>154</v>
      </c>
      <c r="BB361" s="14">
        <f t="shared" si="5989"/>
        <v>226</v>
      </c>
      <c r="BC361" s="1">
        <f t="shared" si="5989"/>
        <v>271</v>
      </c>
      <c r="BD361" s="14">
        <f t="shared" si="5989"/>
        <v>627</v>
      </c>
      <c r="BE361" s="1">
        <f t="shared" si="5989"/>
        <v>1045</v>
      </c>
      <c r="BF361" s="167">
        <f t="shared" si="5989"/>
        <v>5971</v>
      </c>
      <c r="BG361" s="168">
        <f t="shared" si="5989"/>
        <v>5489</v>
      </c>
      <c r="BI361" s="132" t="s">
        <v>27</v>
      </c>
      <c r="BJ361" s="124">
        <f>B361/B374</f>
        <v>4.7820823244552058E-2</v>
      </c>
      <c r="BK361" s="125">
        <f t="shared" ref="BK361" si="5990">C361/C374</f>
        <v>6.2635574837310193E-2</v>
      </c>
      <c r="BL361" s="126">
        <f t="shared" ref="BL361" si="5991">D361/D374</f>
        <v>5.0105857445306989E-2</v>
      </c>
      <c r="BM361" s="127">
        <f t="shared" ref="BM361" si="5992">E361/E374</f>
        <v>4.5454545454545456E-2</v>
      </c>
      <c r="BN361" s="124">
        <f t="shared" ref="BN361" si="5993">F361/F374</f>
        <v>4.4890510948905109E-2</v>
      </c>
      <c r="BO361" s="125">
        <f t="shared" ref="BO361" si="5994">G361/G374</f>
        <v>5.1696284329563816E-2</v>
      </c>
      <c r="BP361" s="126">
        <f t="shared" ref="BP361" si="5995">H361/H374</f>
        <v>4.6241403841593552E-2</v>
      </c>
      <c r="BQ361" s="127">
        <f t="shared" ref="BQ361" si="5996">I361/I374</f>
        <v>4.2593025977065296E-2</v>
      </c>
      <c r="BR361" s="124">
        <f t="shared" ref="BR361" si="5997">J361/J374</f>
        <v>4.4191919191919192E-2</v>
      </c>
      <c r="BS361" s="125">
        <f t="shared" ref="BS361" si="5998">K361/K374</f>
        <v>3.1767955801104975E-2</v>
      </c>
      <c r="BT361" s="126">
        <f t="shared" ref="BT361" si="5999">L361/L374</f>
        <v>4.2692114515318937E-2</v>
      </c>
      <c r="BU361" s="124">
        <f t="shared" ref="BU361" si="6000">M361/M374</f>
        <v>3.7590361445783135E-2</v>
      </c>
      <c r="BV361" s="128">
        <f t="shared" ref="BV361" si="6001">N361/N374</f>
        <v>4.1784302653867872E-2</v>
      </c>
      <c r="BW361" s="129">
        <f t="shared" ref="BW361" si="6002">O361/O374</f>
        <v>5.2041403105232892E-2</v>
      </c>
      <c r="BX361" s="124">
        <f t="shared" ref="BX361" si="6003">P361/P374</f>
        <v>6.1375661375661375E-2</v>
      </c>
      <c r="BY361" s="125">
        <f t="shared" ref="BY361" si="6004">Q361/Q374</f>
        <v>4.2236024844720499E-2</v>
      </c>
      <c r="BZ361" s="126">
        <f t="shared" ref="BZ361" si="6005">R361/R374</f>
        <v>4.6982584042122313E-2</v>
      </c>
      <c r="CA361" s="127">
        <f t="shared" ref="CA361" si="6006">S361/S374</f>
        <v>6.2002513615416845E-2</v>
      </c>
      <c r="CB361" s="124">
        <f t="shared" ref="CB361" si="6007">T361/T374</f>
        <v>3.5196687370600416E-2</v>
      </c>
      <c r="CC361" s="125">
        <f t="shared" ref="CC361" si="6008">U361/U374</f>
        <v>3.5805626598465472E-2</v>
      </c>
      <c r="CD361" s="126">
        <f t="shared" ref="CD361" si="6009">V361/V374</f>
        <v>4.1466123657904481E-2</v>
      </c>
      <c r="CE361" s="127">
        <f t="shared" ref="CE361" si="6010">W361/W374</f>
        <v>3.2541776605101144E-2</v>
      </c>
      <c r="CF361" s="124">
        <f t="shared" ref="CF361" si="6011">X361/X374</f>
        <v>5.7455540355677154E-2</v>
      </c>
      <c r="CG361" s="125">
        <f t="shared" ref="CG361" si="6012">Y361/Y374</f>
        <v>4.3847241867043849E-2</v>
      </c>
      <c r="CH361" s="126">
        <f t="shared" ref="CH361" si="6013">Z361/Z374</f>
        <v>5.5471616663069288E-2</v>
      </c>
      <c r="CI361" s="124">
        <f t="shared" ref="CI361" si="6014">AA361/AA374</f>
        <v>5.5993842601500865E-2</v>
      </c>
      <c r="CJ361" s="130">
        <f t="shared" ref="CJ361" si="6015">AB361/AB374</f>
        <v>4.7944123131380169E-2</v>
      </c>
      <c r="CK361" s="131">
        <f t="shared" ref="CK361" si="6016">AC361/AC374</f>
        <v>4.9032013159559663E-2</v>
      </c>
    </row>
    <row r="362" spans="1:89" ht="13.5" thickTop="1" x14ac:dyDescent="0.2">
      <c r="A362" s="140" t="s">
        <v>28</v>
      </c>
      <c r="B362" s="195">
        <v>147</v>
      </c>
      <c r="C362" s="189">
        <v>181</v>
      </c>
      <c r="D362" s="190">
        <v>63</v>
      </c>
      <c r="E362" s="191">
        <v>122</v>
      </c>
      <c r="F362" s="188">
        <v>134</v>
      </c>
      <c r="G362" s="192">
        <v>84</v>
      </c>
      <c r="H362" s="190">
        <v>207</v>
      </c>
      <c r="I362" s="191">
        <v>210</v>
      </c>
      <c r="J362" s="188">
        <v>29</v>
      </c>
      <c r="K362" s="189">
        <v>25</v>
      </c>
      <c r="L362" s="190">
        <v>110</v>
      </c>
      <c r="M362" s="188">
        <v>60</v>
      </c>
      <c r="N362" s="193">
        <v>152</v>
      </c>
      <c r="O362" s="196">
        <v>133</v>
      </c>
      <c r="P362" s="188">
        <v>116</v>
      </c>
      <c r="Q362" s="189">
        <v>91</v>
      </c>
      <c r="R362" s="190">
        <v>89</v>
      </c>
      <c r="S362" s="191">
        <v>141</v>
      </c>
      <c r="T362" s="188">
        <v>35</v>
      </c>
      <c r="U362" s="192">
        <v>12</v>
      </c>
      <c r="V362" s="190">
        <v>144</v>
      </c>
      <c r="W362" s="197">
        <v>71</v>
      </c>
      <c r="X362" s="188">
        <v>67</v>
      </c>
      <c r="Y362" s="192">
        <v>64</v>
      </c>
      <c r="Z362" s="190">
        <v>260</v>
      </c>
      <c r="AA362" s="188">
        <v>240</v>
      </c>
      <c r="AB362" s="165">
        <f t="shared" si="5797"/>
        <v>1553</v>
      </c>
      <c r="AC362" s="166">
        <f t="shared" si="5714"/>
        <v>1434</v>
      </c>
      <c r="BI362" s="140" t="s">
        <v>28</v>
      </c>
      <c r="BJ362" s="124">
        <f>B362/B374</f>
        <v>4.4491525423728813E-2</v>
      </c>
      <c r="BK362" s="125">
        <f t="shared" ref="BK362" si="6017">C362/C374</f>
        <v>4.9078091106290675E-2</v>
      </c>
      <c r="BL362" s="126">
        <f t="shared" ref="BL362" si="6018">D362/D374</f>
        <v>4.4460127028934371E-2</v>
      </c>
      <c r="BM362" s="127">
        <f t="shared" ref="BM362" si="6019">E362/E374</f>
        <v>5.4367201426024955E-2</v>
      </c>
      <c r="BN362" s="124">
        <f t="shared" ref="BN362" si="6020">F362/F374</f>
        <v>4.8905109489051093E-2</v>
      </c>
      <c r="BO362" s="125">
        <f t="shared" ref="BO362" si="6021">G362/G374</f>
        <v>4.5234248788368334E-2</v>
      </c>
      <c r="BP362" s="126">
        <f t="shared" ref="BP362" si="6022">H362/H374</f>
        <v>4.9087028693383924E-2</v>
      </c>
      <c r="BQ362" s="127">
        <f t="shared" ref="BQ362" si="6023">I362/I374</f>
        <v>4.9145799204306111E-2</v>
      </c>
      <c r="BR362" s="124">
        <f t="shared" ref="BR362" si="6024">J362/J374</f>
        <v>3.6616161616161616E-2</v>
      </c>
      <c r="BS362" s="125">
        <f t="shared" ref="BS362" si="6025">K362/K374</f>
        <v>3.4530386740331494E-2</v>
      </c>
      <c r="BT362" s="126">
        <f t="shared" ref="BT362" si="6026">L362/L374</f>
        <v>5.5248618784530384E-2</v>
      </c>
      <c r="BU362" s="124">
        <f t="shared" ref="BU362" si="6027">M362/M374</f>
        <v>2.891566265060241E-2</v>
      </c>
      <c r="BV362" s="128">
        <f t="shared" ref="BV362" si="6028">N362/N374</f>
        <v>4.2913608130999432E-2</v>
      </c>
      <c r="BW362" s="129">
        <f t="shared" ref="BW362" si="6029">O362/O374</f>
        <v>3.824036802760207E-2</v>
      </c>
      <c r="BX362" s="124">
        <f t="shared" ref="BX362" si="6030">P362/P374</f>
        <v>6.1375661375661375E-2</v>
      </c>
      <c r="BY362" s="125">
        <f t="shared" ref="BY362" si="6031">Q362/Q374</f>
        <v>5.6521739130434782E-2</v>
      </c>
      <c r="BZ362" s="126">
        <f t="shared" ref="BZ362" si="6032">R362/R374</f>
        <v>3.6046982584042125E-2</v>
      </c>
      <c r="CA362" s="127">
        <f t="shared" ref="CA362" si="6033">S362/S374</f>
        <v>5.9069962295768746E-2</v>
      </c>
      <c r="CB362" s="124">
        <f t="shared" ref="CB362" si="6034">T362/T374</f>
        <v>7.2463768115942032E-2</v>
      </c>
      <c r="CC362" s="125">
        <f t="shared" ref="CC362" si="6035">U362/U374</f>
        <v>3.0690537084398978E-2</v>
      </c>
      <c r="CD362" s="126">
        <f t="shared" ref="CD362" si="6036">V362/V374</f>
        <v>5.3313587560162905E-2</v>
      </c>
      <c r="CE362" s="127">
        <f t="shared" ref="CE362" si="6037">W362/W374</f>
        <v>3.1222515391380826E-2</v>
      </c>
      <c r="CF362" s="124">
        <f t="shared" ref="CF362" si="6038">X362/X374</f>
        <v>4.5827633378932968E-2</v>
      </c>
      <c r="CG362" s="125">
        <f t="shared" ref="CG362" si="6039">Y362/Y374</f>
        <v>4.5261669024045263E-2</v>
      </c>
      <c r="CH362" s="126">
        <f t="shared" ref="CH362" si="6040">Z362/Z374</f>
        <v>5.6119145262249086E-2</v>
      </c>
      <c r="CI362" s="124">
        <f t="shared" ref="CI362" si="6041">AA362/AA374</f>
        <v>4.6180488743505867E-2</v>
      </c>
      <c r="CJ362" s="130">
        <f t="shared" ref="CJ362" si="6042">AB362/AB374</f>
        <v>4.9081887424544106E-2</v>
      </c>
      <c r="CK362" s="131">
        <f t="shared" ref="CK362" si="6043">AC362/AC374</f>
        <v>4.5362520561811968E-2</v>
      </c>
    </row>
    <row r="363" spans="1:89" x14ac:dyDescent="0.2">
      <c r="A363" s="132" t="s">
        <v>29</v>
      </c>
      <c r="B363" s="198">
        <v>184</v>
      </c>
      <c r="C363" s="182">
        <v>260</v>
      </c>
      <c r="D363" s="183">
        <v>76</v>
      </c>
      <c r="E363" s="184">
        <v>195</v>
      </c>
      <c r="F363" s="181">
        <v>129</v>
      </c>
      <c r="G363" s="185">
        <v>140</v>
      </c>
      <c r="H363" s="183">
        <v>285</v>
      </c>
      <c r="I363" s="184">
        <v>247</v>
      </c>
      <c r="J363" s="181">
        <v>58</v>
      </c>
      <c r="K363" s="182">
        <v>28</v>
      </c>
      <c r="L363" s="183">
        <v>172</v>
      </c>
      <c r="M363" s="181">
        <v>62</v>
      </c>
      <c r="N363" s="186">
        <v>249</v>
      </c>
      <c r="O363" s="199">
        <v>159</v>
      </c>
      <c r="P363" s="181">
        <v>129</v>
      </c>
      <c r="Q363" s="182">
        <v>105</v>
      </c>
      <c r="R363" s="183">
        <v>134</v>
      </c>
      <c r="S363" s="184">
        <v>174</v>
      </c>
      <c r="T363" s="181">
        <v>56</v>
      </c>
      <c r="U363" s="185">
        <v>25</v>
      </c>
      <c r="V363" s="183">
        <v>160</v>
      </c>
      <c r="W363" s="200">
        <v>80</v>
      </c>
      <c r="X363" s="181">
        <v>96</v>
      </c>
      <c r="Y363" s="185">
        <v>93</v>
      </c>
      <c r="Z363" s="183">
        <v>314</v>
      </c>
      <c r="AA363" s="181">
        <v>250</v>
      </c>
      <c r="AB363" s="165">
        <f t="shared" si="5797"/>
        <v>2042</v>
      </c>
      <c r="AC363" s="166">
        <f t="shared" si="5714"/>
        <v>1818</v>
      </c>
      <c r="BI363" s="132" t="s">
        <v>29</v>
      </c>
      <c r="BJ363" s="124">
        <f>B363/B374</f>
        <v>5.569007263922518E-2</v>
      </c>
      <c r="BK363" s="125">
        <f t="shared" ref="BK363" si="6044">C363/C374</f>
        <v>7.0498915401301515E-2</v>
      </c>
      <c r="BL363" s="126">
        <f t="shared" ref="BL363" si="6045">D363/D374</f>
        <v>5.3634438955539876E-2</v>
      </c>
      <c r="BM363" s="127">
        <f t="shared" ref="BM363" si="6046">E363/E374</f>
        <v>8.6898395721925134E-2</v>
      </c>
      <c r="BN363" s="124">
        <f t="shared" ref="BN363" si="6047">F363/F374</f>
        <v>4.708029197080292E-2</v>
      </c>
      <c r="BO363" s="125">
        <f t="shared" ref="BO363" si="6048">G363/G374</f>
        <v>7.5390414647280565E-2</v>
      </c>
      <c r="BP363" s="126">
        <f t="shared" ref="BP363" si="6049">H363/H374</f>
        <v>6.7583590230021348E-2</v>
      </c>
      <c r="BQ363" s="127">
        <f t="shared" ref="BQ363" si="6050">I363/I374</f>
        <v>5.7804820968874328E-2</v>
      </c>
      <c r="BR363" s="124">
        <f t="shared" ref="BR363" si="6051">J363/J374</f>
        <v>7.3232323232323232E-2</v>
      </c>
      <c r="BS363" s="125">
        <f t="shared" ref="BS363" si="6052">K363/K374</f>
        <v>3.8674033149171269E-2</v>
      </c>
      <c r="BT363" s="126">
        <f t="shared" ref="BT363" si="6053">L363/L374</f>
        <v>8.6388749372174792E-2</v>
      </c>
      <c r="BU363" s="124">
        <f t="shared" ref="BU363" si="6054">M363/M374</f>
        <v>2.9879518072289158E-2</v>
      </c>
      <c r="BV363" s="128">
        <f t="shared" ref="BV363" si="6055">N363/N374</f>
        <v>7.0299265951439871E-2</v>
      </c>
      <c r="BW363" s="129">
        <f t="shared" ref="BW363" si="6056">O363/O374</f>
        <v>4.5715928694652096E-2</v>
      </c>
      <c r="BX363" s="124">
        <f t="shared" ref="BX363" si="6057">P363/P374</f>
        <v>6.8253968253968247E-2</v>
      </c>
      <c r="BY363" s="125">
        <f t="shared" ref="BY363" si="6058">Q363/Q374</f>
        <v>6.5217391304347824E-2</v>
      </c>
      <c r="BZ363" s="126">
        <f t="shared" ref="BZ363" si="6059">R363/R374</f>
        <v>5.4272985014175781E-2</v>
      </c>
      <c r="CA363" s="127">
        <f t="shared" ref="CA363" si="6060">S363/S374</f>
        <v>7.289484708839547E-2</v>
      </c>
      <c r="CB363" s="124">
        <f t="shared" ref="CB363" si="6061">T363/T374</f>
        <v>0.11594202898550725</v>
      </c>
      <c r="CC363" s="125">
        <f t="shared" ref="CC363" si="6062">U363/U374</f>
        <v>6.3938618925831206E-2</v>
      </c>
      <c r="CD363" s="126">
        <f t="shared" ref="CD363" si="6063">V363/V374</f>
        <v>5.9237319511292116E-2</v>
      </c>
      <c r="CE363" s="127">
        <f t="shared" ref="CE363" si="6064">W363/W374</f>
        <v>3.518029903254178E-2</v>
      </c>
      <c r="CF363" s="124">
        <f t="shared" ref="CF363" si="6065">X363/X374</f>
        <v>6.5663474692202461E-2</v>
      </c>
      <c r="CG363" s="125">
        <f t="shared" ref="CG363" si="6066">Y363/Y374</f>
        <v>6.5770862800565766E-2</v>
      </c>
      <c r="CH363" s="126">
        <f t="shared" ref="CH363" si="6067">Z363/Z374</f>
        <v>6.7774660047485433E-2</v>
      </c>
      <c r="CI363" s="124">
        <f t="shared" ref="CI363" si="6068">AA363/AA374</f>
        <v>4.8104675774485281E-2</v>
      </c>
      <c r="CJ363" s="130">
        <f t="shared" ref="CJ363" si="6069">AB363/AB374</f>
        <v>6.4536519073354198E-2</v>
      </c>
      <c r="CK363" s="131">
        <f t="shared" ref="CK363" si="6070">AC363/AC374</f>
        <v>5.7509806402631911E-2</v>
      </c>
    </row>
    <row r="364" spans="1:89" x14ac:dyDescent="0.2">
      <c r="A364" s="140" t="s">
        <v>30</v>
      </c>
      <c r="B364" s="195">
        <v>217</v>
      </c>
      <c r="C364" s="189">
        <v>271</v>
      </c>
      <c r="D364" s="190">
        <v>72</v>
      </c>
      <c r="E364" s="191">
        <v>221</v>
      </c>
      <c r="F364" s="188">
        <v>136</v>
      </c>
      <c r="G364" s="192">
        <v>184</v>
      </c>
      <c r="H364" s="190">
        <v>266</v>
      </c>
      <c r="I364" s="191">
        <v>354</v>
      </c>
      <c r="J364" s="188">
        <v>79</v>
      </c>
      <c r="K364" s="189">
        <v>44</v>
      </c>
      <c r="L364" s="190">
        <v>223</v>
      </c>
      <c r="M364" s="188">
        <v>105</v>
      </c>
      <c r="N364" s="193">
        <v>377</v>
      </c>
      <c r="O364" s="196">
        <v>174</v>
      </c>
      <c r="P364" s="188">
        <v>97</v>
      </c>
      <c r="Q364" s="189">
        <v>155</v>
      </c>
      <c r="R364" s="190">
        <v>127</v>
      </c>
      <c r="S364" s="191">
        <v>217</v>
      </c>
      <c r="T364" s="188">
        <v>40</v>
      </c>
      <c r="U364" s="192">
        <v>20</v>
      </c>
      <c r="V364" s="190">
        <v>298</v>
      </c>
      <c r="W364" s="197">
        <v>90</v>
      </c>
      <c r="X364" s="188">
        <v>111</v>
      </c>
      <c r="Y364" s="192">
        <v>99</v>
      </c>
      <c r="Z364" s="190">
        <v>312</v>
      </c>
      <c r="AA364" s="188">
        <v>423</v>
      </c>
      <c r="AB364" s="165">
        <f t="shared" si="5797"/>
        <v>2355</v>
      </c>
      <c r="AC364" s="166">
        <f t="shared" si="5714"/>
        <v>2357</v>
      </c>
      <c r="BI364" s="140" t="s">
        <v>30</v>
      </c>
      <c r="BJ364" s="124">
        <f>B364/B374</f>
        <v>6.5677966101694921E-2</v>
      </c>
      <c r="BK364" s="125">
        <f t="shared" ref="BK364" si="6071">C364/C374</f>
        <v>7.3481561822125813E-2</v>
      </c>
      <c r="BL364" s="126">
        <f t="shared" ref="BL364" si="6072">D364/D374</f>
        <v>5.0811573747353567E-2</v>
      </c>
      <c r="BM364" s="127">
        <f t="shared" ref="BM364" si="6073">E364/E374</f>
        <v>9.8484848484848481E-2</v>
      </c>
      <c r="BN364" s="124">
        <f t="shared" ref="BN364" si="6074">F364/F374</f>
        <v>4.9635036496350364E-2</v>
      </c>
      <c r="BO364" s="125">
        <f t="shared" ref="BO364" si="6075">G364/G374</f>
        <v>9.9084544964997301E-2</v>
      </c>
      <c r="BP364" s="126">
        <f t="shared" ref="BP364" si="6076">H364/H374</f>
        <v>6.3078017548019921E-2</v>
      </c>
      <c r="BQ364" s="127">
        <f t="shared" ref="BQ364" si="6077">I364/I374</f>
        <v>8.2845775801544577E-2</v>
      </c>
      <c r="BR364" s="124">
        <f t="shared" ref="BR364" si="6078">J364/J374</f>
        <v>9.9747474747474751E-2</v>
      </c>
      <c r="BS364" s="125">
        <f t="shared" ref="BS364" si="6079">K364/K374</f>
        <v>6.0773480662983423E-2</v>
      </c>
      <c r="BT364" s="126">
        <f t="shared" ref="BT364" si="6080">L364/L374</f>
        <v>0.11200401808136615</v>
      </c>
      <c r="BU364" s="124">
        <f t="shared" ref="BU364" si="6081">M364/M374</f>
        <v>5.0602409638554217E-2</v>
      </c>
      <c r="BV364" s="128">
        <f t="shared" ref="BV364" si="6082">N364/N374</f>
        <v>0.10643704121964992</v>
      </c>
      <c r="BW364" s="129">
        <f t="shared" ref="BW364" si="6083">O364/O374</f>
        <v>5.0028752156411734E-2</v>
      </c>
      <c r="BX364" s="124">
        <f t="shared" ref="BX364" si="6084">P364/P374</f>
        <v>5.1322751322751325E-2</v>
      </c>
      <c r="BY364" s="125">
        <f t="shared" ref="BY364" si="6085">Q364/Q374</f>
        <v>9.627329192546584E-2</v>
      </c>
      <c r="BZ364" s="126">
        <f t="shared" ref="BZ364" si="6086">R364/R374</f>
        <v>5.1437829080599434E-2</v>
      </c>
      <c r="CA364" s="127">
        <f t="shared" ref="CA364" si="6087">S364/S374</f>
        <v>9.0909090909090912E-2</v>
      </c>
      <c r="CB364" s="124">
        <f t="shared" ref="CB364" si="6088">T364/T374</f>
        <v>8.2815734989648032E-2</v>
      </c>
      <c r="CC364" s="125">
        <f t="shared" ref="CC364" si="6089">U364/U374</f>
        <v>5.1150895140664961E-2</v>
      </c>
      <c r="CD364" s="126">
        <f t="shared" ref="CD364" si="6090">V364/V374</f>
        <v>0.11032950758978156</v>
      </c>
      <c r="CE364" s="127">
        <f t="shared" ref="CE364" si="6091">W364/W374</f>
        <v>3.9577836411609502E-2</v>
      </c>
      <c r="CF364" s="124">
        <f t="shared" ref="CF364" si="6092">X364/X374</f>
        <v>7.5923392612859103E-2</v>
      </c>
      <c r="CG364" s="125">
        <f t="shared" ref="CG364" si="6093">Y364/Y374</f>
        <v>7.0014144271570017E-2</v>
      </c>
      <c r="CH364" s="126">
        <f t="shared" ref="CH364" si="6094">Z364/Z374</f>
        <v>6.7342974314698906E-2</v>
      </c>
      <c r="CI364" s="124">
        <f t="shared" ref="CI364" si="6095">AA364/AA374</f>
        <v>8.1393111410429098E-2</v>
      </c>
      <c r="CJ364" s="130">
        <f t="shared" ref="CJ364" si="6096">AB364/AB374</f>
        <v>7.4428747511140605E-2</v>
      </c>
      <c r="CK364" s="131">
        <f t="shared" ref="CK364" si="6097">AC364/AC374</f>
        <v>7.4560293559407825E-2</v>
      </c>
    </row>
    <row r="365" spans="1:89" x14ac:dyDescent="0.2">
      <c r="A365" s="132" t="s">
        <v>31</v>
      </c>
      <c r="B365" s="198">
        <v>417</v>
      </c>
      <c r="C365" s="182">
        <v>283</v>
      </c>
      <c r="D365" s="183">
        <v>56</v>
      </c>
      <c r="E365" s="184">
        <v>263</v>
      </c>
      <c r="F365" s="181">
        <v>117</v>
      </c>
      <c r="G365" s="185">
        <v>272</v>
      </c>
      <c r="H365" s="183">
        <v>301</v>
      </c>
      <c r="I365" s="184">
        <v>567</v>
      </c>
      <c r="J365" s="181">
        <v>127</v>
      </c>
      <c r="K365" s="182">
        <v>65</v>
      </c>
      <c r="L365" s="183">
        <v>494</v>
      </c>
      <c r="M365" s="181">
        <v>86</v>
      </c>
      <c r="N365" s="186">
        <v>519</v>
      </c>
      <c r="O365" s="199">
        <v>247</v>
      </c>
      <c r="P365" s="181">
        <v>136</v>
      </c>
      <c r="Q365" s="182">
        <v>172</v>
      </c>
      <c r="R365" s="183">
        <v>172</v>
      </c>
      <c r="S365" s="184">
        <v>289</v>
      </c>
      <c r="T365" s="181">
        <v>43</v>
      </c>
      <c r="U365" s="185">
        <v>30</v>
      </c>
      <c r="V365" s="183">
        <v>804</v>
      </c>
      <c r="W365" s="200">
        <v>64</v>
      </c>
      <c r="X365" s="181">
        <v>115</v>
      </c>
      <c r="Y365" s="185">
        <v>172</v>
      </c>
      <c r="Z365" s="183">
        <v>315</v>
      </c>
      <c r="AA365" s="181">
        <v>622</v>
      </c>
      <c r="AB365" s="165">
        <f t="shared" si="5797"/>
        <v>3616</v>
      </c>
      <c r="AC365" s="166">
        <f t="shared" si="5714"/>
        <v>3132</v>
      </c>
      <c r="BI365" s="132" t="s">
        <v>31</v>
      </c>
      <c r="BJ365" s="124">
        <f>B365/B374</f>
        <v>0.12621065375302665</v>
      </c>
      <c r="BK365" s="125">
        <f t="shared" ref="BK365" si="6098">C365/C374</f>
        <v>7.6735357917570496E-2</v>
      </c>
      <c r="BL365" s="126">
        <f t="shared" ref="BL365" si="6099">D365/D374</f>
        <v>3.952011291460833E-2</v>
      </c>
      <c r="BM365" s="127">
        <f t="shared" ref="BM365" si="6100">E365/E374</f>
        <v>0.11720142602495544</v>
      </c>
      <c r="BN365" s="124">
        <f t="shared" ref="BN365" si="6101">F365/F374</f>
        <v>4.2700729927007297E-2</v>
      </c>
      <c r="BO365" s="125">
        <f t="shared" ref="BO365" si="6102">G365/G374</f>
        <v>0.1464728056004308</v>
      </c>
      <c r="BP365" s="126">
        <f t="shared" ref="BP365" si="6103">H365/H374</f>
        <v>7.1377756699075173E-2</v>
      </c>
      <c r="BQ365" s="127">
        <f t="shared" ref="BQ365" si="6104">I365/I374</f>
        <v>0.13269365785162648</v>
      </c>
      <c r="BR365" s="124">
        <f t="shared" ref="BR365" si="6105">J365/J374</f>
        <v>0.16035353535353536</v>
      </c>
      <c r="BS365" s="125">
        <f t="shared" ref="BS365" si="6106">K365/K374</f>
        <v>8.9779005524861885E-2</v>
      </c>
      <c r="BT365" s="126">
        <f t="shared" ref="BT365" si="6107">L365/L374</f>
        <v>0.24811652435961828</v>
      </c>
      <c r="BU365" s="124">
        <f t="shared" ref="BU365" si="6108">M365/M374</f>
        <v>4.1445783132530119E-2</v>
      </c>
      <c r="BV365" s="128">
        <f t="shared" ref="BV365" si="6109">N365/N374</f>
        <v>0.14652738565782045</v>
      </c>
      <c r="BW365" s="129">
        <f t="shared" ref="BW365" si="6110">O365/O374</f>
        <v>7.1017826336975273E-2</v>
      </c>
      <c r="BX365" s="124">
        <f t="shared" ref="BX365" si="6111">P365/P374</f>
        <v>7.1957671957671956E-2</v>
      </c>
      <c r="BY365" s="125">
        <f t="shared" ref="BY365" si="6112">Q365/Q374</f>
        <v>0.10683229813664596</v>
      </c>
      <c r="BZ365" s="126">
        <f t="shared" ref="BZ365" si="6113">R365/R374</f>
        <v>6.966383151073309E-2</v>
      </c>
      <c r="CA365" s="127">
        <f t="shared" ref="CA365" si="6114">S365/S374</f>
        <v>0.12107247591118558</v>
      </c>
      <c r="CB365" s="124">
        <f t="shared" ref="CB365" si="6115">T365/T374</f>
        <v>8.9026915113871632E-2</v>
      </c>
      <c r="CC365" s="125">
        <f t="shared" ref="CC365" si="6116">U365/U374</f>
        <v>7.6726342710997444E-2</v>
      </c>
      <c r="CD365" s="126">
        <f t="shared" ref="CD365" si="6117">V365/V374</f>
        <v>0.29766753054424289</v>
      </c>
      <c r="CE365" s="127">
        <f t="shared" ref="CE365" si="6118">W365/W374</f>
        <v>2.8144239226033423E-2</v>
      </c>
      <c r="CF365" s="124">
        <f t="shared" ref="CF365" si="6119">X365/X374</f>
        <v>7.8659370725034206E-2</v>
      </c>
      <c r="CG365" s="125">
        <f t="shared" ref="CG365" si="6120">Y365/Y374</f>
        <v>0.12164073550212164</v>
      </c>
      <c r="CH365" s="126">
        <f t="shared" ref="CH365" si="6121">Z365/Z374</f>
        <v>6.7990502913878703E-2</v>
      </c>
      <c r="CI365" s="124">
        <f t="shared" ref="CI365" si="6122">AA365/AA374</f>
        <v>0.11968443332691937</v>
      </c>
      <c r="CJ365" s="130">
        <f t="shared" ref="CJ365" si="6123">AB365/AB374</f>
        <v>0.11428210233557726</v>
      </c>
      <c r="CK365" s="131">
        <f t="shared" ref="CK365" si="6124">AC365/AC374</f>
        <v>9.9076300139187654E-2</v>
      </c>
    </row>
    <row r="366" spans="1:89" x14ac:dyDescent="0.2">
      <c r="A366" s="140" t="s">
        <v>32</v>
      </c>
      <c r="B366" s="195">
        <v>148</v>
      </c>
      <c r="C366" s="189">
        <v>467</v>
      </c>
      <c r="D366" s="190">
        <v>50</v>
      </c>
      <c r="E366" s="191">
        <v>247</v>
      </c>
      <c r="F366" s="188">
        <v>54</v>
      </c>
      <c r="G366" s="192">
        <v>284</v>
      </c>
      <c r="H366" s="190">
        <v>347</v>
      </c>
      <c r="I366" s="191">
        <v>476</v>
      </c>
      <c r="J366" s="188">
        <v>33</v>
      </c>
      <c r="K366" s="189">
        <v>51</v>
      </c>
      <c r="L366" s="190">
        <v>207</v>
      </c>
      <c r="M366" s="188">
        <v>74</v>
      </c>
      <c r="N366" s="193">
        <v>435</v>
      </c>
      <c r="O366" s="196">
        <v>239</v>
      </c>
      <c r="P366" s="188">
        <v>118</v>
      </c>
      <c r="Q366" s="189">
        <v>166</v>
      </c>
      <c r="R366" s="190">
        <v>136</v>
      </c>
      <c r="S366" s="191">
        <v>268</v>
      </c>
      <c r="T366" s="188">
        <v>36</v>
      </c>
      <c r="U366" s="192">
        <v>13</v>
      </c>
      <c r="V366" s="190">
        <v>380</v>
      </c>
      <c r="W366" s="197">
        <v>48</v>
      </c>
      <c r="X366" s="188">
        <v>70</v>
      </c>
      <c r="Y366" s="192">
        <v>151</v>
      </c>
      <c r="Z366" s="190">
        <v>232</v>
      </c>
      <c r="AA366" s="188">
        <v>584</v>
      </c>
      <c r="AB366" s="165">
        <f t="shared" si="5797"/>
        <v>2246</v>
      </c>
      <c r="AC366" s="166">
        <f t="shared" si="5714"/>
        <v>3068</v>
      </c>
      <c r="BI366" s="140" t="s">
        <v>32</v>
      </c>
      <c r="BJ366" s="124">
        <f>B366/B374</f>
        <v>4.4794188861985475E-2</v>
      </c>
      <c r="BK366" s="125">
        <f t="shared" ref="BK366" si="6125">C366/C374</f>
        <v>0.12662689804772234</v>
      </c>
      <c r="BL366" s="126">
        <f t="shared" ref="BL366" si="6126">D366/D374</f>
        <v>3.5285815102328866E-2</v>
      </c>
      <c r="BM366" s="127">
        <f t="shared" ref="BM366" si="6127">E366/E374</f>
        <v>0.11007130124777184</v>
      </c>
      <c r="BN366" s="124">
        <f t="shared" ref="BN366" si="6128">F366/F374</f>
        <v>1.9708029197080291E-2</v>
      </c>
      <c r="BO366" s="125">
        <f t="shared" ref="BO366" si="6129">G366/G374</f>
        <v>0.15293484114162628</v>
      </c>
      <c r="BP366" s="126">
        <f t="shared" ref="BP366" si="6130">H366/H374</f>
        <v>8.2285985297604933E-2</v>
      </c>
      <c r="BQ366" s="127">
        <f t="shared" ref="BQ366" si="6131">I366/I374</f>
        <v>0.11139714486309385</v>
      </c>
      <c r="BR366" s="124">
        <f t="shared" ref="BR366" si="6132">J366/J374</f>
        <v>4.1666666666666664E-2</v>
      </c>
      <c r="BS366" s="125">
        <f t="shared" ref="BS366" si="6133">K366/K374</f>
        <v>7.0441988950276244E-2</v>
      </c>
      <c r="BT366" s="126">
        <f t="shared" ref="BT366" si="6134">L366/L374</f>
        <v>0.10396785534907081</v>
      </c>
      <c r="BU366" s="124">
        <f t="shared" ref="BU366" si="6135">M366/M374</f>
        <v>3.566265060240964E-2</v>
      </c>
      <c r="BV366" s="128">
        <f t="shared" ref="BV366" si="6136">N366/N374</f>
        <v>0.1228119706380576</v>
      </c>
      <c r="BW366" s="129">
        <f t="shared" ref="BW366" si="6137">O366/O374</f>
        <v>6.8717653824036801E-2</v>
      </c>
      <c r="BX366" s="124">
        <f t="shared" ref="BX366" si="6138">P366/P374</f>
        <v>6.2433862433862432E-2</v>
      </c>
      <c r="BY366" s="125">
        <f t="shared" ref="BY366" si="6139">Q366/Q374</f>
        <v>0.1031055900621118</v>
      </c>
      <c r="BZ366" s="126">
        <f t="shared" ref="BZ366" si="6140">R366/R374</f>
        <v>5.5083029566626161E-2</v>
      </c>
      <c r="CA366" s="127">
        <f t="shared" ref="CA366" si="6141">S366/S374</f>
        <v>0.11227482195224131</v>
      </c>
      <c r="CB366" s="124">
        <f t="shared" ref="CB366" si="6142">T366/T374</f>
        <v>7.4534161490683232E-2</v>
      </c>
      <c r="CC366" s="125">
        <f t="shared" ref="CC366" si="6143">U366/U374</f>
        <v>3.3248081841432228E-2</v>
      </c>
      <c r="CD366" s="126">
        <f t="shared" ref="CD366" si="6144">V366/V374</f>
        <v>0.14068863383931876</v>
      </c>
      <c r="CE366" s="127">
        <f t="shared" ref="CE366" si="6145">W366/W374</f>
        <v>2.1108179419525065E-2</v>
      </c>
      <c r="CF366" s="124">
        <f t="shared" ref="CF366" si="6146">X366/X374</f>
        <v>4.7879616963064295E-2</v>
      </c>
      <c r="CG366" s="125">
        <f t="shared" ref="CG366" si="6147">Y366/Y374</f>
        <v>0.10678925035360678</v>
      </c>
      <c r="CH366" s="126">
        <f t="shared" ref="CH366" si="6148">Z366/Z374</f>
        <v>5.0075545003237645E-2</v>
      </c>
      <c r="CI366" s="124">
        <f t="shared" ref="CI366" si="6149">AA366/AA374</f>
        <v>0.11237252260919761</v>
      </c>
      <c r="CJ366" s="130">
        <f t="shared" ref="CJ366" si="6150">AB366/AB374</f>
        <v>7.0983850067949814E-2</v>
      </c>
      <c r="CK366" s="131">
        <f t="shared" ref="CK366" si="6151">AC366/AC374</f>
        <v>9.7051752499051E-2</v>
      </c>
    </row>
    <row r="367" spans="1:89" x14ac:dyDescent="0.2">
      <c r="A367" s="132" t="s">
        <v>33</v>
      </c>
      <c r="B367" s="198">
        <v>38</v>
      </c>
      <c r="C367" s="182">
        <v>130</v>
      </c>
      <c r="D367" s="183">
        <v>18</v>
      </c>
      <c r="E367" s="184">
        <v>112</v>
      </c>
      <c r="F367" s="181">
        <v>24</v>
      </c>
      <c r="G367" s="185">
        <v>63</v>
      </c>
      <c r="H367" s="183">
        <v>54</v>
      </c>
      <c r="I367" s="184">
        <v>96</v>
      </c>
      <c r="J367" s="181">
        <v>7</v>
      </c>
      <c r="K367" s="182">
        <v>12</v>
      </c>
      <c r="L367" s="183">
        <v>29</v>
      </c>
      <c r="M367" s="181">
        <v>33</v>
      </c>
      <c r="N367" s="186">
        <v>81</v>
      </c>
      <c r="O367" s="199">
        <v>84</v>
      </c>
      <c r="P367" s="181">
        <v>27</v>
      </c>
      <c r="Q367" s="182">
        <v>56</v>
      </c>
      <c r="R367" s="183">
        <v>44</v>
      </c>
      <c r="S367" s="184">
        <v>93</v>
      </c>
      <c r="T367" s="181">
        <v>14</v>
      </c>
      <c r="U367" s="185">
        <v>10</v>
      </c>
      <c r="V367" s="183">
        <v>55</v>
      </c>
      <c r="W367" s="200">
        <v>44</v>
      </c>
      <c r="X367" s="181">
        <v>15</v>
      </c>
      <c r="Y367" s="185">
        <v>58</v>
      </c>
      <c r="Z367" s="183">
        <v>80</v>
      </c>
      <c r="AA367" s="181">
        <v>200</v>
      </c>
      <c r="AB367" s="165">
        <f t="shared" si="5797"/>
        <v>486</v>
      </c>
      <c r="AC367" s="166">
        <f t="shared" si="5714"/>
        <v>991</v>
      </c>
      <c r="BI367" s="132" t="s">
        <v>33</v>
      </c>
      <c r="BJ367" s="124">
        <f>B367/B374</f>
        <v>1.1501210653753027E-2</v>
      </c>
      <c r="BK367" s="125">
        <f t="shared" ref="BK367" si="6152">C367/C374</f>
        <v>3.5249457700650758E-2</v>
      </c>
      <c r="BL367" s="126">
        <f t="shared" ref="BL367" si="6153">D367/D374</f>
        <v>1.2702893436838392E-2</v>
      </c>
      <c r="BM367" s="127">
        <f t="shared" ref="BM367" si="6154">E367/E374</f>
        <v>4.9910873440285206E-2</v>
      </c>
      <c r="BN367" s="124">
        <f t="shared" ref="BN367" si="6155">F367/F374</f>
        <v>8.7591240875912416E-3</v>
      </c>
      <c r="BO367" s="125">
        <f t="shared" ref="BO367" si="6156">G367/G374</f>
        <v>3.3925686591276254E-2</v>
      </c>
      <c r="BP367" s="126">
        <f t="shared" ref="BP367" si="6157">H367/H374</f>
        <v>1.2805311833056676E-2</v>
      </c>
      <c r="BQ367" s="127">
        <f t="shared" ref="BQ367" si="6158">I367/I374</f>
        <v>2.2466651064825649E-2</v>
      </c>
      <c r="BR367" s="124">
        <f t="shared" ref="BR367" si="6159">J367/J374</f>
        <v>8.8383838383838381E-3</v>
      </c>
      <c r="BS367" s="125">
        <f t="shared" ref="BS367" si="6160">K367/K374</f>
        <v>1.6574585635359115E-2</v>
      </c>
      <c r="BT367" s="126">
        <f t="shared" ref="BT367" si="6161">L367/L374</f>
        <v>1.4565544952285283E-2</v>
      </c>
      <c r="BU367" s="124">
        <f t="shared" ref="BU367" si="6162">M367/M374</f>
        <v>1.5903614457831325E-2</v>
      </c>
      <c r="BV367" s="128">
        <f t="shared" ref="BV367" si="6163">N367/N374</f>
        <v>2.2868435911914172E-2</v>
      </c>
      <c r="BW367" s="129">
        <f t="shared" ref="BW367" si="6164">O367/O374</f>
        <v>2.4151811385853938E-2</v>
      </c>
      <c r="BX367" s="124">
        <f t="shared" ref="BX367" si="6165">P367/P374</f>
        <v>1.4285714285714285E-2</v>
      </c>
      <c r="BY367" s="125">
        <f t="shared" ref="BY367" si="6166">Q367/Q374</f>
        <v>3.4782608695652174E-2</v>
      </c>
      <c r="BZ367" s="126">
        <f t="shared" ref="BZ367" si="6167">R367/R374</f>
        <v>1.7820980153908466E-2</v>
      </c>
      <c r="CA367" s="127">
        <f t="shared" ref="CA367" si="6168">S367/S374</f>
        <v>3.896103896103896E-2</v>
      </c>
      <c r="CB367" s="124">
        <f t="shared" ref="CB367" si="6169">T367/T374</f>
        <v>2.8985507246376812E-2</v>
      </c>
      <c r="CC367" s="125">
        <f t="shared" ref="CC367" si="6170">U367/U374</f>
        <v>2.557544757033248E-2</v>
      </c>
      <c r="CD367" s="126">
        <f t="shared" ref="CD367" si="6171">V367/V374</f>
        <v>2.0362828582006665E-2</v>
      </c>
      <c r="CE367" s="127">
        <f t="shared" ref="CE367" si="6172">W367/W374</f>
        <v>1.9349164467897976E-2</v>
      </c>
      <c r="CF367" s="124">
        <f t="shared" ref="CF367" si="6173">X367/X374</f>
        <v>1.0259917920656635E-2</v>
      </c>
      <c r="CG367" s="125">
        <f t="shared" ref="CG367" si="6174">Y367/Y374</f>
        <v>4.1018387553041019E-2</v>
      </c>
      <c r="CH367" s="126">
        <f t="shared" ref="CH367" si="6175">Z367/Z374</f>
        <v>1.7267429311461257E-2</v>
      </c>
      <c r="CI367" s="124">
        <f t="shared" ref="CI367" si="6176">AA367/AA374</f>
        <v>3.8483740619588223E-2</v>
      </c>
      <c r="CJ367" s="130">
        <f t="shared" ref="CJ367" si="6177">AB367/AB374</f>
        <v>1.5359817957713094E-2</v>
      </c>
      <c r="CK367" s="131">
        <f t="shared" ref="CK367" si="6178">AC367/AC374</f>
        <v>3.1348854865241048E-2</v>
      </c>
    </row>
    <row r="368" spans="1:89" x14ac:dyDescent="0.2">
      <c r="A368" s="140" t="s">
        <v>34</v>
      </c>
      <c r="B368" s="195">
        <v>2</v>
      </c>
      <c r="C368" s="189">
        <v>21</v>
      </c>
      <c r="D368" s="190">
        <v>0</v>
      </c>
      <c r="E368" s="191">
        <v>12</v>
      </c>
      <c r="F368" s="188">
        <v>2</v>
      </c>
      <c r="G368" s="192">
        <v>8</v>
      </c>
      <c r="H368" s="190">
        <v>12</v>
      </c>
      <c r="I368" s="191">
        <v>16</v>
      </c>
      <c r="J368" s="188">
        <v>0</v>
      </c>
      <c r="K368" s="189">
        <v>1</v>
      </c>
      <c r="L368" s="190">
        <v>4</v>
      </c>
      <c r="M368" s="188">
        <v>20</v>
      </c>
      <c r="N368" s="193">
        <v>13</v>
      </c>
      <c r="O368" s="196">
        <v>23</v>
      </c>
      <c r="P368" s="188">
        <v>6</v>
      </c>
      <c r="Q368" s="189">
        <v>18</v>
      </c>
      <c r="R368" s="190">
        <v>17</v>
      </c>
      <c r="S368" s="191">
        <v>17</v>
      </c>
      <c r="T368" s="188">
        <v>2</v>
      </c>
      <c r="U368" s="192">
        <v>3</v>
      </c>
      <c r="V368" s="190">
        <v>10</v>
      </c>
      <c r="W368" s="197">
        <v>18</v>
      </c>
      <c r="X368" s="188">
        <v>7</v>
      </c>
      <c r="Y368" s="192">
        <v>15</v>
      </c>
      <c r="Z368" s="190">
        <v>37</v>
      </c>
      <c r="AA368" s="188">
        <v>55</v>
      </c>
      <c r="AB368" s="165">
        <f t="shared" si="5797"/>
        <v>112</v>
      </c>
      <c r="AC368" s="166">
        <f t="shared" si="5714"/>
        <v>227</v>
      </c>
      <c r="BI368" s="140" t="s">
        <v>34</v>
      </c>
      <c r="BJ368" s="124">
        <f>B368/B374</f>
        <v>6.0532687651331722E-4</v>
      </c>
      <c r="BK368" s="125">
        <f t="shared" ref="BK368" si="6179">C368/C374</f>
        <v>5.6941431670281999E-3</v>
      </c>
      <c r="BL368" s="126">
        <f t="shared" ref="BL368" si="6180">D368/D374</f>
        <v>0</v>
      </c>
      <c r="BM368" s="127">
        <f t="shared" ref="BM368" si="6181">E368/E374</f>
        <v>5.3475935828877002E-3</v>
      </c>
      <c r="BN368" s="124">
        <f t="shared" ref="BN368" si="6182">F368/F374</f>
        <v>7.2992700729927003E-4</v>
      </c>
      <c r="BO368" s="125">
        <f t="shared" ref="BO368" si="6183">G368/G374</f>
        <v>4.3080236941303177E-3</v>
      </c>
      <c r="BP368" s="126">
        <f t="shared" ref="BP368" si="6184">H368/H374</f>
        <v>2.8456248517903723E-3</v>
      </c>
      <c r="BQ368" s="127">
        <f t="shared" ref="BQ368" si="6185">I368/I374</f>
        <v>3.7444418441376082E-3</v>
      </c>
      <c r="BR368" s="124">
        <f t="shared" ref="BR368" si="6186">J368/J374</f>
        <v>0</v>
      </c>
      <c r="BS368" s="125">
        <f t="shared" ref="BS368" si="6187">K368/K374</f>
        <v>1.3812154696132596E-3</v>
      </c>
      <c r="BT368" s="126">
        <f t="shared" ref="BT368" si="6188">L368/L374</f>
        <v>2.0090406830738324E-3</v>
      </c>
      <c r="BU368" s="124">
        <f t="shared" ref="BU368" si="6189">M368/M374</f>
        <v>9.6385542168674707E-3</v>
      </c>
      <c r="BV368" s="128">
        <f t="shared" ref="BV368" si="6190">N368/N374</f>
        <v>3.6702428006775835E-3</v>
      </c>
      <c r="BW368" s="129">
        <f t="shared" ref="BW368" si="6191">O368/O374</f>
        <v>6.6129959746981026E-3</v>
      </c>
      <c r="BX368" s="124">
        <f t="shared" ref="BX368" si="6192">P368/P374</f>
        <v>3.1746031746031746E-3</v>
      </c>
      <c r="BY368" s="125">
        <f t="shared" ref="BY368" si="6193">Q368/Q374</f>
        <v>1.1180124223602485E-2</v>
      </c>
      <c r="BZ368" s="126">
        <f t="shared" ref="BZ368" si="6194">R368/R374</f>
        <v>6.8853786958282702E-3</v>
      </c>
      <c r="CA368" s="127">
        <f t="shared" ref="CA368" si="6195">S368/S374</f>
        <v>7.1219103477167993E-3</v>
      </c>
      <c r="CB368" s="124">
        <f t="shared" ref="CB368" si="6196">T368/T374</f>
        <v>4.140786749482402E-3</v>
      </c>
      <c r="CC368" s="125">
        <f t="shared" ref="CC368" si="6197">U368/U374</f>
        <v>7.6726342710997444E-3</v>
      </c>
      <c r="CD368" s="126">
        <f t="shared" ref="CD368" si="6198">V368/V374</f>
        <v>3.7023324694557573E-3</v>
      </c>
      <c r="CE368" s="127">
        <f t="shared" ref="CE368" si="6199">W368/W374</f>
        <v>7.9155672823219003E-3</v>
      </c>
      <c r="CF368" s="124">
        <f t="shared" ref="CF368" si="6200">X368/X374</f>
        <v>4.7879616963064295E-3</v>
      </c>
      <c r="CG368" s="125">
        <f t="shared" ref="CG368" si="6201">Y368/Y374</f>
        <v>1.0608203677510608E-2</v>
      </c>
      <c r="CH368" s="126">
        <f t="shared" ref="CH368" si="6202">Z368/Z374</f>
        <v>7.986186056550831E-3</v>
      </c>
      <c r="CI368" s="124">
        <f t="shared" ref="CI368" si="6203">AA368/AA374</f>
        <v>1.0583028670386761E-2</v>
      </c>
      <c r="CJ368" s="130">
        <f t="shared" ref="CJ368" si="6204">AB368/AB374</f>
        <v>3.539711134287791E-3</v>
      </c>
      <c r="CK368" s="131">
        <f t="shared" ref="CK368" si="6205">AC368/AC374</f>
        <v>7.1808174111097052E-3</v>
      </c>
    </row>
    <row r="369" spans="1:89" x14ac:dyDescent="0.2">
      <c r="A369" s="132" t="s">
        <v>35</v>
      </c>
      <c r="B369" s="198">
        <v>0</v>
      </c>
      <c r="C369" s="182">
        <v>12</v>
      </c>
      <c r="D369" s="183">
        <v>0</v>
      </c>
      <c r="E369" s="184">
        <v>5</v>
      </c>
      <c r="F369" s="181">
        <v>0</v>
      </c>
      <c r="G369" s="185">
        <v>4</v>
      </c>
      <c r="H369" s="183">
        <v>3</v>
      </c>
      <c r="I369" s="184">
        <v>6</v>
      </c>
      <c r="J369" s="181">
        <v>1</v>
      </c>
      <c r="K369" s="182">
        <v>0</v>
      </c>
      <c r="L369" s="183">
        <v>2</v>
      </c>
      <c r="M369" s="181">
        <v>1</v>
      </c>
      <c r="N369" s="186">
        <v>1</v>
      </c>
      <c r="O369" s="199">
        <v>1</v>
      </c>
      <c r="P369" s="181">
        <v>0</v>
      </c>
      <c r="Q369" s="182">
        <v>4</v>
      </c>
      <c r="R369" s="183">
        <v>0</v>
      </c>
      <c r="S369" s="184">
        <v>0</v>
      </c>
      <c r="T369" s="181">
        <v>0</v>
      </c>
      <c r="U369" s="185">
        <v>5</v>
      </c>
      <c r="V369" s="183">
        <v>0</v>
      </c>
      <c r="W369" s="200">
        <v>0</v>
      </c>
      <c r="X369" s="181">
        <v>1</v>
      </c>
      <c r="Y369" s="185">
        <v>2</v>
      </c>
      <c r="Z369" s="183">
        <v>0</v>
      </c>
      <c r="AA369" s="181">
        <v>0</v>
      </c>
      <c r="AB369" s="165">
        <f t="shared" si="5797"/>
        <v>8</v>
      </c>
      <c r="AC369" s="166">
        <f t="shared" si="5714"/>
        <v>40</v>
      </c>
      <c r="BI369" s="132" t="s">
        <v>35</v>
      </c>
      <c r="BJ369" s="124">
        <f>B369/B374</f>
        <v>0</v>
      </c>
      <c r="BK369" s="125">
        <f t="shared" ref="BK369" si="6206">C369/C374</f>
        <v>3.2537960954446853E-3</v>
      </c>
      <c r="BL369" s="126">
        <f t="shared" ref="BL369" si="6207">D369/D374</f>
        <v>0</v>
      </c>
      <c r="BM369" s="127">
        <f t="shared" ref="BM369" si="6208">E369/E374</f>
        <v>2.2281639928698753E-3</v>
      </c>
      <c r="BN369" s="124">
        <f t="shared" ref="BN369" si="6209">F369/F374</f>
        <v>0</v>
      </c>
      <c r="BO369" s="125">
        <f t="shared" ref="BO369" si="6210">G369/G374</f>
        <v>2.1540118470651588E-3</v>
      </c>
      <c r="BP369" s="126">
        <f t="shared" ref="BP369" si="6211">H369/H374</f>
        <v>7.1140621294759308E-4</v>
      </c>
      <c r="BQ369" s="127">
        <f t="shared" ref="BQ369" si="6212">I369/I374</f>
        <v>1.4041656915516031E-3</v>
      </c>
      <c r="BR369" s="124">
        <f t="shared" ref="BR369" si="6213">J369/J374</f>
        <v>1.2626262626262627E-3</v>
      </c>
      <c r="BS369" s="125">
        <f t="shared" ref="BS369" si="6214">K369/K374</f>
        <v>0</v>
      </c>
      <c r="BT369" s="126">
        <f t="shared" ref="BT369" si="6215">L369/L374</f>
        <v>1.0045203415369162E-3</v>
      </c>
      <c r="BU369" s="124">
        <f t="shared" ref="BU369" si="6216">M369/M374</f>
        <v>4.8192771084337347E-4</v>
      </c>
      <c r="BV369" s="128">
        <f t="shared" ref="BV369" si="6217">N369/N374</f>
        <v>2.82326369282891E-4</v>
      </c>
      <c r="BW369" s="129">
        <f t="shared" ref="BW369" si="6218">O369/O374</f>
        <v>2.875215641173088E-4</v>
      </c>
      <c r="BX369" s="124">
        <f t="shared" ref="BX369" si="6219">P369/P374</f>
        <v>0</v>
      </c>
      <c r="BY369" s="125">
        <f t="shared" ref="BY369" si="6220">Q369/Q374</f>
        <v>2.4844720496894411E-3</v>
      </c>
      <c r="BZ369" s="126">
        <f t="shared" ref="BZ369" si="6221">R369/R374</f>
        <v>0</v>
      </c>
      <c r="CA369" s="127">
        <f t="shared" ref="CA369" si="6222">S369/S374</f>
        <v>0</v>
      </c>
      <c r="CB369" s="124">
        <f t="shared" ref="CB369" si="6223">T369/T374</f>
        <v>0</v>
      </c>
      <c r="CC369" s="125">
        <f t="shared" ref="CC369" si="6224">U369/U374</f>
        <v>1.278772378516624E-2</v>
      </c>
      <c r="CD369" s="126">
        <f t="shared" ref="CD369" si="6225">V369/V374</f>
        <v>0</v>
      </c>
      <c r="CE369" s="127">
        <f t="shared" ref="CE369" si="6226">W369/W374</f>
        <v>0</v>
      </c>
      <c r="CF369" s="124">
        <f t="shared" ref="CF369" si="6227">X369/X374</f>
        <v>6.8399452804377564E-4</v>
      </c>
      <c r="CG369" s="125">
        <f t="shared" ref="CG369" si="6228">Y369/Y374</f>
        <v>1.4144271570014145E-3</v>
      </c>
      <c r="CH369" s="126">
        <f t="shared" ref="CH369" si="6229">Z369/Z374</f>
        <v>0</v>
      </c>
      <c r="CI369" s="124">
        <f t="shared" ref="CI369" si="6230">AA369/AA374</f>
        <v>0</v>
      </c>
      <c r="CJ369" s="130">
        <f t="shared" ref="CJ369" si="6231">AB369/AB374</f>
        <v>2.5283650959198508E-4</v>
      </c>
      <c r="CK369" s="131">
        <f t="shared" ref="CK369" si="6232">AC369/AC374</f>
        <v>1.2653422750854106E-3</v>
      </c>
    </row>
    <row r="370" spans="1:89" x14ac:dyDescent="0.2">
      <c r="A370" s="140" t="s">
        <v>36</v>
      </c>
      <c r="B370" s="195">
        <v>0</v>
      </c>
      <c r="C370" s="189">
        <v>0</v>
      </c>
      <c r="D370" s="190">
        <v>0</v>
      </c>
      <c r="E370" s="191">
        <v>0</v>
      </c>
      <c r="F370" s="188">
        <v>0</v>
      </c>
      <c r="G370" s="192">
        <v>0</v>
      </c>
      <c r="H370" s="190">
        <v>0</v>
      </c>
      <c r="I370" s="191">
        <v>0</v>
      </c>
      <c r="J370" s="188">
        <v>0</v>
      </c>
      <c r="K370" s="192">
        <v>0</v>
      </c>
      <c r="L370" s="190">
        <v>0</v>
      </c>
      <c r="M370" s="188">
        <v>0</v>
      </c>
      <c r="N370" s="193">
        <v>0</v>
      </c>
      <c r="O370" s="196">
        <v>0</v>
      </c>
      <c r="P370" s="188">
        <v>0</v>
      </c>
      <c r="Q370" s="192">
        <v>0</v>
      </c>
      <c r="R370" s="190">
        <v>0</v>
      </c>
      <c r="S370" s="191">
        <v>0</v>
      </c>
      <c r="T370" s="188">
        <v>0</v>
      </c>
      <c r="U370" s="192">
        <v>0</v>
      </c>
      <c r="V370" s="190">
        <v>0</v>
      </c>
      <c r="W370" s="191">
        <v>0</v>
      </c>
      <c r="X370" s="188">
        <v>0</v>
      </c>
      <c r="Y370" s="192">
        <v>0</v>
      </c>
      <c r="Z370" s="190">
        <v>0</v>
      </c>
      <c r="AA370" s="188">
        <v>0</v>
      </c>
      <c r="AB370" s="165">
        <f t="shared" ref="AB370" si="6233">B370+D370+F370+H370+J370+L370+N370+P370+R370+T370+V370+X370+Z370</f>
        <v>0</v>
      </c>
      <c r="AC370" s="166">
        <f t="shared" ref="AC370" si="6234">C370+E370+G370+I370+K370+M370+O370+Q370+S370+U370+W370+Y370+AA370</f>
        <v>0</v>
      </c>
      <c r="BI370" s="140" t="s">
        <v>36</v>
      </c>
      <c r="BJ370" s="124">
        <f>B370/B374</f>
        <v>0</v>
      </c>
      <c r="BK370" s="125">
        <f t="shared" ref="BK370" si="6235">C370/C374</f>
        <v>0</v>
      </c>
      <c r="BL370" s="126">
        <f t="shared" ref="BL370" si="6236">D370/D374</f>
        <v>0</v>
      </c>
      <c r="BM370" s="127">
        <f t="shared" ref="BM370" si="6237">E370/E374</f>
        <v>0</v>
      </c>
      <c r="BN370" s="124">
        <f t="shared" ref="BN370" si="6238">F370/F374</f>
        <v>0</v>
      </c>
      <c r="BO370" s="125">
        <f t="shared" ref="BO370" si="6239">G370/G374</f>
        <v>0</v>
      </c>
      <c r="BP370" s="126">
        <f t="shared" ref="BP370" si="6240">H370/H374</f>
        <v>0</v>
      </c>
      <c r="BQ370" s="127">
        <f t="shared" ref="BQ370" si="6241">I370/I374</f>
        <v>0</v>
      </c>
      <c r="BR370" s="124">
        <f t="shared" ref="BR370" si="6242">J370/J374</f>
        <v>0</v>
      </c>
      <c r="BS370" s="125">
        <f t="shared" ref="BS370" si="6243">K370/K374</f>
        <v>0</v>
      </c>
      <c r="BT370" s="126">
        <f t="shared" ref="BT370" si="6244">L370/L374</f>
        <v>0</v>
      </c>
      <c r="BU370" s="124">
        <f t="shared" ref="BU370" si="6245">M370/M374</f>
        <v>0</v>
      </c>
      <c r="BV370" s="128">
        <f t="shared" ref="BV370" si="6246">N370/N374</f>
        <v>0</v>
      </c>
      <c r="BW370" s="129">
        <f t="shared" ref="BW370" si="6247">O370/O374</f>
        <v>0</v>
      </c>
      <c r="BX370" s="124">
        <f t="shared" ref="BX370" si="6248">P370/P374</f>
        <v>0</v>
      </c>
      <c r="BY370" s="125">
        <f t="shared" ref="BY370" si="6249">Q370/Q374</f>
        <v>0</v>
      </c>
      <c r="BZ370" s="126">
        <f t="shared" ref="BZ370" si="6250">R370/R374</f>
        <v>0</v>
      </c>
      <c r="CA370" s="127">
        <f t="shared" ref="CA370" si="6251">S370/S374</f>
        <v>0</v>
      </c>
      <c r="CB370" s="124">
        <f t="shared" ref="CB370" si="6252">T370/T374</f>
        <v>0</v>
      </c>
      <c r="CC370" s="125">
        <f t="shared" ref="CC370" si="6253">U370/U374</f>
        <v>0</v>
      </c>
      <c r="CD370" s="126">
        <f t="shared" ref="CD370" si="6254">V370/V374</f>
        <v>0</v>
      </c>
      <c r="CE370" s="127">
        <f t="shared" ref="CE370" si="6255">W370/W374</f>
        <v>0</v>
      </c>
      <c r="CF370" s="124">
        <f t="shared" ref="CF370" si="6256">X370/X374</f>
        <v>0</v>
      </c>
      <c r="CG370" s="125">
        <f t="shared" ref="CG370" si="6257">Y370/Y374</f>
        <v>0</v>
      </c>
      <c r="CH370" s="126">
        <f t="shared" ref="CH370" si="6258">Z370/Z374</f>
        <v>0</v>
      </c>
      <c r="CI370" s="124">
        <f t="shared" ref="CI370" si="6259">AA370/AA374</f>
        <v>0</v>
      </c>
      <c r="CJ370" s="130">
        <f t="shared" ref="CJ370" si="6260">AB370/AB374</f>
        <v>0</v>
      </c>
      <c r="CK370" s="131">
        <f t="shared" ref="CK370" si="6261">AC370/AC374</f>
        <v>0</v>
      </c>
    </row>
    <row r="371" spans="1:89" x14ac:dyDescent="0.2">
      <c r="A371" s="132" t="s">
        <v>37</v>
      </c>
      <c r="B371" s="57">
        <v>0</v>
      </c>
      <c r="C371" s="58">
        <v>0</v>
      </c>
      <c r="D371" s="134">
        <v>0</v>
      </c>
      <c r="E371" s="135">
        <v>0</v>
      </c>
      <c r="F371" s="133">
        <v>0</v>
      </c>
      <c r="G371" s="136">
        <v>0</v>
      </c>
      <c r="H371" s="134">
        <v>0</v>
      </c>
      <c r="I371" s="135">
        <v>0</v>
      </c>
      <c r="J371" s="133">
        <v>0</v>
      </c>
      <c r="K371" s="136">
        <v>0</v>
      </c>
      <c r="L371" s="134">
        <v>0</v>
      </c>
      <c r="M371" s="133">
        <v>0</v>
      </c>
      <c r="N371" s="137">
        <v>0</v>
      </c>
      <c r="O371" s="138">
        <v>0</v>
      </c>
      <c r="P371" s="133">
        <v>0</v>
      </c>
      <c r="Q371" s="136">
        <v>0</v>
      </c>
      <c r="R371" s="134"/>
      <c r="S371" s="135">
        <v>0</v>
      </c>
      <c r="T371" s="133">
        <v>0</v>
      </c>
      <c r="U371" s="136">
        <v>0</v>
      </c>
      <c r="V371" s="134">
        <v>0</v>
      </c>
      <c r="W371" s="135">
        <v>0</v>
      </c>
      <c r="X371" s="133">
        <v>0</v>
      </c>
      <c r="Y371" s="136">
        <v>0</v>
      </c>
      <c r="Z371" s="139">
        <v>0</v>
      </c>
      <c r="AA371" s="2">
        <v>0</v>
      </c>
      <c r="AB371" s="165"/>
      <c r="AC371" s="166"/>
      <c r="BI371" s="132" t="s">
        <v>37</v>
      </c>
      <c r="BJ371" s="124">
        <f>B371/B374</f>
        <v>0</v>
      </c>
      <c r="BK371" s="125">
        <f t="shared" ref="BK371" si="6262">C371/C374</f>
        <v>0</v>
      </c>
      <c r="BL371" s="126">
        <f t="shared" ref="BL371" si="6263">D371/D374</f>
        <v>0</v>
      </c>
      <c r="BM371" s="127">
        <f t="shared" ref="BM371" si="6264">E371/E374</f>
        <v>0</v>
      </c>
      <c r="BN371" s="124">
        <f t="shared" ref="BN371" si="6265">F371/F374</f>
        <v>0</v>
      </c>
      <c r="BO371" s="125">
        <f t="shared" ref="BO371" si="6266">G371/G374</f>
        <v>0</v>
      </c>
      <c r="BP371" s="126">
        <f t="shared" ref="BP371" si="6267">H371/H374</f>
        <v>0</v>
      </c>
      <c r="BQ371" s="127">
        <f t="shared" ref="BQ371" si="6268">I371/I374</f>
        <v>0</v>
      </c>
      <c r="BR371" s="124">
        <f t="shared" ref="BR371" si="6269">J371/J374</f>
        <v>0</v>
      </c>
      <c r="BS371" s="125">
        <f t="shared" ref="BS371" si="6270">K371/K374</f>
        <v>0</v>
      </c>
      <c r="BT371" s="126">
        <f t="shared" ref="BT371" si="6271">L371/L374</f>
        <v>0</v>
      </c>
      <c r="BU371" s="124">
        <f t="shared" ref="BU371" si="6272">M371/M374</f>
        <v>0</v>
      </c>
      <c r="BV371" s="128">
        <f t="shared" ref="BV371" si="6273">N371/N374</f>
        <v>0</v>
      </c>
      <c r="BW371" s="129">
        <f t="shared" ref="BW371" si="6274">O371/O374</f>
        <v>0</v>
      </c>
      <c r="BX371" s="124">
        <f t="shared" ref="BX371" si="6275">P371/P374</f>
        <v>0</v>
      </c>
      <c r="BY371" s="125">
        <f t="shared" ref="BY371" si="6276">Q371/Q374</f>
        <v>0</v>
      </c>
      <c r="BZ371" s="126">
        <f t="shared" ref="BZ371" si="6277">R371/R374</f>
        <v>0</v>
      </c>
      <c r="CA371" s="127">
        <f t="shared" ref="CA371" si="6278">S371/S374</f>
        <v>0</v>
      </c>
      <c r="CB371" s="124">
        <f t="shared" ref="CB371" si="6279">T371/T374</f>
        <v>0</v>
      </c>
      <c r="CC371" s="125">
        <f t="shared" ref="CC371" si="6280">U371/U374</f>
        <v>0</v>
      </c>
      <c r="CD371" s="126">
        <f t="shared" ref="CD371" si="6281">V371/V374</f>
        <v>0</v>
      </c>
      <c r="CE371" s="127">
        <f t="shared" ref="CE371" si="6282">W371/W374</f>
        <v>0</v>
      </c>
      <c r="CF371" s="124">
        <f t="shared" ref="CF371" si="6283">X371/X374</f>
        <v>0</v>
      </c>
      <c r="CG371" s="125">
        <f t="shared" ref="CG371" si="6284">Y371/Y374</f>
        <v>0</v>
      </c>
      <c r="CH371" s="126">
        <f t="shared" ref="CH371" si="6285">Z371/Z374</f>
        <v>0</v>
      </c>
      <c r="CI371" s="124">
        <f t="shared" ref="CI371" si="6286">AA371/AA374</f>
        <v>0</v>
      </c>
      <c r="CJ371" s="130">
        <f t="shared" ref="CJ371" si="6287">AB371/AB374</f>
        <v>0</v>
      </c>
      <c r="CK371" s="131">
        <f t="shared" ref="CK371" si="6288">AC371/AC374</f>
        <v>0</v>
      </c>
    </row>
    <row r="372" spans="1:89" x14ac:dyDescent="0.2">
      <c r="A372" s="140" t="s">
        <v>38</v>
      </c>
      <c r="B372" s="55"/>
      <c r="C372" s="56"/>
      <c r="D372" s="145"/>
      <c r="E372" s="142"/>
      <c r="F372" s="143"/>
      <c r="G372" s="144"/>
      <c r="H372" s="145"/>
      <c r="I372" s="142"/>
      <c r="J372" s="143"/>
      <c r="K372" s="144"/>
      <c r="L372" s="145"/>
      <c r="M372" s="143"/>
      <c r="N372" s="147"/>
      <c r="O372" s="146"/>
      <c r="P372" s="143"/>
      <c r="Q372" s="144"/>
      <c r="R372" s="145"/>
      <c r="S372" s="142"/>
      <c r="T372" s="143"/>
      <c r="U372" s="144"/>
      <c r="V372" s="145"/>
      <c r="W372" s="142"/>
      <c r="X372" s="143"/>
      <c r="Y372" s="144"/>
      <c r="Z372" s="3"/>
      <c r="AA372" s="141"/>
      <c r="AB372" s="165"/>
      <c r="AC372" s="166"/>
      <c r="BI372" s="140" t="s">
        <v>38</v>
      </c>
      <c r="BJ372" s="124">
        <f>B372/B374</f>
        <v>0</v>
      </c>
      <c r="BK372" s="125">
        <f t="shared" ref="BK372" si="6289">C372/C374</f>
        <v>0</v>
      </c>
      <c r="BL372" s="126">
        <f t="shared" ref="BL372" si="6290">D372/D374</f>
        <v>0</v>
      </c>
      <c r="BM372" s="127">
        <f t="shared" ref="BM372" si="6291">E372/E374</f>
        <v>0</v>
      </c>
      <c r="BN372" s="124">
        <f t="shared" ref="BN372" si="6292">F372/F374</f>
        <v>0</v>
      </c>
      <c r="BO372" s="125">
        <f t="shared" ref="BO372" si="6293">G372/G374</f>
        <v>0</v>
      </c>
      <c r="BP372" s="126">
        <f t="shared" ref="BP372" si="6294">H372/H374</f>
        <v>0</v>
      </c>
      <c r="BQ372" s="127">
        <f t="shared" ref="BQ372" si="6295">I372/I374</f>
        <v>0</v>
      </c>
      <c r="BR372" s="124">
        <f t="shared" ref="BR372" si="6296">J372/J374</f>
        <v>0</v>
      </c>
      <c r="BS372" s="125">
        <f t="shared" ref="BS372" si="6297">K372/K374</f>
        <v>0</v>
      </c>
      <c r="BT372" s="126">
        <f t="shared" ref="BT372" si="6298">L372/L374</f>
        <v>0</v>
      </c>
      <c r="BU372" s="124">
        <f t="shared" ref="BU372" si="6299">M372/M374</f>
        <v>0</v>
      </c>
      <c r="BV372" s="128">
        <f t="shared" ref="BV372" si="6300">N372/N374</f>
        <v>0</v>
      </c>
      <c r="BW372" s="129">
        <f t="shared" ref="BW372" si="6301">O372/O374</f>
        <v>0</v>
      </c>
      <c r="BX372" s="124">
        <f t="shared" ref="BX372" si="6302">P372/P374</f>
        <v>0</v>
      </c>
      <c r="BY372" s="125">
        <f t="shared" ref="BY372" si="6303">Q372/Q374</f>
        <v>0</v>
      </c>
      <c r="BZ372" s="126">
        <f t="shared" ref="BZ372" si="6304">R372/R374</f>
        <v>0</v>
      </c>
      <c r="CA372" s="127">
        <f t="shared" ref="CA372" si="6305">S372/S374</f>
        <v>0</v>
      </c>
      <c r="CB372" s="124">
        <f t="shared" ref="CB372" si="6306">T372/T374</f>
        <v>0</v>
      </c>
      <c r="CC372" s="125">
        <f t="shared" ref="CC372" si="6307">U372/U374</f>
        <v>0</v>
      </c>
      <c r="CD372" s="126">
        <f t="shared" ref="CD372" si="6308">V372/V374</f>
        <v>0</v>
      </c>
      <c r="CE372" s="127">
        <f t="shared" ref="CE372" si="6309">W372/W374</f>
        <v>0</v>
      </c>
      <c r="CF372" s="124">
        <f t="shared" ref="CF372" si="6310">X372/X374</f>
        <v>0</v>
      </c>
      <c r="CG372" s="125">
        <f t="shared" ref="CG372" si="6311">Y372/Y374</f>
        <v>0</v>
      </c>
      <c r="CH372" s="126">
        <f t="shared" ref="CH372" si="6312">Z372/Z374</f>
        <v>0</v>
      </c>
      <c r="CI372" s="124">
        <f t="shared" ref="CI372" si="6313">AA372/AA374</f>
        <v>0</v>
      </c>
      <c r="CJ372" s="130">
        <f t="shared" ref="CJ372" si="6314">AB372/AB374</f>
        <v>0</v>
      </c>
      <c r="CK372" s="131">
        <f t="shared" ref="CK372" si="6315">AC372/AC374</f>
        <v>0</v>
      </c>
    </row>
    <row r="373" spans="1:89" ht="13.5" thickBot="1" x14ac:dyDescent="0.25">
      <c r="A373" s="132" t="s">
        <v>39</v>
      </c>
      <c r="B373" s="57"/>
      <c r="C373" s="58"/>
      <c r="D373" s="134"/>
      <c r="E373" s="135"/>
      <c r="F373" s="133"/>
      <c r="G373" s="136"/>
      <c r="H373" s="134"/>
      <c r="I373" s="135"/>
      <c r="J373" s="133"/>
      <c r="K373" s="136"/>
      <c r="L373" s="134"/>
      <c r="M373" s="133"/>
      <c r="N373" s="137"/>
      <c r="O373" s="138"/>
      <c r="P373" s="133"/>
      <c r="Q373" s="136"/>
      <c r="R373" s="134"/>
      <c r="S373" s="135"/>
      <c r="T373" s="133"/>
      <c r="U373" s="136"/>
      <c r="V373" s="134"/>
      <c r="W373" s="135"/>
      <c r="X373" s="133"/>
      <c r="Y373" s="136"/>
      <c r="Z373" s="139"/>
      <c r="AA373" s="2"/>
      <c r="AB373" s="165"/>
      <c r="AC373" s="166"/>
      <c r="BI373" s="132" t="s">
        <v>39</v>
      </c>
      <c r="BJ373" s="124">
        <f>B373/B374</f>
        <v>0</v>
      </c>
      <c r="BK373" s="125">
        <f t="shared" ref="BK373" si="6316">C373/C374</f>
        <v>0</v>
      </c>
      <c r="BL373" s="126">
        <f t="shared" ref="BL373" si="6317">D373/D374</f>
        <v>0</v>
      </c>
      <c r="BM373" s="127">
        <f t="shared" ref="BM373" si="6318">E373/E374</f>
        <v>0</v>
      </c>
      <c r="BN373" s="124">
        <f t="shared" ref="BN373" si="6319">F373/F374</f>
        <v>0</v>
      </c>
      <c r="BO373" s="125">
        <f t="shared" ref="BO373" si="6320">G373/G374</f>
        <v>0</v>
      </c>
      <c r="BP373" s="126">
        <f t="shared" ref="BP373" si="6321">H373/H374</f>
        <v>0</v>
      </c>
      <c r="BQ373" s="127">
        <f t="shared" ref="BQ373" si="6322">I373/I374</f>
        <v>0</v>
      </c>
      <c r="BR373" s="124">
        <f t="shared" ref="BR373" si="6323">J373/J374</f>
        <v>0</v>
      </c>
      <c r="BS373" s="125">
        <f t="shared" ref="BS373" si="6324">K373/K374</f>
        <v>0</v>
      </c>
      <c r="BT373" s="126">
        <f t="shared" ref="BT373" si="6325">L373/L374</f>
        <v>0</v>
      </c>
      <c r="BU373" s="124">
        <f t="shared" ref="BU373" si="6326">M373/M374</f>
        <v>0</v>
      </c>
      <c r="BV373" s="128">
        <f t="shared" ref="BV373" si="6327">N373/N374</f>
        <v>0</v>
      </c>
      <c r="BW373" s="129">
        <f t="shared" ref="BW373" si="6328">O373/O374</f>
        <v>0</v>
      </c>
      <c r="BX373" s="124">
        <f t="shared" ref="BX373" si="6329">P373/P374</f>
        <v>0</v>
      </c>
      <c r="BY373" s="125">
        <f t="shared" ref="BY373" si="6330">Q373/Q374</f>
        <v>0</v>
      </c>
      <c r="BZ373" s="126">
        <f t="shared" ref="BZ373" si="6331">R373/R374</f>
        <v>0</v>
      </c>
      <c r="CA373" s="127">
        <f t="shared" ref="CA373" si="6332">S373/S374</f>
        <v>0</v>
      </c>
      <c r="CB373" s="124">
        <f t="shared" ref="CB373" si="6333">T373/T374</f>
        <v>0</v>
      </c>
      <c r="CC373" s="125">
        <f t="shared" ref="CC373" si="6334">U373/U374</f>
        <v>0</v>
      </c>
      <c r="CD373" s="126">
        <f t="shared" ref="CD373" si="6335">V373/V374</f>
        <v>0</v>
      </c>
      <c r="CE373" s="127">
        <f t="shared" ref="CE373" si="6336">W373/W374</f>
        <v>0</v>
      </c>
      <c r="CF373" s="124">
        <f t="shared" ref="CF373" si="6337">X373/X374</f>
        <v>0</v>
      </c>
      <c r="CG373" s="125">
        <f t="shared" ref="CG373" si="6338">Y373/Y374</f>
        <v>0</v>
      </c>
      <c r="CH373" s="126">
        <f t="shared" ref="CH373" si="6339">Z373/Z374</f>
        <v>0</v>
      </c>
      <c r="CI373" s="124">
        <f t="shared" ref="CI373" si="6340">AA373/AA374</f>
        <v>0</v>
      </c>
      <c r="CJ373" s="130">
        <f t="shared" ref="CJ373" si="6341">AB373/AB374</f>
        <v>0</v>
      </c>
      <c r="CK373" s="131">
        <f t="shared" ref="CK373" si="6342">AC373/AC374</f>
        <v>0</v>
      </c>
    </row>
    <row r="374" spans="1:89" ht="14.25" thickTop="1" thickBot="1" x14ac:dyDescent="0.25">
      <c r="A374" s="254" t="s">
        <v>13</v>
      </c>
      <c r="B374" s="14">
        <f t="shared" ref="B374" si="6343">SUM(B351:B373)</f>
        <v>3304</v>
      </c>
      <c r="C374" s="1">
        <f t="shared" ref="C374" si="6344">SUM(C351:C373)</f>
        <v>3688</v>
      </c>
      <c r="D374" s="14">
        <f t="shared" ref="D374" si="6345">SUM(D351:D373)</f>
        <v>1417</v>
      </c>
      <c r="E374" s="1">
        <f t="shared" ref="E374" si="6346">SUM(E351:E373)</f>
        <v>2244</v>
      </c>
      <c r="F374" s="14">
        <f t="shared" ref="F374" si="6347">SUM(F351:F373)</f>
        <v>2740</v>
      </c>
      <c r="G374" s="1">
        <f t="shared" ref="G374" si="6348">SUM(G351:G373)</f>
        <v>1857</v>
      </c>
      <c r="H374" s="14">
        <f t="shared" ref="H374" si="6349">SUM(H351:H373)</f>
        <v>4217</v>
      </c>
      <c r="I374" s="1">
        <f t="shared" ref="I374" si="6350">SUM(I351:I373)</f>
        <v>4273</v>
      </c>
      <c r="J374" s="14">
        <f t="shared" ref="J374" si="6351">SUM(J351:J373)</f>
        <v>792</v>
      </c>
      <c r="K374" s="1">
        <f t="shared" ref="K374" si="6352">SUM(K351:K373)</f>
        <v>724</v>
      </c>
      <c r="L374" s="14">
        <f t="shared" ref="L374" si="6353">SUM(L351:L373)</f>
        <v>1991</v>
      </c>
      <c r="M374" s="1">
        <f t="shared" ref="M374" si="6354">SUM(M351:M373)</f>
        <v>2075</v>
      </c>
      <c r="N374" s="14">
        <f t="shared" ref="N374" si="6355">SUM(N351:N373)</f>
        <v>3542</v>
      </c>
      <c r="O374" s="1">
        <f t="shared" ref="O374" si="6356">SUM(O351:O373)</f>
        <v>3478</v>
      </c>
      <c r="P374" s="14">
        <f t="shared" ref="P374" si="6357">SUM(P351:P373)</f>
        <v>1890</v>
      </c>
      <c r="Q374" s="1">
        <f t="shared" ref="Q374" si="6358">SUM(Q351:Q373)</f>
        <v>1610</v>
      </c>
      <c r="R374" s="14">
        <f t="shared" ref="R374" si="6359">SUM(R351:R373)</f>
        <v>2469</v>
      </c>
      <c r="S374" s="1">
        <f t="shared" ref="S374" si="6360">SUM(S351:S373)</f>
        <v>2387</v>
      </c>
      <c r="T374" s="14">
        <f t="shared" ref="T374" si="6361">SUM(T351:T373)</f>
        <v>483</v>
      </c>
      <c r="U374" s="1">
        <f t="shared" ref="U374" si="6362">SUM(U351:U373)</f>
        <v>391</v>
      </c>
      <c r="V374" s="14">
        <f t="shared" ref="V374" si="6363">SUM(V351:V373)</f>
        <v>2701</v>
      </c>
      <c r="W374" s="1">
        <f t="shared" ref="W374" si="6364">SUM(W351:W373)</f>
        <v>2274</v>
      </c>
      <c r="X374" s="14">
        <f t="shared" ref="X374" si="6365">SUM(X351:X373)</f>
        <v>1462</v>
      </c>
      <c r="Y374" s="1">
        <f t="shared" ref="Y374" si="6366">SUM(Y351:Y373)</f>
        <v>1414</v>
      </c>
      <c r="Z374" s="14">
        <f t="shared" ref="Z374" si="6367">SUM(Z351:Z373)</f>
        <v>4633</v>
      </c>
      <c r="AA374" s="1">
        <f t="shared" ref="AA374" si="6368">SUM(AA351:AA373)</f>
        <v>5197</v>
      </c>
      <c r="AB374" s="167">
        <f t="shared" ref="AB374:AC374" si="6369">SUM(AB350:AB373)</f>
        <v>31641</v>
      </c>
      <c r="AC374" s="168">
        <f t="shared" si="6369"/>
        <v>31612</v>
      </c>
      <c r="BI374" s="254" t="s">
        <v>13</v>
      </c>
      <c r="BJ374" s="148">
        <f>SUM(BJ350:BJ373)</f>
        <v>1.0000000000000002</v>
      </c>
      <c r="BK374" s="149">
        <f t="shared" ref="BK374:CK374" si="6370">SUM(BK350:BK373)</f>
        <v>1</v>
      </c>
      <c r="BL374" s="148">
        <f t="shared" si="6370"/>
        <v>1.0000000000000002</v>
      </c>
      <c r="BM374" s="149">
        <f t="shared" si="6370"/>
        <v>1.0000000000000002</v>
      </c>
      <c r="BN374" s="148">
        <f t="shared" si="6370"/>
        <v>0.99999999999999978</v>
      </c>
      <c r="BO374" s="149">
        <f t="shared" si="6370"/>
        <v>1</v>
      </c>
      <c r="BP374" s="148">
        <f t="shared" si="6370"/>
        <v>1</v>
      </c>
      <c r="BQ374" s="149">
        <f t="shared" si="6370"/>
        <v>0.99999999999999967</v>
      </c>
      <c r="BR374" s="148">
        <f t="shared" si="6370"/>
        <v>1.0000000000000002</v>
      </c>
      <c r="BS374" s="149">
        <f t="shared" si="6370"/>
        <v>0.99999999999999978</v>
      </c>
      <c r="BT374" s="148">
        <f t="shared" si="6370"/>
        <v>0.99999999999999989</v>
      </c>
      <c r="BU374" s="149">
        <f t="shared" si="6370"/>
        <v>0.99999999999999978</v>
      </c>
      <c r="BV374" s="148">
        <f t="shared" si="6370"/>
        <v>1</v>
      </c>
      <c r="BW374" s="149">
        <f t="shared" si="6370"/>
        <v>1.0000000000000002</v>
      </c>
      <c r="BX374" s="148">
        <f t="shared" si="6370"/>
        <v>1</v>
      </c>
      <c r="BY374" s="149">
        <f t="shared" si="6370"/>
        <v>1</v>
      </c>
      <c r="BZ374" s="148">
        <f t="shared" si="6370"/>
        <v>1</v>
      </c>
      <c r="CA374" s="149">
        <f t="shared" si="6370"/>
        <v>1.0000000000000002</v>
      </c>
      <c r="CB374" s="148">
        <f t="shared" si="6370"/>
        <v>0.99999999999999989</v>
      </c>
      <c r="CC374" s="149">
        <f t="shared" si="6370"/>
        <v>0.99999999999999978</v>
      </c>
      <c r="CD374" s="148">
        <f t="shared" si="6370"/>
        <v>1</v>
      </c>
      <c r="CE374" s="149">
        <f t="shared" si="6370"/>
        <v>1</v>
      </c>
      <c r="CF374" s="148">
        <f t="shared" si="6370"/>
        <v>1</v>
      </c>
      <c r="CG374" s="149">
        <f t="shared" si="6370"/>
        <v>1</v>
      </c>
      <c r="CH374" s="148">
        <f t="shared" si="6370"/>
        <v>1.0000000000000002</v>
      </c>
      <c r="CI374" s="149">
        <f t="shared" si="6370"/>
        <v>1.0000000000000002</v>
      </c>
      <c r="CJ374" s="148">
        <f t="shared" si="6370"/>
        <v>1.0000000000000002</v>
      </c>
      <c r="CK374" s="149">
        <f t="shared" si="6370"/>
        <v>1</v>
      </c>
    </row>
    <row r="375" spans="1:89" ht="13.5" thickTop="1" x14ac:dyDescent="0.2">
      <c r="A375" s="179"/>
    </row>
    <row r="377" spans="1:89" x14ac:dyDescent="0.2">
      <c r="A377" s="271">
        <f>+A346+1</f>
        <v>43995</v>
      </c>
      <c r="B377" s="271"/>
      <c r="C377" s="271"/>
      <c r="D377" s="271"/>
      <c r="BI377" s="270">
        <f>+BI346+1</f>
        <v>43995</v>
      </c>
      <c r="BJ377" s="270"/>
      <c r="BK377" s="270"/>
      <c r="BL377" s="270"/>
    </row>
    <row r="378" spans="1:89" ht="13.5" thickBot="1" x14ac:dyDescent="0.25">
      <c r="AE378" t="s">
        <v>84</v>
      </c>
    </row>
    <row r="379" spans="1:89" ht="14.25" thickTop="1" thickBot="1" x14ac:dyDescent="0.25">
      <c r="A379" s="268" t="s">
        <v>0</v>
      </c>
      <c r="B379" s="262" t="s">
        <v>1</v>
      </c>
      <c r="C379" s="263"/>
      <c r="D379" s="262" t="s">
        <v>2</v>
      </c>
      <c r="E379" s="263"/>
      <c r="F379" s="262" t="s">
        <v>3</v>
      </c>
      <c r="G379" s="263"/>
      <c r="H379" s="262" t="s">
        <v>4</v>
      </c>
      <c r="I379" s="263"/>
      <c r="J379" s="262" t="s">
        <v>5</v>
      </c>
      <c r="K379" s="263"/>
      <c r="L379" s="262" t="s">
        <v>6</v>
      </c>
      <c r="M379" s="263"/>
      <c r="N379" s="262" t="s">
        <v>7</v>
      </c>
      <c r="O379" s="263"/>
      <c r="P379" s="262" t="s">
        <v>8</v>
      </c>
      <c r="Q379" s="263"/>
      <c r="R379" s="262" t="s">
        <v>9</v>
      </c>
      <c r="S379" s="263"/>
      <c r="T379" s="262" t="s">
        <v>10</v>
      </c>
      <c r="U379" s="263"/>
      <c r="V379" s="262" t="s">
        <v>11</v>
      </c>
      <c r="W379" s="263"/>
      <c r="X379" s="262" t="s">
        <v>12</v>
      </c>
      <c r="Y379" s="263"/>
      <c r="Z379" s="264" t="s">
        <v>40</v>
      </c>
      <c r="AA379" s="265"/>
      <c r="AB379" s="266" t="s">
        <v>41</v>
      </c>
      <c r="AC379" s="267"/>
      <c r="AE379" s="268" t="s">
        <v>0</v>
      </c>
      <c r="AF379" s="262" t="s">
        <v>1</v>
      </c>
      <c r="AG379" s="263"/>
      <c r="AH379" s="262" t="s">
        <v>2</v>
      </c>
      <c r="AI379" s="263"/>
      <c r="AJ379" s="262" t="s">
        <v>3</v>
      </c>
      <c r="AK379" s="263"/>
      <c r="AL379" s="262" t="s">
        <v>4</v>
      </c>
      <c r="AM379" s="263"/>
      <c r="AN379" s="262" t="s">
        <v>5</v>
      </c>
      <c r="AO379" s="263"/>
      <c r="AP379" s="262" t="s">
        <v>6</v>
      </c>
      <c r="AQ379" s="263"/>
      <c r="AR379" s="262" t="s">
        <v>7</v>
      </c>
      <c r="AS379" s="263"/>
      <c r="AT379" s="262" t="s">
        <v>8</v>
      </c>
      <c r="AU379" s="263"/>
      <c r="AV379" s="262" t="s">
        <v>9</v>
      </c>
      <c r="AW379" s="263"/>
      <c r="AX379" s="262" t="s">
        <v>10</v>
      </c>
      <c r="AY379" s="263"/>
      <c r="AZ379" s="262" t="s">
        <v>11</v>
      </c>
      <c r="BA379" s="263"/>
      <c r="BB379" s="262" t="s">
        <v>12</v>
      </c>
      <c r="BC379" s="263"/>
      <c r="BD379" s="264" t="s">
        <v>40</v>
      </c>
      <c r="BE379" s="265"/>
      <c r="BF379" s="266" t="s">
        <v>41</v>
      </c>
      <c r="BG379" s="267"/>
      <c r="BI379" s="268" t="s">
        <v>0</v>
      </c>
      <c r="BJ379" s="262" t="s">
        <v>1</v>
      </c>
      <c r="BK379" s="263"/>
      <c r="BL379" s="262" t="s">
        <v>2</v>
      </c>
      <c r="BM379" s="263"/>
      <c r="BN379" s="262" t="s">
        <v>3</v>
      </c>
      <c r="BO379" s="263"/>
      <c r="BP379" s="262" t="s">
        <v>4</v>
      </c>
      <c r="BQ379" s="263"/>
      <c r="BR379" s="262" t="s">
        <v>5</v>
      </c>
      <c r="BS379" s="263"/>
      <c r="BT379" s="262" t="s">
        <v>6</v>
      </c>
      <c r="BU379" s="263"/>
      <c r="BV379" s="262" t="s">
        <v>7</v>
      </c>
      <c r="BW379" s="263"/>
      <c r="BX379" s="262" t="s">
        <v>8</v>
      </c>
      <c r="BY379" s="263"/>
      <c r="BZ379" s="262" t="s">
        <v>9</v>
      </c>
      <c r="CA379" s="263"/>
      <c r="CB379" s="262" t="s">
        <v>10</v>
      </c>
      <c r="CC379" s="263"/>
      <c r="CD379" s="262" t="s">
        <v>11</v>
      </c>
      <c r="CE379" s="263"/>
      <c r="CF379" s="262" t="s">
        <v>12</v>
      </c>
      <c r="CG379" s="263"/>
      <c r="CH379" s="264" t="s">
        <v>40</v>
      </c>
      <c r="CI379" s="265"/>
      <c r="CJ379" s="262" t="s">
        <v>41</v>
      </c>
      <c r="CK379" s="263"/>
    </row>
    <row r="380" spans="1:89" ht="15" thickTop="1" thickBot="1" x14ac:dyDescent="0.3">
      <c r="A380" s="269"/>
      <c r="B380" s="112" t="s">
        <v>14</v>
      </c>
      <c r="C380" s="113" t="s">
        <v>15</v>
      </c>
      <c r="D380" s="114" t="s">
        <v>14</v>
      </c>
      <c r="E380" s="115" t="s">
        <v>15</v>
      </c>
      <c r="F380" s="112" t="s">
        <v>14</v>
      </c>
      <c r="G380" s="113" t="s">
        <v>15</v>
      </c>
      <c r="H380" s="114" t="s">
        <v>14</v>
      </c>
      <c r="I380" s="115" t="s">
        <v>15</v>
      </c>
      <c r="J380" s="112" t="s">
        <v>14</v>
      </c>
      <c r="K380" s="113" t="s">
        <v>15</v>
      </c>
      <c r="L380" s="114" t="s">
        <v>14</v>
      </c>
      <c r="M380" s="112" t="s">
        <v>15</v>
      </c>
      <c r="N380" s="116" t="s">
        <v>14</v>
      </c>
      <c r="O380" s="117" t="s">
        <v>15</v>
      </c>
      <c r="P380" s="112" t="s">
        <v>14</v>
      </c>
      <c r="Q380" s="113" t="s">
        <v>15</v>
      </c>
      <c r="R380" s="114" t="s">
        <v>14</v>
      </c>
      <c r="S380" s="115" t="s">
        <v>15</v>
      </c>
      <c r="T380" s="112" t="s">
        <v>14</v>
      </c>
      <c r="U380" s="113" t="s">
        <v>15</v>
      </c>
      <c r="V380" s="114" t="s">
        <v>14</v>
      </c>
      <c r="W380" s="115" t="s">
        <v>15</v>
      </c>
      <c r="X380" s="112" t="s">
        <v>14</v>
      </c>
      <c r="Y380" s="113" t="s">
        <v>15</v>
      </c>
      <c r="Z380" s="26" t="s">
        <v>14</v>
      </c>
      <c r="AA380" s="118" t="s">
        <v>15</v>
      </c>
      <c r="AB380" s="169" t="s">
        <v>14</v>
      </c>
      <c r="AC380" s="170" t="s">
        <v>15</v>
      </c>
      <c r="AE380" s="269"/>
      <c r="AF380" s="112" t="s">
        <v>14</v>
      </c>
      <c r="AG380" s="113" t="s">
        <v>15</v>
      </c>
      <c r="AH380" s="114" t="s">
        <v>14</v>
      </c>
      <c r="AI380" s="115" t="s">
        <v>15</v>
      </c>
      <c r="AJ380" s="112" t="s">
        <v>14</v>
      </c>
      <c r="AK380" s="113" t="s">
        <v>15</v>
      </c>
      <c r="AL380" s="114" t="s">
        <v>14</v>
      </c>
      <c r="AM380" s="115" t="s">
        <v>15</v>
      </c>
      <c r="AN380" s="112" t="s">
        <v>14</v>
      </c>
      <c r="AO380" s="113" t="s">
        <v>15</v>
      </c>
      <c r="AP380" s="114" t="s">
        <v>14</v>
      </c>
      <c r="AQ380" s="112" t="s">
        <v>15</v>
      </c>
      <c r="AR380" s="116" t="s">
        <v>14</v>
      </c>
      <c r="AS380" s="117" t="s">
        <v>15</v>
      </c>
      <c r="AT380" s="112" t="s">
        <v>14</v>
      </c>
      <c r="AU380" s="113" t="s">
        <v>15</v>
      </c>
      <c r="AV380" s="114" t="s">
        <v>14</v>
      </c>
      <c r="AW380" s="115" t="s">
        <v>15</v>
      </c>
      <c r="AX380" s="112" t="s">
        <v>14</v>
      </c>
      <c r="AY380" s="113" t="s">
        <v>15</v>
      </c>
      <c r="AZ380" s="114" t="s">
        <v>14</v>
      </c>
      <c r="BA380" s="115" t="s">
        <v>15</v>
      </c>
      <c r="BB380" s="112" t="s">
        <v>14</v>
      </c>
      <c r="BC380" s="113" t="s">
        <v>15</v>
      </c>
      <c r="BD380" s="26" t="s">
        <v>14</v>
      </c>
      <c r="BE380" s="118" t="s">
        <v>15</v>
      </c>
      <c r="BF380" s="169" t="s">
        <v>14</v>
      </c>
      <c r="BG380" s="170" t="s">
        <v>15</v>
      </c>
      <c r="BI380" s="269"/>
      <c r="BJ380" s="112" t="s">
        <v>14</v>
      </c>
      <c r="BK380" s="113" t="s">
        <v>15</v>
      </c>
      <c r="BL380" s="114" t="s">
        <v>14</v>
      </c>
      <c r="BM380" s="115" t="s">
        <v>15</v>
      </c>
      <c r="BN380" s="112" t="s">
        <v>14</v>
      </c>
      <c r="BO380" s="113" t="s">
        <v>15</v>
      </c>
      <c r="BP380" s="114" t="s">
        <v>14</v>
      </c>
      <c r="BQ380" s="115" t="s">
        <v>15</v>
      </c>
      <c r="BR380" s="112" t="s">
        <v>14</v>
      </c>
      <c r="BS380" s="113" t="s">
        <v>15</v>
      </c>
      <c r="BT380" s="114" t="s">
        <v>14</v>
      </c>
      <c r="BU380" s="112" t="s">
        <v>15</v>
      </c>
      <c r="BV380" s="116" t="s">
        <v>14</v>
      </c>
      <c r="BW380" s="117" t="s">
        <v>15</v>
      </c>
      <c r="BX380" s="112" t="s">
        <v>14</v>
      </c>
      <c r="BY380" s="113" t="s">
        <v>15</v>
      </c>
      <c r="BZ380" s="114" t="s">
        <v>14</v>
      </c>
      <c r="CA380" s="115" t="s">
        <v>15</v>
      </c>
      <c r="CB380" s="112" t="s">
        <v>14</v>
      </c>
      <c r="CC380" s="113" t="s">
        <v>15</v>
      </c>
      <c r="CD380" s="114" t="s">
        <v>14</v>
      </c>
      <c r="CE380" s="115" t="s">
        <v>15</v>
      </c>
      <c r="CF380" s="112" t="s">
        <v>14</v>
      </c>
      <c r="CG380" s="113" t="s">
        <v>15</v>
      </c>
      <c r="CH380" s="26" t="s">
        <v>14</v>
      </c>
      <c r="CI380" s="118" t="s">
        <v>15</v>
      </c>
      <c r="CJ380" s="116" t="s">
        <v>14</v>
      </c>
      <c r="CK380" s="117" t="s">
        <v>15</v>
      </c>
    </row>
    <row r="381" spans="1:89" ht="13.5" thickTop="1" x14ac:dyDescent="0.2">
      <c r="A381" s="120" t="s">
        <v>16</v>
      </c>
      <c r="B381" s="121"/>
      <c r="C381" s="178"/>
      <c r="D381" s="122"/>
      <c r="E381" s="173"/>
      <c r="F381" s="121"/>
      <c r="G381" s="123"/>
      <c r="H381" s="122"/>
      <c r="I381" s="173"/>
      <c r="J381" s="121"/>
      <c r="K381" s="123"/>
      <c r="L381" s="122"/>
      <c r="M381" s="121"/>
      <c r="N381" s="172"/>
      <c r="O381" s="174"/>
      <c r="P381" s="121"/>
      <c r="Q381" s="123"/>
      <c r="R381" s="122"/>
      <c r="S381" s="173"/>
      <c r="T381" s="121"/>
      <c r="U381" s="123"/>
      <c r="V381" s="122"/>
      <c r="W381" s="173"/>
      <c r="X381" s="121"/>
      <c r="Y381" s="123"/>
      <c r="Z381" s="21"/>
      <c r="AA381" s="177"/>
      <c r="AB381" s="163">
        <f>B381+D381+F381+H381+J381+L381+N381+P381+R381+T381+V381+X381+Z381</f>
        <v>0</v>
      </c>
      <c r="AC381" s="164">
        <f>C381+E381+G381+I381+K381+M381+O381+Q381+S381+U381+W381+Y381+AA381</f>
        <v>0</v>
      </c>
      <c r="AE381" s="257" t="str">
        <f>$AE$9</f>
        <v>07:00 - 07:59</v>
      </c>
      <c r="AF381" s="121">
        <f>SUMIF($A$9:$A$32,$AE381,B$381:B$404)</f>
        <v>422</v>
      </c>
      <c r="AG381" s="178">
        <f t="shared" ref="AG381:AV382" si="6371">SUMIF($A$9:$A$32,$AE381,C$381:C$404)</f>
        <v>252</v>
      </c>
      <c r="AH381" s="122">
        <f t="shared" si="6371"/>
        <v>182</v>
      </c>
      <c r="AI381" s="173">
        <f t="shared" si="6371"/>
        <v>151</v>
      </c>
      <c r="AJ381" s="121">
        <f t="shared" si="6371"/>
        <v>418</v>
      </c>
      <c r="AK381" s="123">
        <f t="shared" si="6371"/>
        <v>114</v>
      </c>
      <c r="AL381" s="122">
        <f t="shared" si="6371"/>
        <v>523</v>
      </c>
      <c r="AM381" s="173">
        <f t="shared" si="6371"/>
        <v>373</v>
      </c>
      <c r="AN381" s="121">
        <f t="shared" si="6371"/>
        <v>63</v>
      </c>
      <c r="AO381" s="123">
        <f t="shared" si="6371"/>
        <v>105</v>
      </c>
      <c r="AP381" s="122">
        <f t="shared" si="6371"/>
        <v>113</v>
      </c>
      <c r="AQ381" s="121">
        <f t="shared" si="6371"/>
        <v>311</v>
      </c>
      <c r="AR381" s="172">
        <f t="shared" si="6371"/>
        <v>314</v>
      </c>
      <c r="AS381" s="174">
        <f t="shared" si="6371"/>
        <v>417</v>
      </c>
      <c r="AT381" s="121">
        <f t="shared" si="6371"/>
        <v>256</v>
      </c>
      <c r="AU381" s="123">
        <f t="shared" si="6371"/>
        <v>130</v>
      </c>
      <c r="AV381" s="122">
        <f t="shared" si="6371"/>
        <v>286</v>
      </c>
      <c r="AW381" s="173">
        <f t="shared" ref="AW381:BE382" si="6372">SUMIF($A$9:$A$32,$AE381,S$381:S$404)</f>
        <v>166</v>
      </c>
      <c r="AX381" s="121">
        <f t="shared" si="6372"/>
        <v>35</v>
      </c>
      <c r="AY381" s="123">
        <f t="shared" si="6372"/>
        <v>85</v>
      </c>
      <c r="AZ381" s="122">
        <f t="shared" si="6372"/>
        <v>110</v>
      </c>
      <c r="BA381" s="173">
        <f t="shared" si="6372"/>
        <v>313</v>
      </c>
      <c r="BB381" s="121">
        <f t="shared" si="6372"/>
        <v>162</v>
      </c>
      <c r="BC381" s="123">
        <f t="shared" si="6372"/>
        <v>178</v>
      </c>
      <c r="BD381" s="21">
        <f t="shared" si="6372"/>
        <v>417</v>
      </c>
      <c r="BE381" s="177">
        <f t="shared" si="6372"/>
        <v>408</v>
      </c>
      <c r="BF381" s="163">
        <f>AF381+AH381+AJ381+AL381+AN381+AP381+AR381+AT381+AV381+AX381+AZ381+BB381+BD381</f>
        <v>3301</v>
      </c>
      <c r="BG381" s="164">
        <f>AG381+AI381+AK381+AM381+AO381+AQ381+AS381+AU381+AW381+AY381+BA381+BC381+BE381</f>
        <v>3003</v>
      </c>
      <c r="BI381" s="120" t="s">
        <v>16</v>
      </c>
      <c r="BJ381" s="124">
        <f>B381/B405</f>
        <v>0</v>
      </c>
      <c r="BK381" s="125">
        <f t="shared" ref="BK381" si="6373">C381/C405</f>
        <v>0</v>
      </c>
      <c r="BL381" s="126">
        <f t="shared" ref="BL381" si="6374">D381/D405</f>
        <v>0</v>
      </c>
      <c r="BM381" s="127">
        <f t="shared" ref="BM381" si="6375">E381/E405</f>
        <v>0</v>
      </c>
      <c r="BN381" s="124">
        <f t="shared" ref="BN381" si="6376">F381/F405</f>
        <v>0</v>
      </c>
      <c r="BO381" s="125">
        <f t="shared" ref="BO381" si="6377">G381/G405</f>
        <v>0</v>
      </c>
      <c r="BP381" s="126">
        <f t="shared" ref="BP381" si="6378">H381/H405</f>
        <v>0</v>
      </c>
      <c r="BQ381" s="127">
        <f t="shared" ref="BQ381" si="6379">I381/I405</f>
        <v>0</v>
      </c>
      <c r="BR381" s="124">
        <f t="shared" ref="BR381" si="6380">J381/J405</f>
        <v>0</v>
      </c>
      <c r="BS381" s="125">
        <f t="shared" ref="BS381" si="6381">K381/K405</f>
        <v>0</v>
      </c>
      <c r="BT381" s="126">
        <f t="shared" ref="BT381" si="6382">L381/L405</f>
        <v>0</v>
      </c>
      <c r="BU381" s="124">
        <f t="shared" ref="BU381" si="6383">M381/M405</f>
        <v>0</v>
      </c>
      <c r="BV381" s="128">
        <f t="shared" ref="BV381" si="6384">N381/N405</f>
        <v>0</v>
      </c>
      <c r="BW381" s="129">
        <f t="shared" ref="BW381" si="6385">O381/O405</f>
        <v>0</v>
      </c>
      <c r="BX381" s="124">
        <f t="shared" ref="BX381" si="6386">P381/P405</f>
        <v>0</v>
      </c>
      <c r="BY381" s="125">
        <f t="shared" ref="BY381" si="6387">Q381/Q405</f>
        <v>0</v>
      </c>
      <c r="BZ381" s="126">
        <f t="shared" ref="BZ381" si="6388">R381/R405</f>
        <v>0</v>
      </c>
      <c r="CA381" s="127">
        <f t="shared" ref="CA381" si="6389">S381/S405</f>
        <v>0</v>
      </c>
      <c r="CB381" s="124">
        <f t="shared" ref="CB381" si="6390">T381/T405</f>
        <v>0</v>
      </c>
      <c r="CC381" s="125">
        <f t="shared" ref="CC381" si="6391">U381/U405</f>
        <v>0</v>
      </c>
      <c r="CD381" s="126">
        <f t="shared" ref="CD381" si="6392">V381/V405</f>
        <v>0</v>
      </c>
      <c r="CE381" s="127">
        <f t="shared" ref="CE381" si="6393">W381/W405</f>
        <v>0</v>
      </c>
      <c r="CF381" s="124">
        <f t="shared" ref="CF381" si="6394">X381/X405</f>
        <v>0</v>
      </c>
      <c r="CG381" s="125">
        <f t="shared" ref="CG381" si="6395">Y381/Y405</f>
        <v>0</v>
      </c>
      <c r="CH381" s="126">
        <f t="shared" ref="CH381" si="6396">Z381/Z405</f>
        <v>0</v>
      </c>
      <c r="CI381" s="124">
        <f t="shared" ref="CI381" si="6397">AA381/AA405</f>
        <v>0</v>
      </c>
      <c r="CJ381" s="130">
        <f t="shared" ref="CJ381" si="6398">AB381/AB405</f>
        <v>0</v>
      </c>
      <c r="CK381" s="131">
        <f t="shared" ref="CK381" si="6399">AC381/AC405</f>
        <v>0</v>
      </c>
    </row>
    <row r="382" spans="1:89" x14ac:dyDescent="0.2">
      <c r="A382" s="132" t="s">
        <v>17</v>
      </c>
      <c r="B382" s="181">
        <v>62</v>
      </c>
      <c r="C382" s="182">
        <v>0</v>
      </c>
      <c r="D382" s="183">
        <v>58</v>
      </c>
      <c r="E382" s="184">
        <v>1</v>
      </c>
      <c r="F382" s="181">
        <v>82</v>
      </c>
      <c r="G382" s="185">
        <v>0</v>
      </c>
      <c r="H382" s="183">
        <v>46</v>
      </c>
      <c r="I382" s="184">
        <v>6</v>
      </c>
      <c r="J382" s="181">
        <v>10</v>
      </c>
      <c r="K382" s="185">
        <v>7</v>
      </c>
      <c r="L382" s="183">
        <v>2</v>
      </c>
      <c r="M382" s="181">
        <v>0</v>
      </c>
      <c r="N382" s="186">
        <v>22</v>
      </c>
      <c r="O382" s="187">
        <v>0</v>
      </c>
      <c r="P382" s="181">
        <v>5</v>
      </c>
      <c r="Q382" s="185">
        <v>0</v>
      </c>
      <c r="R382" s="183">
        <v>0</v>
      </c>
      <c r="S382" s="184">
        <v>0</v>
      </c>
      <c r="T382" s="181">
        <v>0</v>
      </c>
      <c r="U382" s="185">
        <v>0</v>
      </c>
      <c r="V382" s="183">
        <v>0</v>
      </c>
      <c r="W382" s="184">
        <v>0</v>
      </c>
      <c r="X382" s="181">
        <v>0</v>
      </c>
      <c r="Y382" s="185">
        <v>0</v>
      </c>
      <c r="Z382" s="183">
        <v>0</v>
      </c>
      <c r="AA382" s="181">
        <v>0</v>
      </c>
      <c r="AB382" s="165">
        <f t="shared" ref="AB382:AB383" si="6400">B382+D382+F382+H382+J382+L382+N382+P382+R382+T382+V382+X382+Z382</f>
        <v>287</v>
      </c>
      <c r="AC382" s="166">
        <f t="shared" ref="AC382:AC401" si="6401">C382+E382+G382+I382+K382+M382+O382+Q382+S382+U382+W382+Y382+AA382</f>
        <v>14</v>
      </c>
      <c r="AE382" s="259" t="str">
        <f>$AE$10</f>
        <v>08:00 - 08:59</v>
      </c>
      <c r="AF382" s="121">
        <f>SUMIF($A$9:$A$32,$AE382,B$381:B$404)</f>
        <v>502</v>
      </c>
      <c r="AG382" s="182">
        <f t="shared" si="6371"/>
        <v>397</v>
      </c>
      <c r="AH382" s="183">
        <f t="shared" si="6371"/>
        <v>258</v>
      </c>
      <c r="AI382" s="184">
        <f t="shared" si="6371"/>
        <v>109</v>
      </c>
      <c r="AJ382" s="181">
        <f t="shared" si="6371"/>
        <v>417</v>
      </c>
      <c r="AK382" s="185">
        <f t="shared" si="6371"/>
        <v>112</v>
      </c>
      <c r="AL382" s="183">
        <f t="shared" si="6371"/>
        <v>532</v>
      </c>
      <c r="AM382" s="184">
        <f t="shared" si="6371"/>
        <v>402</v>
      </c>
      <c r="AN382" s="181">
        <f t="shared" si="6371"/>
        <v>77</v>
      </c>
      <c r="AO382" s="185">
        <f t="shared" si="6371"/>
        <v>110</v>
      </c>
      <c r="AP382" s="183">
        <f t="shared" si="6371"/>
        <v>95</v>
      </c>
      <c r="AQ382" s="181">
        <f t="shared" si="6371"/>
        <v>435</v>
      </c>
      <c r="AR382" s="186">
        <f t="shared" si="6371"/>
        <v>273</v>
      </c>
      <c r="AS382" s="187">
        <f t="shared" si="6371"/>
        <v>553</v>
      </c>
      <c r="AT382" s="181">
        <f t="shared" si="6371"/>
        <v>171</v>
      </c>
      <c r="AU382" s="185">
        <f t="shared" si="6371"/>
        <v>115</v>
      </c>
      <c r="AV382" s="183">
        <f t="shared" si="6371"/>
        <v>308</v>
      </c>
      <c r="AW382" s="184">
        <f t="shared" si="6372"/>
        <v>187</v>
      </c>
      <c r="AX382" s="181">
        <f t="shared" si="6372"/>
        <v>32</v>
      </c>
      <c r="AY382" s="185">
        <f t="shared" si="6372"/>
        <v>62</v>
      </c>
      <c r="AZ382" s="183">
        <f t="shared" si="6372"/>
        <v>73</v>
      </c>
      <c r="BA382" s="184">
        <f t="shared" si="6372"/>
        <v>430</v>
      </c>
      <c r="BB382" s="181">
        <f t="shared" si="6372"/>
        <v>160</v>
      </c>
      <c r="BC382" s="185">
        <f t="shared" si="6372"/>
        <v>130</v>
      </c>
      <c r="BD382" s="183">
        <f t="shared" si="6372"/>
        <v>468</v>
      </c>
      <c r="BE382" s="181">
        <f t="shared" si="6372"/>
        <v>366</v>
      </c>
      <c r="BF382" s="165">
        <f>SUM(AF382,AH382,AJ382,AL382,AN382,AP382,AR382,AT382,AV382,AX382,AZ382,BB382,BD382)</f>
        <v>3366</v>
      </c>
      <c r="BG382" s="166">
        <f>SUM(AG382,AI382,AK382,AM382,AO382,AQ382,AS382,AU382,AW382,AY382,BA382,BC382,BE382)</f>
        <v>3408</v>
      </c>
      <c r="BI382" s="132" t="s">
        <v>17</v>
      </c>
      <c r="BJ382" s="124">
        <f>B382/B405</f>
        <v>1.5088829398880507E-2</v>
      </c>
      <c r="BK382" s="125">
        <f t="shared" ref="BK382" si="6402">C382/C405</f>
        <v>0</v>
      </c>
      <c r="BL382" s="126">
        <f t="shared" ref="BL382" si="6403">D382/D405</f>
        <v>3.130059363194819E-2</v>
      </c>
      <c r="BM382" s="127">
        <f t="shared" ref="BM382" si="6404">E382/E405</f>
        <v>3.6791758646063282E-4</v>
      </c>
      <c r="BN382" s="124">
        <f t="shared" ref="BN382" si="6405">F382/F405</f>
        <v>2.4089306698002352E-2</v>
      </c>
      <c r="BO382" s="125">
        <f t="shared" ref="BO382" si="6406">G382/G405</f>
        <v>0</v>
      </c>
      <c r="BP382" s="126">
        <f t="shared" ref="BP382" si="6407">H382/H405</f>
        <v>8.9199146790769832E-3</v>
      </c>
      <c r="BQ382" s="127">
        <f t="shared" ref="BQ382" si="6408">I382/I405</f>
        <v>1.1250703168948059E-3</v>
      </c>
      <c r="BR382" s="124">
        <f t="shared" ref="BR382" si="6409">J382/J405</f>
        <v>9.7943192948090115E-3</v>
      </c>
      <c r="BS382" s="125">
        <f t="shared" ref="BS382" si="6410">K382/K405</f>
        <v>7.7007700770077006E-3</v>
      </c>
      <c r="BT382" s="126">
        <f t="shared" ref="BT382" si="6411">L382/L405</f>
        <v>8.438818565400844E-4</v>
      </c>
      <c r="BU382" s="124">
        <f t="shared" ref="BU382" si="6412">M382/M405</f>
        <v>0</v>
      </c>
      <c r="BV382" s="128">
        <f t="shared" ref="BV382" si="6413">N382/N405</f>
        <v>5.0551470588235297E-3</v>
      </c>
      <c r="BW382" s="129">
        <f t="shared" ref="BW382" si="6414">O382/O405</f>
        <v>0</v>
      </c>
      <c r="BX382" s="124">
        <f t="shared" ref="BX382" si="6415">P382/P405</f>
        <v>2.0316944331572532E-3</v>
      </c>
      <c r="BY382" s="125">
        <f t="shared" ref="BY382" si="6416">Q382/Q405</f>
        <v>0</v>
      </c>
      <c r="BZ382" s="126">
        <f t="shared" ref="BZ382" si="6417">R382/R405</f>
        <v>0</v>
      </c>
      <c r="CA382" s="127">
        <f t="shared" ref="CA382" si="6418">S382/S405</f>
        <v>0</v>
      </c>
      <c r="CB382" s="124">
        <f t="shared" ref="CB382" si="6419">T382/T405</f>
        <v>0</v>
      </c>
      <c r="CC382" s="125">
        <f t="shared" ref="CC382" si="6420">U382/U405</f>
        <v>0</v>
      </c>
      <c r="CD382" s="126">
        <f t="shared" ref="CD382" si="6421">V382/V405</f>
        <v>0</v>
      </c>
      <c r="CE382" s="127">
        <f t="shared" ref="CE382" si="6422">W382/W405</f>
        <v>0</v>
      </c>
      <c r="CF382" s="124">
        <f t="shared" ref="CF382" si="6423">X382/X405</f>
        <v>0</v>
      </c>
      <c r="CG382" s="125">
        <f t="shared" ref="CG382" si="6424">Y382/Y405</f>
        <v>0</v>
      </c>
      <c r="CH382" s="126">
        <f t="shared" ref="CH382" si="6425">Z382/Z405</f>
        <v>0</v>
      </c>
      <c r="CI382" s="124">
        <f t="shared" ref="CI382" si="6426">AA382/AA405</f>
        <v>0</v>
      </c>
      <c r="CJ382" s="130">
        <f t="shared" ref="CJ382" si="6427">AB382/AB405</f>
        <v>7.4298436367401886E-3</v>
      </c>
      <c r="CK382" s="131">
        <f t="shared" ref="CK382" si="6428">AC382/AC405</f>
        <v>3.6299522920555901E-4</v>
      </c>
    </row>
    <row r="383" spans="1:89" ht="13.5" thickBot="1" x14ac:dyDescent="0.25">
      <c r="A383" s="140" t="s">
        <v>18</v>
      </c>
      <c r="B383" s="188">
        <v>243</v>
      </c>
      <c r="C383" s="189">
        <v>0</v>
      </c>
      <c r="D383" s="190">
        <v>116</v>
      </c>
      <c r="E383" s="191">
        <v>3</v>
      </c>
      <c r="F383" s="188">
        <v>296</v>
      </c>
      <c r="G383" s="192">
        <v>8</v>
      </c>
      <c r="H383" s="190">
        <v>235</v>
      </c>
      <c r="I383" s="191">
        <v>67</v>
      </c>
      <c r="J383" s="188">
        <v>24</v>
      </c>
      <c r="K383" s="192">
        <v>27</v>
      </c>
      <c r="L383" s="190">
        <v>55</v>
      </c>
      <c r="M383" s="188">
        <v>132</v>
      </c>
      <c r="N383" s="193">
        <v>157</v>
      </c>
      <c r="O383" s="194">
        <v>144</v>
      </c>
      <c r="P383" s="188">
        <v>89</v>
      </c>
      <c r="Q383" s="192">
        <v>125</v>
      </c>
      <c r="R383" s="190">
        <v>137</v>
      </c>
      <c r="S383" s="191">
        <v>85</v>
      </c>
      <c r="T383" s="188">
        <v>15</v>
      </c>
      <c r="U383" s="192">
        <v>44</v>
      </c>
      <c r="V383" s="190">
        <v>29</v>
      </c>
      <c r="W383" s="191">
        <v>86</v>
      </c>
      <c r="X383" s="188">
        <v>130</v>
      </c>
      <c r="Y383" s="192">
        <v>66</v>
      </c>
      <c r="Z383" s="190">
        <v>370</v>
      </c>
      <c r="AA383" s="188">
        <v>256</v>
      </c>
      <c r="AB383" s="165">
        <f t="shared" si="6400"/>
        <v>1896</v>
      </c>
      <c r="AC383" s="166">
        <f t="shared" si="6401"/>
        <v>1043</v>
      </c>
      <c r="AE383" s="257"/>
      <c r="AF383" s="121"/>
      <c r="AG383" s="189"/>
      <c r="AH383" s="190"/>
      <c r="AI383" s="191"/>
      <c r="AJ383" s="188"/>
      <c r="AK383" s="192"/>
      <c r="AL383" s="190"/>
      <c r="AM383" s="191"/>
      <c r="AN383" s="188"/>
      <c r="AO383" s="192"/>
      <c r="AP383" s="190"/>
      <c r="AQ383" s="188"/>
      <c r="AR383" s="193"/>
      <c r="AS383" s="194"/>
      <c r="AT383" s="188"/>
      <c r="AU383" s="192"/>
      <c r="AV383" s="190"/>
      <c r="AW383" s="191"/>
      <c r="AX383" s="188"/>
      <c r="AY383" s="192"/>
      <c r="AZ383" s="190"/>
      <c r="BA383" s="191"/>
      <c r="BB383" s="188"/>
      <c r="BC383" s="192"/>
      <c r="BD383" s="190"/>
      <c r="BE383" s="188"/>
      <c r="BF383" s="165"/>
      <c r="BG383" s="166"/>
      <c r="BI383" s="140" t="s">
        <v>18</v>
      </c>
      <c r="BJ383" s="124">
        <f>B383/B405</f>
        <v>5.9138476514967148E-2</v>
      </c>
      <c r="BK383" s="125">
        <f t="shared" ref="BK383" si="6429">C383/C405</f>
        <v>0</v>
      </c>
      <c r="BL383" s="126">
        <f t="shared" ref="BL383" si="6430">D383/D405</f>
        <v>6.260118726389638E-2</v>
      </c>
      <c r="BM383" s="127">
        <f t="shared" ref="BM383" si="6431">E383/E405</f>
        <v>1.1037527593818985E-3</v>
      </c>
      <c r="BN383" s="124">
        <f t="shared" ref="BN383" si="6432">F383/F405</f>
        <v>8.6956521739130432E-2</v>
      </c>
      <c r="BO383" s="125">
        <f t="shared" ref="BO383" si="6433">G383/G405</f>
        <v>3.1783869686134287E-3</v>
      </c>
      <c r="BP383" s="126">
        <f t="shared" ref="BP383" si="6434">H383/H405</f>
        <v>4.5569129338762844E-2</v>
      </c>
      <c r="BQ383" s="127">
        <f t="shared" ref="BQ383" si="6435">I383/I405</f>
        <v>1.2563285205325334E-2</v>
      </c>
      <c r="BR383" s="124">
        <f t="shared" ref="BR383" si="6436">J383/J405</f>
        <v>2.3506366307541625E-2</v>
      </c>
      <c r="BS383" s="125">
        <f t="shared" ref="BS383" si="6437">K383/K405</f>
        <v>2.9702970297029702E-2</v>
      </c>
      <c r="BT383" s="126">
        <f t="shared" ref="BT383" si="6438">L383/L405</f>
        <v>2.3206751054852322E-2</v>
      </c>
      <c r="BU383" s="124">
        <f t="shared" ref="BU383" si="6439">M383/M405</f>
        <v>5.1643192488262914E-2</v>
      </c>
      <c r="BV383" s="128">
        <f t="shared" ref="BV383" si="6440">N383/N405</f>
        <v>3.607536764705882E-2</v>
      </c>
      <c r="BW383" s="129">
        <f t="shared" ref="BW383" si="6441">O383/O405</f>
        <v>3.3906286790675769E-2</v>
      </c>
      <c r="BX383" s="124">
        <f t="shared" ref="BX383" si="6442">P383/P405</f>
        <v>3.6164160910199104E-2</v>
      </c>
      <c r="BY383" s="125">
        <f t="shared" ref="BY383" si="6443">Q383/Q405</f>
        <v>6.3971340839303989E-2</v>
      </c>
      <c r="BZ383" s="126">
        <f t="shared" ref="BZ383" si="6444">R383/R405</f>
        <v>4.7192559421288326E-2</v>
      </c>
      <c r="CA383" s="127">
        <f t="shared" ref="CA383" si="6445">S383/S405</f>
        <v>3.0920334667151692E-2</v>
      </c>
      <c r="CB383" s="124">
        <f t="shared" ref="CB383" si="6446">T383/T405</f>
        <v>2.1037868162692847E-2</v>
      </c>
      <c r="CC383" s="125">
        <f t="shared" ref="CC383" si="6447">U383/U405</f>
        <v>8.2706766917293228E-2</v>
      </c>
      <c r="CD383" s="126">
        <f t="shared" ref="CD383" si="6448">V383/V405</f>
        <v>9.5772787318361956E-3</v>
      </c>
      <c r="CE383" s="127">
        <f t="shared" ref="CE383" si="6449">W383/W405</f>
        <v>3.3659491193737769E-2</v>
      </c>
      <c r="CF383" s="124">
        <f t="shared" ref="CF383" si="6450">X383/X405</f>
        <v>7.0118662351672065E-2</v>
      </c>
      <c r="CG383" s="125">
        <f t="shared" ref="CG383" si="6451">Y383/Y405</f>
        <v>3.7478705281090291E-2</v>
      </c>
      <c r="CH383" s="126">
        <f t="shared" ref="CH383" si="6452">Z383/Z405</f>
        <v>6.8480473810845821E-2</v>
      </c>
      <c r="CI383" s="124">
        <f t="shared" ref="CI383" si="6453">AA383/AA405</f>
        <v>4.0238918579063185E-2</v>
      </c>
      <c r="CJ383" s="130">
        <f t="shared" ref="CJ383" si="6454">AB383/AB405</f>
        <v>4.9083566324945635E-2</v>
      </c>
      <c r="CK383" s="131">
        <f t="shared" ref="CK383" si="6455">AC383/AC405</f>
        <v>2.7043144575814148E-2</v>
      </c>
    </row>
    <row r="384" spans="1:89" ht="14.25" thickTop="1" thickBot="1" x14ac:dyDescent="0.25">
      <c r="A384" s="132" t="s">
        <v>19</v>
      </c>
      <c r="B384" s="181">
        <v>367</v>
      </c>
      <c r="C384" s="182">
        <v>188</v>
      </c>
      <c r="D384" s="183">
        <v>165</v>
      </c>
      <c r="E384" s="184">
        <v>146</v>
      </c>
      <c r="F384" s="181">
        <v>328</v>
      </c>
      <c r="G384" s="185">
        <v>150</v>
      </c>
      <c r="H384" s="183">
        <v>364</v>
      </c>
      <c r="I384" s="184">
        <v>294</v>
      </c>
      <c r="J384" s="181">
        <v>59</v>
      </c>
      <c r="K384" s="185">
        <v>85</v>
      </c>
      <c r="L384" s="183">
        <v>83</v>
      </c>
      <c r="M384" s="181">
        <v>218</v>
      </c>
      <c r="N384" s="186">
        <v>249</v>
      </c>
      <c r="O384" s="187">
        <v>304</v>
      </c>
      <c r="P384" s="181">
        <v>160</v>
      </c>
      <c r="Q384" s="185">
        <v>146</v>
      </c>
      <c r="R384" s="183">
        <v>221</v>
      </c>
      <c r="S384" s="184">
        <v>117</v>
      </c>
      <c r="T384" s="181">
        <v>36</v>
      </c>
      <c r="U384" s="185">
        <v>83</v>
      </c>
      <c r="V384" s="183">
        <v>91</v>
      </c>
      <c r="W384" s="184">
        <v>193</v>
      </c>
      <c r="X384" s="181">
        <v>149</v>
      </c>
      <c r="Y384" s="185">
        <v>150</v>
      </c>
      <c r="Z384" s="183">
        <v>389</v>
      </c>
      <c r="AA384" s="181">
        <v>344</v>
      </c>
      <c r="AB384" s="165">
        <f>B384+D384+F384+H384+J384+L384+N384+P384+R384+T384+V384+X384+Z384</f>
        <v>2661</v>
      </c>
      <c r="AC384" s="166">
        <f t="shared" si="6401"/>
        <v>2418</v>
      </c>
      <c r="AE384" s="254" t="s">
        <v>13</v>
      </c>
      <c r="AF384" s="14">
        <f t="shared" ref="AF384:BG384" si="6456">SUM(AF381:AF383)</f>
        <v>924</v>
      </c>
      <c r="AG384" s="1">
        <f t="shared" si="6456"/>
        <v>649</v>
      </c>
      <c r="AH384" s="14">
        <f t="shared" si="6456"/>
        <v>440</v>
      </c>
      <c r="AI384" s="1">
        <f t="shared" si="6456"/>
        <v>260</v>
      </c>
      <c r="AJ384" s="14">
        <f t="shared" si="6456"/>
        <v>835</v>
      </c>
      <c r="AK384" s="1">
        <f t="shared" si="6456"/>
        <v>226</v>
      </c>
      <c r="AL384" s="14">
        <f t="shared" si="6456"/>
        <v>1055</v>
      </c>
      <c r="AM384" s="1">
        <f t="shared" si="6456"/>
        <v>775</v>
      </c>
      <c r="AN384" s="14">
        <f t="shared" si="6456"/>
        <v>140</v>
      </c>
      <c r="AO384" s="1">
        <f t="shared" si="6456"/>
        <v>215</v>
      </c>
      <c r="AP384" s="14">
        <f t="shared" si="6456"/>
        <v>208</v>
      </c>
      <c r="AQ384" s="1">
        <f t="shared" si="6456"/>
        <v>746</v>
      </c>
      <c r="AR384" s="14">
        <f t="shared" si="6456"/>
        <v>587</v>
      </c>
      <c r="AS384" s="1">
        <f t="shared" si="6456"/>
        <v>970</v>
      </c>
      <c r="AT384" s="14">
        <f t="shared" si="6456"/>
        <v>427</v>
      </c>
      <c r="AU384" s="1">
        <f t="shared" si="6456"/>
        <v>245</v>
      </c>
      <c r="AV384" s="14">
        <f t="shared" si="6456"/>
        <v>594</v>
      </c>
      <c r="AW384" s="1">
        <f t="shared" si="6456"/>
        <v>353</v>
      </c>
      <c r="AX384" s="14">
        <f t="shared" si="6456"/>
        <v>67</v>
      </c>
      <c r="AY384" s="1">
        <f t="shared" si="6456"/>
        <v>147</v>
      </c>
      <c r="AZ384" s="14">
        <f t="shared" si="6456"/>
        <v>183</v>
      </c>
      <c r="BA384" s="1">
        <f t="shared" si="6456"/>
        <v>743</v>
      </c>
      <c r="BB384" s="14">
        <f t="shared" si="6456"/>
        <v>322</v>
      </c>
      <c r="BC384" s="1">
        <f t="shared" si="6456"/>
        <v>308</v>
      </c>
      <c r="BD384" s="14">
        <f t="shared" si="6456"/>
        <v>885</v>
      </c>
      <c r="BE384" s="1">
        <f t="shared" si="6456"/>
        <v>774</v>
      </c>
      <c r="BF384" s="167">
        <f t="shared" si="6456"/>
        <v>6667</v>
      </c>
      <c r="BG384" s="168">
        <f t="shared" si="6456"/>
        <v>6411</v>
      </c>
      <c r="BI384" s="132" t="s">
        <v>19</v>
      </c>
      <c r="BJ384" s="124">
        <f>B384/B405</f>
        <v>8.9316135312728154E-2</v>
      </c>
      <c r="BK384" s="125">
        <f t="shared" ref="BK384" si="6457">C384/C405</f>
        <v>4.297142857142857E-2</v>
      </c>
      <c r="BL384" s="126">
        <f t="shared" ref="BL384" si="6458">D384/D405</f>
        <v>8.9044792228818129E-2</v>
      </c>
      <c r="BM384" s="127">
        <f t="shared" ref="BM384" si="6459">E384/E405</f>
        <v>5.3715967623252391E-2</v>
      </c>
      <c r="BN384" s="124">
        <f t="shared" ref="BN384" si="6460">F384/F405</f>
        <v>9.6357226792009407E-2</v>
      </c>
      <c r="BO384" s="125">
        <f t="shared" ref="BO384" si="6461">G384/G405</f>
        <v>5.959475566150179E-2</v>
      </c>
      <c r="BP384" s="126">
        <f t="shared" ref="BP384" si="6462">H384/H405</f>
        <v>7.0583672677913517E-2</v>
      </c>
      <c r="BQ384" s="127">
        <f t="shared" ref="BQ384" si="6463">I384/I405</f>
        <v>5.5128445527845488E-2</v>
      </c>
      <c r="BR384" s="124">
        <f t="shared" ref="BR384" si="6464">J384/J405</f>
        <v>5.7786483839373161E-2</v>
      </c>
      <c r="BS384" s="125">
        <f t="shared" ref="BS384" si="6465">K384/K405</f>
        <v>9.3509350935093508E-2</v>
      </c>
      <c r="BT384" s="126">
        <f t="shared" ref="BT384" si="6466">L384/L405</f>
        <v>3.5021097046413499E-2</v>
      </c>
      <c r="BU384" s="124">
        <f t="shared" ref="BU384" si="6467">M384/M405</f>
        <v>8.5289514866979652E-2</v>
      </c>
      <c r="BV384" s="128">
        <f t="shared" ref="BV384" si="6468">N384/N405</f>
        <v>5.7215073529411763E-2</v>
      </c>
      <c r="BW384" s="129">
        <f t="shared" ref="BW384" si="6469">O384/O405</f>
        <v>7.1579938780315516E-2</v>
      </c>
      <c r="BX384" s="124">
        <f t="shared" ref="BX384" si="6470">P384/P405</f>
        <v>6.5014221861032104E-2</v>
      </c>
      <c r="BY384" s="125">
        <f t="shared" ref="BY384" si="6471">Q384/Q405</f>
        <v>7.4718526100307062E-2</v>
      </c>
      <c r="BZ384" s="126">
        <f t="shared" ref="BZ384" si="6472">R384/R405</f>
        <v>7.6128143300034451E-2</v>
      </c>
      <c r="CA384" s="127">
        <f t="shared" ref="CA384" si="6473">S384/S405</f>
        <v>4.2560931247726447E-2</v>
      </c>
      <c r="CB384" s="124">
        <f t="shared" ref="CB384" si="6474">T384/T405</f>
        <v>5.0490883590462832E-2</v>
      </c>
      <c r="CC384" s="125">
        <f t="shared" ref="CC384" si="6475">U384/U405</f>
        <v>0.15601503759398497</v>
      </c>
      <c r="CD384" s="126">
        <f t="shared" ref="CD384" si="6476">V384/V405</f>
        <v>3.0052840158520475E-2</v>
      </c>
      <c r="CE384" s="127">
        <f t="shared" ref="CE384" si="6477">W384/W405</f>
        <v>7.5538160469667326E-2</v>
      </c>
      <c r="CF384" s="124">
        <f t="shared" ref="CF384" si="6478">X384/X405</f>
        <v>8.0366774541531821E-2</v>
      </c>
      <c r="CG384" s="125">
        <f t="shared" ref="CG384" si="6479">Y384/Y405</f>
        <v>8.5178875638841564E-2</v>
      </c>
      <c r="CH384" s="126">
        <f t="shared" ref="CH384" si="6480">Z384/Z405</f>
        <v>7.199703868221359E-2</v>
      </c>
      <c r="CI384" s="124">
        <f t="shared" ref="CI384" si="6481">AA384/AA405</f>
        <v>5.4071046840616158E-2</v>
      </c>
      <c r="CJ384" s="130">
        <f t="shared" ref="CJ384" si="6482">AB384/AB405</f>
        <v>6.8887853370611984E-2</v>
      </c>
      <c r="CK384" s="131">
        <f t="shared" ref="CK384" si="6483">AC384/AC405</f>
        <v>6.2694461729931553E-2</v>
      </c>
    </row>
    <row r="385" spans="1:89" ht="13.5" thickTop="1" x14ac:dyDescent="0.2">
      <c r="A385" s="140" t="s">
        <v>20</v>
      </c>
      <c r="B385" s="188">
        <v>422</v>
      </c>
      <c r="C385" s="189">
        <v>252</v>
      </c>
      <c r="D385" s="190">
        <v>182</v>
      </c>
      <c r="E385" s="191">
        <v>151</v>
      </c>
      <c r="F385" s="188">
        <v>418</v>
      </c>
      <c r="G385" s="192">
        <v>114</v>
      </c>
      <c r="H385" s="190">
        <v>523</v>
      </c>
      <c r="I385" s="191">
        <v>373</v>
      </c>
      <c r="J385" s="188">
        <v>63</v>
      </c>
      <c r="K385" s="192">
        <v>105</v>
      </c>
      <c r="L385" s="190">
        <v>113</v>
      </c>
      <c r="M385" s="188">
        <v>311</v>
      </c>
      <c r="N385" s="193">
        <v>314</v>
      </c>
      <c r="O385" s="194">
        <v>417</v>
      </c>
      <c r="P385" s="188">
        <v>256</v>
      </c>
      <c r="Q385" s="192">
        <v>130</v>
      </c>
      <c r="R385" s="190">
        <v>286</v>
      </c>
      <c r="S385" s="191">
        <v>166</v>
      </c>
      <c r="T385" s="188">
        <v>35</v>
      </c>
      <c r="U385" s="192">
        <v>85</v>
      </c>
      <c r="V385" s="190">
        <v>110</v>
      </c>
      <c r="W385" s="191">
        <v>313</v>
      </c>
      <c r="X385" s="188">
        <v>162</v>
      </c>
      <c r="Y385" s="192">
        <v>178</v>
      </c>
      <c r="Z385" s="190">
        <v>417</v>
      </c>
      <c r="AA385" s="188">
        <v>408</v>
      </c>
      <c r="AB385" s="165">
        <f t="shared" ref="AB385:AB401" si="6484">B385+D385+F385+H385+J385+L385+N385+P385+R385+T385+V385+X385+Z385</f>
        <v>3301</v>
      </c>
      <c r="AC385" s="166">
        <f t="shared" si="6401"/>
        <v>3003</v>
      </c>
      <c r="BI385" s="140" t="s">
        <v>20</v>
      </c>
      <c r="BJ385" s="124">
        <f>B385/B405</f>
        <v>0.10270138719883183</v>
      </c>
      <c r="BK385" s="125">
        <f t="shared" ref="BK385" si="6485">C385/C405</f>
        <v>5.7599999999999998E-2</v>
      </c>
      <c r="BL385" s="126">
        <f t="shared" ref="BL385" si="6486">D385/D405</f>
        <v>9.8219104155423634E-2</v>
      </c>
      <c r="BM385" s="127">
        <f t="shared" ref="BM385" si="6487">E385/E405</f>
        <v>5.5555555555555552E-2</v>
      </c>
      <c r="BN385" s="124">
        <f t="shared" ref="BN385" si="6488">F385/F405</f>
        <v>0.12279670975323149</v>
      </c>
      <c r="BO385" s="125">
        <f t="shared" ref="BO385" si="6489">G385/G405</f>
        <v>4.5292014302741358E-2</v>
      </c>
      <c r="BP385" s="126">
        <f t="shared" ref="BP385" si="6490">H385/H405</f>
        <v>0.10141555167733178</v>
      </c>
      <c r="BQ385" s="127">
        <f t="shared" ref="BQ385" si="6491">I385/I405</f>
        <v>6.9941871366960437E-2</v>
      </c>
      <c r="BR385" s="124">
        <f t="shared" ref="BR385" si="6492">J385/J405</f>
        <v>6.1704211557296766E-2</v>
      </c>
      <c r="BS385" s="125">
        <f t="shared" ref="BS385" si="6493">K385/K405</f>
        <v>0.11551155115511551</v>
      </c>
      <c r="BT385" s="126">
        <f t="shared" ref="BT385" si="6494">L385/L405</f>
        <v>4.767932489451477E-2</v>
      </c>
      <c r="BU385" s="124">
        <f t="shared" ref="BU385" si="6495">M385/M405</f>
        <v>0.12167449139280125</v>
      </c>
      <c r="BV385" s="128">
        <f t="shared" ref="BV385" si="6496">N385/N405</f>
        <v>7.2150735294117641E-2</v>
      </c>
      <c r="BW385" s="129">
        <f t="shared" ref="BW385" si="6497">O385/O405</f>
        <v>9.8186955497998593E-2</v>
      </c>
      <c r="BX385" s="124">
        <f t="shared" ref="BX385" si="6498">P385/P405</f>
        <v>0.10402275497765136</v>
      </c>
      <c r="BY385" s="125">
        <f t="shared" ref="BY385" si="6499">Q385/Q405</f>
        <v>6.6530194472876156E-2</v>
      </c>
      <c r="BZ385" s="126">
        <f t="shared" ref="BZ385" si="6500">R385/R405</f>
        <v>9.8518773682397517E-2</v>
      </c>
      <c r="CA385" s="127">
        <f t="shared" ref="CA385" si="6501">S385/S405</f>
        <v>6.038559476173154E-2</v>
      </c>
      <c r="CB385" s="124">
        <f t="shared" ref="CB385" si="6502">T385/T405</f>
        <v>4.9088359046283309E-2</v>
      </c>
      <c r="CC385" s="125">
        <f t="shared" ref="CC385" si="6503">U385/U405</f>
        <v>0.15977443609022557</v>
      </c>
      <c r="CD385" s="126">
        <f t="shared" ref="CD385" si="6504">V385/V405</f>
        <v>3.6327608982826949E-2</v>
      </c>
      <c r="CE385" s="127">
        <f t="shared" ref="CE385" si="6505">W385/W405</f>
        <v>0.12250489236790607</v>
      </c>
      <c r="CF385" s="124">
        <f t="shared" ref="CF385" si="6506">X385/X405</f>
        <v>8.7378640776699032E-2</v>
      </c>
      <c r="CG385" s="125">
        <f t="shared" ref="CG385" si="6507">Y385/Y405</f>
        <v>0.10107893242475866</v>
      </c>
      <c r="CH385" s="126">
        <f t="shared" ref="CH385" si="6508">Z385/Z405</f>
        <v>7.7179344808439757E-2</v>
      </c>
      <c r="CI385" s="124">
        <f t="shared" ref="CI385" si="6509">AA385/AA405</f>
        <v>6.4130776485381957E-2</v>
      </c>
      <c r="CJ385" s="130">
        <f t="shared" ref="CJ385" si="6510">AB385/AB405</f>
        <v>8.5456145800973382E-2</v>
      </c>
      <c r="CK385" s="131">
        <f t="shared" ref="CK385" si="6511">AC385/AC405</f>
        <v>7.7862476664592409E-2</v>
      </c>
    </row>
    <row r="386" spans="1:89" ht="13.5" thickBot="1" x14ac:dyDescent="0.25">
      <c r="A386" s="132" t="s">
        <v>21</v>
      </c>
      <c r="B386" s="181">
        <v>502</v>
      </c>
      <c r="C386" s="182">
        <v>397</v>
      </c>
      <c r="D386" s="183">
        <v>258</v>
      </c>
      <c r="E386" s="184">
        <v>109</v>
      </c>
      <c r="F386" s="181">
        <v>417</v>
      </c>
      <c r="G386" s="185">
        <v>112</v>
      </c>
      <c r="H386" s="183">
        <v>532</v>
      </c>
      <c r="I386" s="184">
        <v>402</v>
      </c>
      <c r="J386" s="181">
        <v>77</v>
      </c>
      <c r="K386" s="185">
        <v>110</v>
      </c>
      <c r="L386" s="183">
        <v>95</v>
      </c>
      <c r="M386" s="181">
        <v>435</v>
      </c>
      <c r="N386" s="186">
        <v>273</v>
      </c>
      <c r="O386" s="187">
        <v>553</v>
      </c>
      <c r="P386" s="181">
        <v>171</v>
      </c>
      <c r="Q386" s="185">
        <v>115</v>
      </c>
      <c r="R386" s="183">
        <v>308</v>
      </c>
      <c r="S386" s="184">
        <v>187</v>
      </c>
      <c r="T386" s="181">
        <v>32</v>
      </c>
      <c r="U386" s="185">
        <v>62</v>
      </c>
      <c r="V386" s="183">
        <v>73</v>
      </c>
      <c r="W386" s="184">
        <v>430</v>
      </c>
      <c r="X386" s="181">
        <v>160</v>
      </c>
      <c r="Y386" s="185">
        <v>130</v>
      </c>
      <c r="Z386" s="183">
        <v>468</v>
      </c>
      <c r="AA386" s="181">
        <v>366</v>
      </c>
      <c r="AB386" s="165">
        <f t="shared" si="6484"/>
        <v>3366</v>
      </c>
      <c r="AC386" s="166">
        <f t="shared" si="6401"/>
        <v>3408</v>
      </c>
      <c r="AE386" t="s">
        <v>85</v>
      </c>
      <c r="BI386" s="132" t="s">
        <v>21</v>
      </c>
      <c r="BJ386" s="124">
        <f>B386/B405</f>
        <v>0.1221708444877099</v>
      </c>
      <c r="BK386" s="125">
        <f t="shared" ref="BK386" si="6512">C386/C405</f>
        <v>9.0742857142857139E-2</v>
      </c>
      <c r="BL386" s="126">
        <f t="shared" ref="BL386" si="6513">D386/D405</f>
        <v>0.1392336751214247</v>
      </c>
      <c r="BM386" s="127">
        <f t="shared" ref="BM386" si="6514">E386/E405</f>
        <v>4.0103016924208978E-2</v>
      </c>
      <c r="BN386" s="124">
        <f t="shared" ref="BN386" si="6515">F386/F405</f>
        <v>0.12250293772032902</v>
      </c>
      <c r="BO386" s="125">
        <f t="shared" ref="BO386" si="6516">G386/G405</f>
        <v>4.4497417560588004E-2</v>
      </c>
      <c r="BP386" s="126">
        <f t="shared" ref="BP386" si="6517">H386/H405</f>
        <v>0.10316075237541206</v>
      </c>
      <c r="BQ386" s="127">
        <f t="shared" ref="BQ386" si="6518">I386/I405</f>
        <v>7.5379711231952001E-2</v>
      </c>
      <c r="BR386" s="124">
        <f t="shared" ref="BR386" si="6519">J386/J405</f>
        <v>7.5416258570029385E-2</v>
      </c>
      <c r="BS386" s="125">
        <f t="shared" ref="BS386" si="6520">K386/K405</f>
        <v>0.12101210121012101</v>
      </c>
      <c r="BT386" s="126">
        <f t="shared" ref="BT386" si="6521">L386/L405</f>
        <v>4.0084388185654012E-2</v>
      </c>
      <c r="BU386" s="124">
        <f t="shared" ref="BU386" si="6522">M386/M405</f>
        <v>0.17018779342723006</v>
      </c>
      <c r="BV386" s="128">
        <f t="shared" ref="BV386" si="6523">N386/N405</f>
        <v>6.2729779411764705E-2</v>
      </c>
      <c r="BW386" s="129">
        <f t="shared" ref="BW386" si="6524">O386/O405</f>
        <v>0.13020955968919237</v>
      </c>
      <c r="BX386" s="124">
        <f t="shared" ref="BX386" si="6525">P386/P405</f>
        <v>6.9483949613978052E-2</v>
      </c>
      <c r="BY386" s="125">
        <f t="shared" ref="BY386" si="6526">Q386/Q405</f>
        <v>5.8853633572159669E-2</v>
      </c>
      <c r="BZ386" s="126">
        <f t="shared" ref="BZ386" si="6527">R386/R405</f>
        <v>0.10609714088873579</v>
      </c>
      <c r="CA386" s="127">
        <f t="shared" ref="CA386" si="6528">S386/S405</f>
        <v>6.8024736267733726E-2</v>
      </c>
      <c r="CB386" s="124">
        <f t="shared" ref="CB386" si="6529">T386/T405</f>
        <v>4.4880785413744739E-2</v>
      </c>
      <c r="CC386" s="125">
        <f t="shared" ref="CC386" si="6530">U386/U405</f>
        <v>0.11654135338345864</v>
      </c>
      <c r="CD386" s="126">
        <f t="shared" ref="CD386" si="6531">V386/V405</f>
        <v>2.4108322324966975E-2</v>
      </c>
      <c r="CE386" s="127">
        <f t="shared" ref="CE386" si="6532">W386/W405</f>
        <v>0.16829745596868884</v>
      </c>
      <c r="CF386" s="124">
        <f t="shared" ref="CF386" si="6533">X386/X405</f>
        <v>8.629989212513485E-2</v>
      </c>
      <c r="CG386" s="125">
        <f t="shared" ref="CG386" si="6534">Y386/Y405</f>
        <v>7.382169222032936E-2</v>
      </c>
      <c r="CH386" s="126">
        <f t="shared" ref="CH386" si="6535">Z386/Z405</f>
        <v>8.661854525263743E-2</v>
      </c>
      <c r="CI386" s="124">
        <f t="shared" ref="CI386" si="6536">AA386/AA405</f>
        <v>5.7529078906004401E-2</v>
      </c>
      <c r="CJ386" s="130">
        <f t="shared" ref="CJ386" si="6537">AB386/AB405</f>
        <v>8.713886300093196E-2</v>
      </c>
      <c r="CK386" s="131">
        <f t="shared" ref="CK386" si="6538">AC386/AC405</f>
        <v>8.8363410080896085E-2</v>
      </c>
    </row>
    <row r="387" spans="1:89" ht="14.25" thickTop="1" thickBot="1" x14ac:dyDescent="0.25">
      <c r="A387" s="140" t="s">
        <v>22</v>
      </c>
      <c r="B387" s="188">
        <v>312</v>
      </c>
      <c r="C387" s="189">
        <v>321</v>
      </c>
      <c r="D387" s="190">
        <v>163</v>
      </c>
      <c r="E387" s="191">
        <v>100</v>
      </c>
      <c r="F387" s="188">
        <v>338</v>
      </c>
      <c r="G387" s="192">
        <v>65</v>
      </c>
      <c r="H387" s="190">
        <v>372</v>
      </c>
      <c r="I387" s="191">
        <v>394</v>
      </c>
      <c r="J387" s="188">
        <v>55</v>
      </c>
      <c r="K387" s="192">
        <v>101</v>
      </c>
      <c r="L387" s="190">
        <v>84</v>
      </c>
      <c r="M387" s="188">
        <v>391</v>
      </c>
      <c r="N387" s="193">
        <v>206</v>
      </c>
      <c r="O387" s="194">
        <v>496</v>
      </c>
      <c r="P387" s="188">
        <v>151</v>
      </c>
      <c r="Q387" s="192">
        <v>111</v>
      </c>
      <c r="R387" s="190">
        <v>289</v>
      </c>
      <c r="S387" s="191">
        <v>138</v>
      </c>
      <c r="T387" s="188">
        <v>30</v>
      </c>
      <c r="U387" s="192">
        <v>39</v>
      </c>
      <c r="V387" s="190">
        <v>101</v>
      </c>
      <c r="W387" s="191">
        <v>440</v>
      </c>
      <c r="X387" s="188">
        <v>105</v>
      </c>
      <c r="Y387" s="192">
        <v>98</v>
      </c>
      <c r="Z387" s="190">
        <v>363</v>
      </c>
      <c r="AA387" s="188">
        <v>385</v>
      </c>
      <c r="AB387" s="165">
        <f t="shared" si="6484"/>
        <v>2569</v>
      </c>
      <c r="AC387" s="166">
        <f t="shared" si="6401"/>
        <v>3079</v>
      </c>
      <c r="AE387" s="268" t="s">
        <v>0</v>
      </c>
      <c r="AF387" s="262" t="s">
        <v>1</v>
      </c>
      <c r="AG387" s="263"/>
      <c r="AH387" s="262" t="s">
        <v>2</v>
      </c>
      <c r="AI387" s="263"/>
      <c r="AJ387" s="262" t="s">
        <v>3</v>
      </c>
      <c r="AK387" s="263"/>
      <c r="AL387" s="262" t="s">
        <v>4</v>
      </c>
      <c r="AM387" s="263"/>
      <c r="AN387" s="262" t="s">
        <v>5</v>
      </c>
      <c r="AO387" s="263"/>
      <c r="AP387" s="262" t="s">
        <v>6</v>
      </c>
      <c r="AQ387" s="263"/>
      <c r="AR387" s="262" t="s">
        <v>7</v>
      </c>
      <c r="AS387" s="263"/>
      <c r="AT387" s="262" t="s">
        <v>8</v>
      </c>
      <c r="AU387" s="263"/>
      <c r="AV387" s="262" t="s">
        <v>9</v>
      </c>
      <c r="AW387" s="263"/>
      <c r="AX387" s="262" t="s">
        <v>10</v>
      </c>
      <c r="AY387" s="263"/>
      <c r="AZ387" s="262" t="s">
        <v>11</v>
      </c>
      <c r="BA387" s="263"/>
      <c r="BB387" s="262" t="s">
        <v>12</v>
      </c>
      <c r="BC387" s="263"/>
      <c r="BD387" s="264" t="s">
        <v>40</v>
      </c>
      <c r="BE387" s="265"/>
      <c r="BF387" s="266" t="s">
        <v>41</v>
      </c>
      <c r="BG387" s="267"/>
      <c r="BI387" s="140" t="s">
        <v>22</v>
      </c>
      <c r="BJ387" s="124">
        <f>B387/B405</f>
        <v>7.5930883426624476E-2</v>
      </c>
      <c r="BK387" s="125">
        <f t="shared" ref="BK387" si="6539">C387/C405</f>
        <v>7.3371428571428574E-2</v>
      </c>
      <c r="BL387" s="126">
        <f t="shared" ref="BL387" si="6540">D387/D405</f>
        <v>8.7965461413923363E-2</v>
      </c>
      <c r="BM387" s="127">
        <f t="shared" ref="BM387" si="6541">E387/E405</f>
        <v>3.679175864606328E-2</v>
      </c>
      <c r="BN387" s="124">
        <f t="shared" ref="BN387" si="6542">F387/F405</f>
        <v>9.929494712103408E-2</v>
      </c>
      <c r="BO387" s="125">
        <f t="shared" ref="BO387" si="6543">G387/G405</f>
        <v>2.5824394119984106E-2</v>
      </c>
      <c r="BP387" s="126">
        <f t="shared" ref="BP387" si="6544">H387/H405</f>
        <v>7.2134962187318213E-2</v>
      </c>
      <c r="BQ387" s="127">
        <f t="shared" ref="BQ387" si="6545">I387/I405</f>
        <v>7.3879617476092257E-2</v>
      </c>
      <c r="BR387" s="124">
        <f t="shared" ref="BR387" si="6546">J387/J405</f>
        <v>5.3868756121449562E-2</v>
      </c>
      <c r="BS387" s="125">
        <f t="shared" ref="BS387" si="6547">K387/K405</f>
        <v>0.1111111111111111</v>
      </c>
      <c r="BT387" s="126">
        <f t="shared" ref="BT387" si="6548">L387/L405</f>
        <v>3.5443037974683546E-2</v>
      </c>
      <c r="BU387" s="124">
        <f t="shared" ref="BU387" si="6549">M387/M405</f>
        <v>0.1529733959311424</v>
      </c>
      <c r="BV387" s="128">
        <f t="shared" ref="BV387" si="6550">N387/N405</f>
        <v>4.733455882352941E-2</v>
      </c>
      <c r="BW387" s="129">
        <f t="shared" ref="BW387" si="6551">O387/O405</f>
        <v>0.11678832116788321</v>
      </c>
      <c r="BX387" s="124">
        <f t="shared" ref="BX387" si="6552">P387/P405</f>
        <v>6.1357171881349044E-2</v>
      </c>
      <c r="BY387" s="125">
        <f t="shared" ref="BY387" si="6553">Q387/Q405</f>
        <v>5.6806550665301943E-2</v>
      </c>
      <c r="BZ387" s="126">
        <f t="shared" ref="BZ387" si="6554">R387/R405</f>
        <v>9.9552187392352734E-2</v>
      </c>
      <c r="CA387" s="127">
        <f t="shared" ref="CA387" si="6555">S387/S405</f>
        <v>5.0200072753728626E-2</v>
      </c>
      <c r="CB387" s="124">
        <f t="shared" ref="CB387" si="6556">T387/T405</f>
        <v>4.2075736325385693E-2</v>
      </c>
      <c r="CC387" s="125">
        <f t="shared" ref="CC387" si="6557">U387/U405</f>
        <v>7.3308270676691725E-2</v>
      </c>
      <c r="CD387" s="126">
        <f t="shared" ref="CD387" si="6558">V387/V405</f>
        <v>3.3355350066050199E-2</v>
      </c>
      <c r="CE387" s="127">
        <f t="shared" ref="CE387" si="6559">W387/W405</f>
        <v>0.17221135029354206</v>
      </c>
      <c r="CF387" s="124">
        <f t="shared" ref="CF387" si="6560">X387/X405</f>
        <v>5.6634304207119741E-2</v>
      </c>
      <c r="CG387" s="125">
        <f t="shared" ref="CG387" si="6561">Y387/Y405</f>
        <v>5.5650198750709826E-2</v>
      </c>
      <c r="CH387" s="126">
        <f t="shared" ref="CH387" si="6562">Z387/Z405</f>
        <v>6.718489727928928E-2</v>
      </c>
      <c r="CI387" s="124">
        <f t="shared" ref="CI387" si="6563">AA387/AA405</f>
        <v>6.0515561144294246E-2</v>
      </c>
      <c r="CJ387" s="130">
        <f t="shared" ref="CJ387" si="6564">AB387/AB405</f>
        <v>6.6506161333747538E-2</v>
      </c>
      <c r="CK387" s="131">
        <f t="shared" ref="CK387" si="6565">AC387/AC405</f>
        <v>7.9833022194565437E-2</v>
      </c>
    </row>
    <row r="388" spans="1:89" ht="15" thickTop="1" thickBot="1" x14ac:dyDescent="0.3">
      <c r="A388" s="132" t="s">
        <v>23</v>
      </c>
      <c r="B388" s="181">
        <v>169</v>
      </c>
      <c r="C388" s="182">
        <v>203</v>
      </c>
      <c r="D388" s="183">
        <v>95</v>
      </c>
      <c r="E388" s="184">
        <v>110</v>
      </c>
      <c r="F388" s="181">
        <v>217</v>
      </c>
      <c r="G388" s="185">
        <v>87</v>
      </c>
      <c r="H388" s="183">
        <v>241</v>
      </c>
      <c r="I388" s="184">
        <v>302</v>
      </c>
      <c r="J388" s="181">
        <v>53</v>
      </c>
      <c r="K388" s="185">
        <v>52</v>
      </c>
      <c r="L388" s="183">
        <v>60</v>
      </c>
      <c r="M388" s="181">
        <v>152</v>
      </c>
      <c r="N388" s="186">
        <v>144</v>
      </c>
      <c r="O388" s="187">
        <v>292</v>
      </c>
      <c r="P388" s="181">
        <v>126</v>
      </c>
      <c r="Q388" s="185">
        <v>97</v>
      </c>
      <c r="R388" s="183">
        <v>161</v>
      </c>
      <c r="S388" s="184">
        <v>115</v>
      </c>
      <c r="T388" s="181">
        <v>28</v>
      </c>
      <c r="U388" s="185">
        <v>18</v>
      </c>
      <c r="V388" s="183">
        <v>81</v>
      </c>
      <c r="W388" s="184">
        <v>205</v>
      </c>
      <c r="X388" s="181">
        <v>110</v>
      </c>
      <c r="Y388" s="185">
        <v>56</v>
      </c>
      <c r="Z388" s="183">
        <v>298</v>
      </c>
      <c r="AA388" s="181">
        <v>377</v>
      </c>
      <c r="AB388" s="165">
        <f t="shared" si="6484"/>
        <v>1783</v>
      </c>
      <c r="AC388" s="166">
        <f t="shared" si="6401"/>
        <v>2066</v>
      </c>
      <c r="AE388" s="269"/>
      <c r="AF388" s="112" t="s">
        <v>14</v>
      </c>
      <c r="AG388" s="113" t="s">
        <v>15</v>
      </c>
      <c r="AH388" s="114" t="s">
        <v>14</v>
      </c>
      <c r="AI388" s="115" t="s">
        <v>15</v>
      </c>
      <c r="AJ388" s="112" t="s">
        <v>14</v>
      </c>
      <c r="AK388" s="113" t="s">
        <v>15</v>
      </c>
      <c r="AL388" s="114" t="s">
        <v>14</v>
      </c>
      <c r="AM388" s="115" t="s">
        <v>15</v>
      </c>
      <c r="AN388" s="112" t="s">
        <v>14</v>
      </c>
      <c r="AO388" s="113" t="s">
        <v>15</v>
      </c>
      <c r="AP388" s="114" t="s">
        <v>14</v>
      </c>
      <c r="AQ388" s="112" t="s">
        <v>15</v>
      </c>
      <c r="AR388" s="116" t="s">
        <v>14</v>
      </c>
      <c r="AS388" s="117" t="s">
        <v>15</v>
      </c>
      <c r="AT388" s="112" t="s">
        <v>14</v>
      </c>
      <c r="AU388" s="113" t="s">
        <v>15</v>
      </c>
      <c r="AV388" s="114" t="s">
        <v>14</v>
      </c>
      <c r="AW388" s="115" t="s">
        <v>15</v>
      </c>
      <c r="AX388" s="112" t="s">
        <v>14</v>
      </c>
      <c r="AY388" s="113" t="s">
        <v>15</v>
      </c>
      <c r="AZ388" s="114" t="s">
        <v>14</v>
      </c>
      <c r="BA388" s="115" t="s">
        <v>15</v>
      </c>
      <c r="BB388" s="112" t="s">
        <v>14</v>
      </c>
      <c r="BC388" s="113" t="s">
        <v>15</v>
      </c>
      <c r="BD388" s="26" t="s">
        <v>14</v>
      </c>
      <c r="BE388" s="118" t="s">
        <v>15</v>
      </c>
      <c r="BF388" s="169" t="s">
        <v>14</v>
      </c>
      <c r="BG388" s="170" t="s">
        <v>15</v>
      </c>
      <c r="BI388" s="132" t="s">
        <v>23</v>
      </c>
      <c r="BJ388" s="124">
        <f>B388/B405</f>
        <v>4.1129228522754926E-2</v>
      </c>
      <c r="BK388" s="125">
        <f t="shared" ref="BK388" si="6566">C388/C405</f>
        <v>4.6399999999999997E-2</v>
      </c>
      <c r="BL388" s="126">
        <f t="shared" ref="BL388" si="6567">D388/D405</f>
        <v>5.1268213707501349E-2</v>
      </c>
      <c r="BM388" s="127">
        <f t="shared" ref="BM388" si="6568">E388/E405</f>
        <v>4.0470934510669611E-2</v>
      </c>
      <c r="BN388" s="124">
        <f t="shared" ref="BN388" si="6569">F388/F405</f>
        <v>6.3748531139835488E-2</v>
      </c>
      <c r="BO388" s="125">
        <f t="shared" ref="BO388" si="6570">G388/G405</f>
        <v>3.4564958283671038E-2</v>
      </c>
      <c r="BP388" s="126">
        <f t="shared" ref="BP388" si="6571">H388/H405</f>
        <v>4.6732596470816366E-2</v>
      </c>
      <c r="BQ388" s="127">
        <f t="shared" ref="BQ388" si="6572">I388/I405</f>
        <v>5.6628539283705231E-2</v>
      </c>
      <c r="BR388" s="124">
        <f t="shared" ref="BR388" si="6573">J388/J405</f>
        <v>5.190989226248776E-2</v>
      </c>
      <c r="BS388" s="125">
        <f t="shared" ref="BS388" si="6574">K388/K405</f>
        <v>5.7205720572057209E-2</v>
      </c>
      <c r="BT388" s="126">
        <f t="shared" ref="BT388" si="6575">L388/L405</f>
        <v>2.5316455696202531E-2</v>
      </c>
      <c r="BU388" s="124">
        <f t="shared" ref="BU388" si="6576">M388/M405</f>
        <v>5.9467918622848198E-2</v>
      </c>
      <c r="BV388" s="128">
        <f t="shared" ref="BV388" si="6577">N388/N405</f>
        <v>3.3088235294117647E-2</v>
      </c>
      <c r="BW388" s="129">
        <f t="shared" ref="BW388" si="6578">O388/O405</f>
        <v>6.8754414881092532E-2</v>
      </c>
      <c r="BX388" s="124">
        <f t="shared" ref="BX388" si="6579">P388/P405</f>
        <v>5.1198699715562776E-2</v>
      </c>
      <c r="BY388" s="125">
        <f t="shared" ref="BY388" si="6580">Q388/Q405</f>
        <v>4.9641760491299897E-2</v>
      </c>
      <c r="BZ388" s="126">
        <f t="shared" ref="BZ388" si="6581">R388/R405</f>
        <v>5.5459869100930072E-2</v>
      </c>
      <c r="CA388" s="127">
        <f t="shared" ref="CA388" si="6582">S388/S405</f>
        <v>4.1833393961440521E-2</v>
      </c>
      <c r="CB388" s="124">
        <f t="shared" ref="CB388" si="6583">T388/T405</f>
        <v>3.9270687237026647E-2</v>
      </c>
      <c r="CC388" s="125">
        <f t="shared" ref="CC388" si="6584">U388/U405</f>
        <v>3.3834586466165412E-2</v>
      </c>
      <c r="CD388" s="126">
        <f t="shared" ref="CD388" si="6585">V388/V405</f>
        <v>2.6750330250990752E-2</v>
      </c>
      <c r="CE388" s="127">
        <f t="shared" ref="CE388" si="6586">W388/W405</f>
        <v>8.0234833659491189E-2</v>
      </c>
      <c r="CF388" s="124">
        <f t="shared" ref="CF388" si="6587">X388/X405</f>
        <v>5.9331175836030203E-2</v>
      </c>
      <c r="CG388" s="125">
        <f t="shared" ref="CG388" si="6588">Y388/Y405</f>
        <v>3.1800113571834182E-2</v>
      </c>
      <c r="CH388" s="126">
        <f t="shared" ref="CH388" si="6589">Z388/Z405</f>
        <v>5.515454377197853E-2</v>
      </c>
      <c r="CI388" s="124">
        <f t="shared" ref="CI388" si="6590">AA388/AA405</f>
        <v>5.9258094938698526E-2</v>
      </c>
      <c r="CJ388" s="130">
        <f t="shared" ref="CJ388" si="6591">AB388/AB405</f>
        <v>4.6158227192709948E-2</v>
      </c>
      <c r="CK388" s="131">
        <f t="shared" ref="CK388" si="6592">AC388/AC405</f>
        <v>5.3567724538477496E-2</v>
      </c>
    </row>
    <row r="389" spans="1:89" ht="13.5" thickTop="1" x14ac:dyDescent="0.2">
      <c r="A389" s="140" t="s">
        <v>24</v>
      </c>
      <c r="B389" s="195">
        <v>164</v>
      </c>
      <c r="C389" s="189">
        <v>190</v>
      </c>
      <c r="D389" s="190">
        <v>80</v>
      </c>
      <c r="E389" s="191">
        <v>98</v>
      </c>
      <c r="F389" s="188">
        <v>150</v>
      </c>
      <c r="G389" s="192">
        <v>85</v>
      </c>
      <c r="H389" s="190">
        <v>195</v>
      </c>
      <c r="I389" s="191">
        <v>260</v>
      </c>
      <c r="J389" s="188">
        <v>38</v>
      </c>
      <c r="K389" s="192">
        <v>45</v>
      </c>
      <c r="L389" s="190">
        <v>80</v>
      </c>
      <c r="M389" s="188">
        <v>140</v>
      </c>
      <c r="N389" s="193">
        <v>161</v>
      </c>
      <c r="O389" s="196">
        <v>187</v>
      </c>
      <c r="P389" s="188">
        <v>121</v>
      </c>
      <c r="Q389" s="192">
        <v>80</v>
      </c>
      <c r="R389" s="190">
        <v>175</v>
      </c>
      <c r="S389" s="191">
        <v>119</v>
      </c>
      <c r="T389" s="188">
        <v>18</v>
      </c>
      <c r="U389" s="192">
        <v>24</v>
      </c>
      <c r="V389" s="190">
        <v>119</v>
      </c>
      <c r="W389" s="197">
        <v>141</v>
      </c>
      <c r="X389" s="188">
        <v>71</v>
      </c>
      <c r="Y389" s="192">
        <v>66</v>
      </c>
      <c r="Z389" s="190">
        <v>317</v>
      </c>
      <c r="AA389" s="188">
        <v>323</v>
      </c>
      <c r="AB389" s="165">
        <f t="shared" si="6484"/>
        <v>1689</v>
      </c>
      <c r="AC389" s="166">
        <f t="shared" si="6401"/>
        <v>1758</v>
      </c>
      <c r="AE389" s="257" t="str">
        <f>$AE$17</f>
        <v>17:00 - 17:59</v>
      </c>
      <c r="AF389" s="121">
        <f t="shared" ref="AF389:AU390" si="6593">SUMIF($A$9:$A$32,$AE389,B$381:B$404)</f>
        <v>306</v>
      </c>
      <c r="AG389" s="178">
        <f t="shared" si="6593"/>
        <v>339</v>
      </c>
      <c r="AH389" s="122">
        <f t="shared" si="6593"/>
        <v>121</v>
      </c>
      <c r="AI389" s="173">
        <f t="shared" si="6593"/>
        <v>297</v>
      </c>
      <c r="AJ389" s="121">
        <f t="shared" si="6593"/>
        <v>207</v>
      </c>
      <c r="AK389" s="123">
        <f t="shared" si="6593"/>
        <v>277</v>
      </c>
      <c r="AL389" s="122">
        <f t="shared" si="6593"/>
        <v>404</v>
      </c>
      <c r="AM389" s="173">
        <f t="shared" si="6593"/>
        <v>492</v>
      </c>
      <c r="AN389" s="121">
        <f t="shared" si="6593"/>
        <v>127</v>
      </c>
      <c r="AO389" s="123">
        <f t="shared" si="6593"/>
        <v>54</v>
      </c>
      <c r="AP389" s="122">
        <f t="shared" si="6593"/>
        <v>275</v>
      </c>
      <c r="AQ389" s="121">
        <f t="shared" si="6593"/>
        <v>126</v>
      </c>
      <c r="AR389" s="172">
        <f t="shared" si="6593"/>
        <v>443</v>
      </c>
      <c r="AS389" s="174">
        <f t="shared" si="6593"/>
        <v>262</v>
      </c>
      <c r="AT389" s="121">
        <f t="shared" si="6593"/>
        <v>225</v>
      </c>
      <c r="AU389" s="123">
        <f t="shared" si="6593"/>
        <v>176</v>
      </c>
      <c r="AV389" s="122">
        <f t="shared" ref="AP389:BE390" si="6594">SUMIF($A$9:$A$32,$AE389,R$381:R$404)</f>
        <v>184</v>
      </c>
      <c r="AW389" s="173">
        <f t="shared" si="6594"/>
        <v>305</v>
      </c>
      <c r="AX389" s="121">
        <f t="shared" si="6594"/>
        <v>118</v>
      </c>
      <c r="AY389" s="123">
        <f t="shared" si="6594"/>
        <v>35</v>
      </c>
      <c r="AZ389" s="122">
        <f t="shared" si="6594"/>
        <v>376</v>
      </c>
      <c r="BA389" s="173">
        <f t="shared" si="6594"/>
        <v>81</v>
      </c>
      <c r="BB389" s="121">
        <f t="shared" si="6594"/>
        <v>204</v>
      </c>
      <c r="BC389" s="123">
        <f t="shared" si="6594"/>
        <v>154</v>
      </c>
      <c r="BD389" s="21">
        <f t="shared" si="6594"/>
        <v>419</v>
      </c>
      <c r="BE389" s="177">
        <f t="shared" si="6594"/>
        <v>565</v>
      </c>
      <c r="BF389" s="163">
        <f>AF389+AH389+AJ389+AL389+AN389+AP389+AR389+AT389+AV389+AX389+AZ389+BB389+BD389</f>
        <v>3409</v>
      </c>
      <c r="BG389" s="164">
        <f>AG389+AI389+AK389+AM389+AO389+AQ389+AS389+AU389+AW389+AY389+BA389+BC389+BE389</f>
        <v>3163</v>
      </c>
      <c r="BI389" s="140" t="s">
        <v>24</v>
      </c>
      <c r="BJ389" s="124">
        <f>B389/B405</f>
        <v>3.9912387442200048E-2</v>
      </c>
      <c r="BK389" s="125">
        <f t="shared" ref="BK389" si="6595">C389/C405</f>
        <v>4.3428571428571427E-2</v>
      </c>
      <c r="BL389" s="126">
        <f t="shared" ref="BL389" si="6596">D389/D405</f>
        <v>4.317323259579061E-2</v>
      </c>
      <c r="BM389" s="127">
        <f t="shared" ref="BM389" si="6597">E389/E405</f>
        <v>3.6055923473142015E-2</v>
      </c>
      <c r="BN389" s="124">
        <f t="shared" ref="BN389" si="6598">F389/F405</f>
        <v>4.4065804935370149E-2</v>
      </c>
      <c r="BO389" s="125">
        <f t="shared" ref="BO389" si="6599">G389/G405</f>
        <v>3.3770361541517677E-2</v>
      </c>
      <c r="BP389" s="126">
        <f t="shared" ref="BP389" si="6600">H389/H405</f>
        <v>3.7812681791739383E-2</v>
      </c>
      <c r="BQ389" s="127">
        <f t="shared" ref="BQ389" si="6601">I389/I405</f>
        <v>4.875304706544159E-2</v>
      </c>
      <c r="BR389" s="124">
        <f t="shared" ref="BR389" si="6602">J389/J405</f>
        <v>3.7218413320274243E-2</v>
      </c>
      <c r="BS389" s="125">
        <f t="shared" ref="BS389" si="6603">K389/K405</f>
        <v>4.9504950495049507E-2</v>
      </c>
      <c r="BT389" s="126">
        <f t="shared" ref="BT389" si="6604">L389/L405</f>
        <v>3.3755274261603373E-2</v>
      </c>
      <c r="BU389" s="124">
        <f t="shared" ref="BU389" si="6605">M389/M405</f>
        <v>5.4773082942097026E-2</v>
      </c>
      <c r="BV389" s="128">
        <f t="shared" ref="BV389" si="6606">N389/N405</f>
        <v>3.6994485294117647E-2</v>
      </c>
      <c r="BW389" s="129">
        <f t="shared" ref="BW389" si="6607">O389/O405</f>
        <v>4.4031080762891452E-2</v>
      </c>
      <c r="BX389" s="124">
        <f t="shared" ref="BX389" si="6608">P389/P405</f>
        <v>4.9167005282405529E-2</v>
      </c>
      <c r="BY389" s="125">
        <f t="shared" ref="BY389" si="6609">Q389/Q405</f>
        <v>4.0941658137154557E-2</v>
      </c>
      <c r="BZ389" s="126">
        <f t="shared" ref="BZ389" si="6610">R389/R405</f>
        <v>6.0282466414054429E-2</v>
      </c>
      <c r="CA389" s="127">
        <f t="shared" ref="CA389" si="6611">S389/S405</f>
        <v>4.3288468534012366E-2</v>
      </c>
      <c r="CB389" s="124">
        <f t="shared" ref="CB389" si="6612">T389/T405</f>
        <v>2.5245441795231416E-2</v>
      </c>
      <c r="CC389" s="125">
        <f t="shared" ref="CC389" si="6613">U389/U405</f>
        <v>4.5112781954887216E-2</v>
      </c>
      <c r="CD389" s="126">
        <f t="shared" ref="CD389" si="6614">V389/V405</f>
        <v>3.9299867899603699E-2</v>
      </c>
      <c r="CE389" s="127">
        <f t="shared" ref="CE389" si="6615">W389/W405</f>
        <v>5.5185909980430527E-2</v>
      </c>
      <c r="CF389" s="124">
        <f t="shared" ref="CF389" si="6616">X389/X405</f>
        <v>3.8295577130528585E-2</v>
      </c>
      <c r="CG389" s="125">
        <f t="shared" ref="CG389" si="6617">Y389/Y405</f>
        <v>3.7478705281090291E-2</v>
      </c>
      <c r="CH389" s="126">
        <f t="shared" ref="CH389" si="6618">Z389/Z405</f>
        <v>5.8671108643346292E-2</v>
      </c>
      <c r="CI389" s="124">
        <f t="shared" ref="CI389" si="6619">AA389/AA405</f>
        <v>5.0770198050927383E-2</v>
      </c>
      <c r="CJ389" s="130">
        <f t="shared" ref="CJ389" si="6620">AB389/AB405</f>
        <v>4.3724759242000623E-2</v>
      </c>
      <c r="CK389" s="131">
        <f t="shared" ref="CK389" si="6621">AC389/AC405</f>
        <v>4.5581829495955198E-2</v>
      </c>
    </row>
    <row r="390" spans="1:89" x14ac:dyDescent="0.2">
      <c r="A390" s="132" t="s">
        <v>25</v>
      </c>
      <c r="B390" s="198">
        <v>155</v>
      </c>
      <c r="C390" s="182">
        <v>217</v>
      </c>
      <c r="D390" s="183">
        <v>94</v>
      </c>
      <c r="E390" s="184">
        <v>146</v>
      </c>
      <c r="F390" s="181">
        <v>162</v>
      </c>
      <c r="G390" s="185">
        <v>88</v>
      </c>
      <c r="H390" s="183">
        <v>239</v>
      </c>
      <c r="I390" s="184">
        <v>267</v>
      </c>
      <c r="J390" s="181">
        <v>34</v>
      </c>
      <c r="K390" s="182">
        <v>40</v>
      </c>
      <c r="L390" s="183">
        <v>88</v>
      </c>
      <c r="M390" s="181">
        <v>92</v>
      </c>
      <c r="N390" s="186">
        <v>170</v>
      </c>
      <c r="O390" s="199">
        <v>189</v>
      </c>
      <c r="P390" s="181">
        <v>106</v>
      </c>
      <c r="Q390" s="182">
        <v>83</v>
      </c>
      <c r="R390" s="183">
        <v>153</v>
      </c>
      <c r="S390" s="184">
        <v>108</v>
      </c>
      <c r="T390" s="190">
        <v>36</v>
      </c>
      <c r="U390" s="181">
        <v>15</v>
      </c>
      <c r="V390" s="183">
        <v>85</v>
      </c>
      <c r="W390" s="200">
        <v>98</v>
      </c>
      <c r="X390" s="181">
        <v>73</v>
      </c>
      <c r="Y390" s="185">
        <v>64</v>
      </c>
      <c r="Z390" s="183">
        <v>305</v>
      </c>
      <c r="AA390" s="181">
        <v>267</v>
      </c>
      <c r="AB390" s="165">
        <f t="shared" si="6484"/>
        <v>1700</v>
      </c>
      <c r="AC390" s="166">
        <f t="shared" si="6401"/>
        <v>1674</v>
      </c>
      <c r="AE390" s="259" t="str">
        <f>$AE$18</f>
        <v>18:00 - 18:59</v>
      </c>
      <c r="AF390" s="121">
        <f t="shared" si="6593"/>
        <v>496</v>
      </c>
      <c r="AG390" s="182">
        <f t="shared" si="6593"/>
        <v>493</v>
      </c>
      <c r="AH390" s="183">
        <f t="shared" si="6593"/>
        <v>88</v>
      </c>
      <c r="AI390" s="184">
        <f t="shared" si="6593"/>
        <v>377</v>
      </c>
      <c r="AJ390" s="181">
        <f t="shared" si="6593"/>
        <v>125</v>
      </c>
      <c r="AK390" s="185">
        <f t="shared" si="6593"/>
        <v>400</v>
      </c>
      <c r="AL390" s="183">
        <f t="shared" si="6593"/>
        <v>468</v>
      </c>
      <c r="AM390" s="184">
        <f t="shared" si="6593"/>
        <v>565</v>
      </c>
      <c r="AN390" s="181">
        <f t="shared" si="6593"/>
        <v>132</v>
      </c>
      <c r="AO390" s="185">
        <f t="shared" si="6593"/>
        <v>57</v>
      </c>
      <c r="AP390" s="183">
        <f t="shared" si="6594"/>
        <v>398</v>
      </c>
      <c r="AQ390" s="181">
        <f t="shared" si="6594"/>
        <v>86</v>
      </c>
      <c r="AR390" s="186">
        <f t="shared" si="6594"/>
        <v>534</v>
      </c>
      <c r="AS390" s="187">
        <f t="shared" si="6594"/>
        <v>273</v>
      </c>
      <c r="AT390" s="181">
        <f t="shared" si="6594"/>
        <v>159</v>
      </c>
      <c r="AU390" s="185">
        <f t="shared" si="6594"/>
        <v>213</v>
      </c>
      <c r="AV390" s="183">
        <f t="shared" si="6594"/>
        <v>210</v>
      </c>
      <c r="AW390" s="184">
        <f t="shared" si="6594"/>
        <v>322</v>
      </c>
      <c r="AX390" s="181">
        <f t="shared" si="6594"/>
        <v>60</v>
      </c>
      <c r="AY390" s="185">
        <f t="shared" si="6594"/>
        <v>29</v>
      </c>
      <c r="AZ390" s="183">
        <f t="shared" si="6594"/>
        <v>716</v>
      </c>
      <c r="BA390" s="184">
        <f t="shared" si="6594"/>
        <v>91</v>
      </c>
      <c r="BB390" s="181">
        <f t="shared" si="6594"/>
        <v>147</v>
      </c>
      <c r="BC390" s="185">
        <f t="shared" si="6594"/>
        <v>187</v>
      </c>
      <c r="BD390" s="183">
        <f t="shared" si="6594"/>
        <v>334</v>
      </c>
      <c r="BE390" s="181">
        <f t="shared" si="6594"/>
        <v>631</v>
      </c>
      <c r="BF390" s="165">
        <f>SUM(AF390,AH390,AJ390,AL390,AN390,AP390,AR390,AT390,AV390,AX390,AZ390,BB390,BD390)</f>
        <v>3867</v>
      </c>
      <c r="BG390" s="166">
        <f>SUM(AG390,AI390,AK390,AM390,AO390,AQ390,AS390,AU390,AW390,AY390,BA390,BC390,BE390)</f>
        <v>3724</v>
      </c>
      <c r="BI390" s="132" t="s">
        <v>25</v>
      </c>
      <c r="BJ390" s="124">
        <f>B390/B405</f>
        <v>3.7722073497201268E-2</v>
      </c>
      <c r="BK390" s="125">
        <f t="shared" ref="BK390" si="6622">C390/C405</f>
        <v>4.9599999999999998E-2</v>
      </c>
      <c r="BL390" s="126">
        <f t="shared" ref="BL390" si="6623">D390/D405</f>
        <v>5.0728548300053966E-2</v>
      </c>
      <c r="BM390" s="127">
        <f t="shared" ref="BM390" si="6624">E390/E405</f>
        <v>5.3715967623252391E-2</v>
      </c>
      <c r="BN390" s="124">
        <f t="shared" ref="BN390" si="6625">F390/F405</f>
        <v>4.7591069330199763E-2</v>
      </c>
      <c r="BO390" s="125">
        <f t="shared" ref="BO390" si="6626">G390/G405</f>
        <v>3.4962256654747718E-2</v>
      </c>
      <c r="BP390" s="126">
        <f t="shared" ref="BP390" si="6627">H390/H405</f>
        <v>4.6344774093465192E-2</v>
      </c>
      <c r="BQ390" s="127">
        <f t="shared" ref="BQ390" si="6628">I390/I405</f>
        <v>5.0065629101818866E-2</v>
      </c>
      <c r="BR390" s="124">
        <f t="shared" ref="BR390" si="6629">J390/J405</f>
        <v>3.3300685602350638E-2</v>
      </c>
      <c r="BS390" s="125">
        <f t="shared" ref="BS390" si="6630">K390/K405</f>
        <v>4.4004400440044007E-2</v>
      </c>
      <c r="BT390" s="126">
        <f t="shared" ref="BT390" si="6631">L390/L405</f>
        <v>3.7130801687763712E-2</v>
      </c>
      <c r="BU390" s="124">
        <f t="shared" ref="BU390" si="6632">M390/M405</f>
        <v>3.5993740219092331E-2</v>
      </c>
      <c r="BV390" s="128">
        <f t="shared" ref="BV390" si="6633">N390/N405</f>
        <v>3.90625E-2</v>
      </c>
      <c r="BW390" s="129">
        <f t="shared" ref="BW390" si="6634">O390/O405</f>
        <v>4.4502001412761949E-2</v>
      </c>
      <c r="BX390" s="124">
        <f t="shared" ref="BX390" si="6635">P390/P405</f>
        <v>4.3071921982933768E-2</v>
      </c>
      <c r="BY390" s="125">
        <f t="shared" ref="BY390" si="6636">Q390/Q405</f>
        <v>4.247697031729785E-2</v>
      </c>
      <c r="BZ390" s="126">
        <f t="shared" ref="BZ390" si="6637">R390/R405</f>
        <v>5.2704099207716154E-2</v>
      </c>
      <c r="CA390" s="127">
        <f t="shared" ref="CA390" si="6638">S390/S405</f>
        <v>3.9287013459439794E-2</v>
      </c>
      <c r="CB390" s="124">
        <f t="shared" ref="CB390" si="6639">T390/T405</f>
        <v>5.0490883590462832E-2</v>
      </c>
      <c r="CC390" s="125">
        <f t="shared" ref="CC390" si="6640">U390/U405</f>
        <v>2.819548872180451E-2</v>
      </c>
      <c r="CD390" s="126">
        <f t="shared" ref="CD390" si="6641">V390/V405</f>
        <v>2.8071334214002642E-2</v>
      </c>
      <c r="CE390" s="127">
        <f t="shared" ref="CE390" si="6642">W390/W405</f>
        <v>3.8356164383561646E-2</v>
      </c>
      <c r="CF390" s="124">
        <f t="shared" ref="CF390" si="6643">X390/X405</f>
        <v>3.9374325782092774E-2</v>
      </c>
      <c r="CG390" s="125">
        <f t="shared" ref="CG390" si="6644">Y390/Y405</f>
        <v>3.6342986939239069E-2</v>
      </c>
      <c r="CH390" s="126">
        <f t="shared" ref="CH390" si="6645">Z390/Z405</f>
        <v>5.6450120303535072E-2</v>
      </c>
      <c r="CI390" s="124">
        <f t="shared" ref="CI390" si="6646">AA390/AA405</f>
        <v>4.196793461175731E-2</v>
      </c>
      <c r="CJ390" s="130">
        <f t="shared" ref="CJ390" si="6647">AB390/AB405</f>
        <v>4.4009526768147456E-2</v>
      </c>
      <c r="CK390" s="131">
        <f t="shared" ref="CK390" si="6648">AC390/AC405</f>
        <v>4.3403858120721839E-2</v>
      </c>
    </row>
    <row r="391" spans="1:89" ht="13.5" thickBot="1" x14ac:dyDescent="0.25">
      <c r="A391" s="140" t="s">
        <v>26</v>
      </c>
      <c r="B391" s="195">
        <v>174</v>
      </c>
      <c r="C391" s="189">
        <v>240</v>
      </c>
      <c r="D391" s="190">
        <v>64</v>
      </c>
      <c r="E391" s="191">
        <v>103</v>
      </c>
      <c r="F391" s="188">
        <v>119</v>
      </c>
      <c r="G391" s="192">
        <v>96</v>
      </c>
      <c r="H391" s="190">
        <v>220</v>
      </c>
      <c r="I391" s="191">
        <v>271</v>
      </c>
      <c r="J391" s="188">
        <v>42</v>
      </c>
      <c r="K391" s="189">
        <v>26</v>
      </c>
      <c r="L391" s="190">
        <v>108</v>
      </c>
      <c r="M391" s="188">
        <v>83</v>
      </c>
      <c r="N391" s="193">
        <v>199</v>
      </c>
      <c r="O391" s="196">
        <v>170</v>
      </c>
      <c r="P391" s="188">
        <v>131</v>
      </c>
      <c r="Q391" s="189">
        <v>87</v>
      </c>
      <c r="R391" s="190">
        <v>111</v>
      </c>
      <c r="S391" s="191">
        <v>127</v>
      </c>
      <c r="T391" s="188">
        <v>29</v>
      </c>
      <c r="U391" s="192">
        <v>19</v>
      </c>
      <c r="V391" s="190">
        <v>106</v>
      </c>
      <c r="W391" s="197">
        <v>109</v>
      </c>
      <c r="X391" s="188">
        <v>93</v>
      </c>
      <c r="Y391" s="192">
        <v>91</v>
      </c>
      <c r="Z391" s="190">
        <v>324</v>
      </c>
      <c r="AA391" s="188">
        <v>250</v>
      </c>
      <c r="AB391" s="165">
        <f t="shared" si="6484"/>
        <v>1720</v>
      </c>
      <c r="AC391" s="166">
        <f t="shared" si="6401"/>
        <v>1672</v>
      </c>
      <c r="AE391" s="257"/>
      <c r="AF391" s="121"/>
      <c r="AG391" s="189"/>
      <c r="AH391" s="190"/>
      <c r="AI391" s="191"/>
      <c r="AJ391" s="188"/>
      <c r="AK391" s="192"/>
      <c r="AL391" s="190"/>
      <c r="AM391" s="191"/>
      <c r="AN391" s="188"/>
      <c r="AO391" s="192"/>
      <c r="AP391" s="190"/>
      <c r="AQ391" s="188"/>
      <c r="AR391" s="193"/>
      <c r="AS391" s="194"/>
      <c r="AT391" s="188"/>
      <c r="AU391" s="192"/>
      <c r="AV391" s="190"/>
      <c r="AW391" s="191"/>
      <c r="AX391" s="188"/>
      <c r="AY391" s="192"/>
      <c r="AZ391" s="190"/>
      <c r="BA391" s="191"/>
      <c r="BB391" s="188"/>
      <c r="BC391" s="192"/>
      <c r="BD391" s="190"/>
      <c r="BE391" s="188"/>
      <c r="BF391" s="165"/>
      <c r="BG391" s="166"/>
      <c r="BI391" s="140" t="s">
        <v>26</v>
      </c>
      <c r="BJ391" s="124">
        <f>B391/B405</f>
        <v>4.2346069603309805E-2</v>
      </c>
      <c r="BK391" s="125">
        <f t="shared" ref="BK391" si="6649">C391/C405</f>
        <v>5.4857142857142854E-2</v>
      </c>
      <c r="BL391" s="126">
        <f t="shared" ref="BL391" si="6650">D391/D405</f>
        <v>3.4538586076632488E-2</v>
      </c>
      <c r="BM391" s="127">
        <f t="shared" ref="BM391" si="6651">E391/E405</f>
        <v>3.7895511405445177E-2</v>
      </c>
      <c r="BN391" s="124">
        <f t="shared" ref="BN391" si="6652">F391/F405</f>
        <v>3.4958871915393652E-2</v>
      </c>
      <c r="BO391" s="125">
        <f t="shared" ref="BO391" si="6653">G391/G405</f>
        <v>3.8140643623361142E-2</v>
      </c>
      <c r="BP391" s="126">
        <f t="shared" ref="BP391" si="6654">H391/H405</f>
        <v>4.2660461508629045E-2</v>
      </c>
      <c r="BQ391" s="127">
        <f t="shared" ref="BQ391" si="6655">I391/I405</f>
        <v>5.0815675979748731E-2</v>
      </c>
      <c r="BR391" s="124">
        <f t="shared" ref="BR391" si="6656">J391/J405</f>
        <v>4.1136141038197842E-2</v>
      </c>
      <c r="BS391" s="125">
        <f t="shared" ref="BS391" si="6657">K391/K405</f>
        <v>2.8602860286028604E-2</v>
      </c>
      <c r="BT391" s="126">
        <f t="shared" ref="BT391" si="6658">L391/L405</f>
        <v>4.5569620253164557E-2</v>
      </c>
      <c r="BU391" s="124">
        <f t="shared" ref="BU391" si="6659">M391/M405</f>
        <v>3.2472613458528948E-2</v>
      </c>
      <c r="BV391" s="128">
        <f t="shared" ref="BV391" si="6660">N391/N405</f>
        <v>4.5726102941176468E-2</v>
      </c>
      <c r="BW391" s="129">
        <f t="shared" ref="BW391" si="6661">O391/O405</f>
        <v>4.0028255238992227E-2</v>
      </c>
      <c r="BX391" s="124">
        <f t="shared" ref="BX391" si="6662">P391/P405</f>
        <v>5.323039414872003E-2</v>
      </c>
      <c r="BY391" s="125">
        <f t="shared" ref="BY391" si="6663">Q391/Q405</f>
        <v>4.4524053224155577E-2</v>
      </c>
      <c r="BZ391" s="126">
        <f t="shared" ref="BZ391" si="6664">R391/R405</f>
        <v>3.8236307268343095E-2</v>
      </c>
      <c r="CA391" s="127">
        <f t="shared" ref="CA391" si="6665">S391/S405</f>
        <v>4.6198617679156055E-2</v>
      </c>
      <c r="CB391" s="124">
        <f t="shared" ref="CB391" si="6666">T391/T405</f>
        <v>4.067321178120617E-2</v>
      </c>
      <c r="CC391" s="125">
        <f t="shared" ref="CC391" si="6667">U391/U405</f>
        <v>3.5714285714285712E-2</v>
      </c>
      <c r="CD391" s="126">
        <f t="shared" ref="CD391" si="6668">V391/V405</f>
        <v>3.5006605019815062E-2</v>
      </c>
      <c r="CE391" s="127">
        <f t="shared" ref="CE391" si="6669">W391/W405</f>
        <v>4.2661448140900199E-2</v>
      </c>
      <c r="CF391" s="124">
        <f t="shared" ref="CF391" si="6670">X391/X405</f>
        <v>5.0161812297734629E-2</v>
      </c>
      <c r="CG391" s="125">
        <f t="shared" ref="CG391" si="6671">Y391/Y405</f>
        <v>5.1675184554230549E-2</v>
      </c>
      <c r="CH391" s="126">
        <f t="shared" ref="CH391" si="6672">Z391/Z405</f>
        <v>5.9966685174902834E-2</v>
      </c>
      <c r="CI391" s="124">
        <f t="shared" ref="CI391" si="6673">AA391/AA405</f>
        <v>3.9295818924866395E-2</v>
      </c>
      <c r="CJ391" s="130">
        <f t="shared" ref="CJ391" si="6674">AB391/AB405</f>
        <v>4.4527285906596249E-2</v>
      </c>
      <c r="CK391" s="131">
        <f t="shared" ref="CK391" si="6675">AC391/AC405</f>
        <v>4.3352001659406759E-2</v>
      </c>
    </row>
    <row r="392" spans="1:89" ht="14.25" thickTop="1" thickBot="1" x14ac:dyDescent="0.25">
      <c r="A392" s="132" t="s">
        <v>27</v>
      </c>
      <c r="B392" s="198">
        <v>166</v>
      </c>
      <c r="C392" s="182">
        <v>211</v>
      </c>
      <c r="D392" s="183">
        <v>75</v>
      </c>
      <c r="E392" s="184">
        <v>149</v>
      </c>
      <c r="F392" s="181">
        <v>148</v>
      </c>
      <c r="G392" s="185">
        <v>109</v>
      </c>
      <c r="H392" s="183">
        <v>261</v>
      </c>
      <c r="I392" s="184">
        <v>277</v>
      </c>
      <c r="J392" s="181">
        <v>47</v>
      </c>
      <c r="K392" s="182">
        <v>24</v>
      </c>
      <c r="L392" s="183">
        <v>108</v>
      </c>
      <c r="M392" s="181">
        <v>73</v>
      </c>
      <c r="N392" s="186">
        <v>223</v>
      </c>
      <c r="O392" s="199">
        <v>168</v>
      </c>
      <c r="P392" s="181">
        <v>127</v>
      </c>
      <c r="Q392" s="182">
        <v>96</v>
      </c>
      <c r="R392" s="183">
        <v>146</v>
      </c>
      <c r="S392" s="184">
        <v>170</v>
      </c>
      <c r="T392" s="181">
        <v>38</v>
      </c>
      <c r="U392" s="185">
        <v>9</v>
      </c>
      <c r="V392" s="183">
        <v>133</v>
      </c>
      <c r="W392" s="200">
        <v>96</v>
      </c>
      <c r="X392" s="181">
        <v>103</v>
      </c>
      <c r="Y392" s="185">
        <v>85</v>
      </c>
      <c r="Z392" s="183">
        <v>292</v>
      </c>
      <c r="AA392" s="181">
        <v>317</v>
      </c>
      <c r="AB392" s="165">
        <f t="shared" si="6484"/>
        <v>1867</v>
      </c>
      <c r="AC392" s="166">
        <f t="shared" si="6401"/>
        <v>1784</v>
      </c>
      <c r="AE392" s="254" t="s">
        <v>13</v>
      </c>
      <c r="AF392" s="14">
        <f t="shared" ref="AF392:BG392" si="6676">SUM(AF389:AF391)</f>
        <v>802</v>
      </c>
      <c r="AG392" s="1">
        <f t="shared" si="6676"/>
        <v>832</v>
      </c>
      <c r="AH392" s="14">
        <f t="shared" si="6676"/>
        <v>209</v>
      </c>
      <c r="AI392" s="1">
        <f t="shared" si="6676"/>
        <v>674</v>
      </c>
      <c r="AJ392" s="14">
        <f t="shared" si="6676"/>
        <v>332</v>
      </c>
      <c r="AK392" s="1">
        <f t="shared" si="6676"/>
        <v>677</v>
      </c>
      <c r="AL392" s="14">
        <f t="shared" si="6676"/>
        <v>872</v>
      </c>
      <c r="AM392" s="1">
        <f t="shared" si="6676"/>
        <v>1057</v>
      </c>
      <c r="AN392" s="14">
        <f t="shared" si="6676"/>
        <v>259</v>
      </c>
      <c r="AO392" s="1">
        <f t="shared" si="6676"/>
        <v>111</v>
      </c>
      <c r="AP392" s="14">
        <f t="shared" si="6676"/>
        <v>673</v>
      </c>
      <c r="AQ392" s="1">
        <f t="shared" si="6676"/>
        <v>212</v>
      </c>
      <c r="AR392" s="14">
        <f t="shared" si="6676"/>
        <v>977</v>
      </c>
      <c r="AS392" s="1">
        <f t="shared" si="6676"/>
        <v>535</v>
      </c>
      <c r="AT392" s="14">
        <f t="shared" si="6676"/>
        <v>384</v>
      </c>
      <c r="AU392" s="1">
        <f t="shared" si="6676"/>
        <v>389</v>
      </c>
      <c r="AV392" s="14">
        <f t="shared" si="6676"/>
        <v>394</v>
      </c>
      <c r="AW392" s="1">
        <f t="shared" si="6676"/>
        <v>627</v>
      </c>
      <c r="AX392" s="14">
        <f t="shared" si="6676"/>
        <v>178</v>
      </c>
      <c r="AY392" s="1">
        <f t="shared" si="6676"/>
        <v>64</v>
      </c>
      <c r="AZ392" s="14">
        <f t="shared" si="6676"/>
        <v>1092</v>
      </c>
      <c r="BA392" s="1">
        <f t="shared" si="6676"/>
        <v>172</v>
      </c>
      <c r="BB392" s="14">
        <f t="shared" si="6676"/>
        <v>351</v>
      </c>
      <c r="BC392" s="1">
        <f t="shared" si="6676"/>
        <v>341</v>
      </c>
      <c r="BD392" s="14">
        <f t="shared" si="6676"/>
        <v>753</v>
      </c>
      <c r="BE392" s="1">
        <f t="shared" si="6676"/>
        <v>1196</v>
      </c>
      <c r="BF392" s="167">
        <f t="shared" si="6676"/>
        <v>7276</v>
      </c>
      <c r="BG392" s="168">
        <f t="shared" si="6676"/>
        <v>6887</v>
      </c>
      <c r="BI392" s="132" t="s">
        <v>27</v>
      </c>
      <c r="BJ392" s="124">
        <f>B392/B405</f>
        <v>4.0399123874422002E-2</v>
      </c>
      <c r="BK392" s="125">
        <f t="shared" ref="BK392" si="6677">C392/C405</f>
        <v>4.8228571428571426E-2</v>
      </c>
      <c r="BL392" s="126">
        <f t="shared" ref="BL392" si="6678">D392/D405</f>
        <v>4.0474905558553695E-2</v>
      </c>
      <c r="BM392" s="127">
        <f t="shared" ref="BM392" si="6679">E392/E405</f>
        <v>5.4819720382634288E-2</v>
      </c>
      <c r="BN392" s="124">
        <f t="shared" ref="BN392" si="6680">F392/F405</f>
        <v>4.3478260869565216E-2</v>
      </c>
      <c r="BO392" s="125">
        <f t="shared" ref="BO392" si="6681">G392/G405</f>
        <v>4.3305522447357969E-2</v>
      </c>
      <c r="BP392" s="126">
        <f t="shared" ref="BP392" si="6682">H392/H405</f>
        <v>5.06108202443281E-2</v>
      </c>
      <c r="BQ392" s="127">
        <f t="shared" ref="BQ392" si="6683">I392/I405</f>
        <v>5.1940746296643539E-2</v>
      </c>
      <c r="BR392" s="124">
        <f t="shared" ref="BR392" si="6684">J392/J405</f>
        <v>4.6033300685602352E-2</v>
      </c>
      <c r="BS392" s="125">
        <f t="shared" ref="BS392" si="6685">K392/K405</f>
        <v>2.6402640264026403E-2</v>
      </c>
      <c r="BT392" s="126">
        <f t="shared" ref="BT392" si="6686">L392/L405</f>
        <v>4.5569620253164557E-2</v>
      </c>
      <c r="BU392" s="124">
        <f t="shared" ref="BU392" si="6687">M392/M405</f>
        <v>2.8560250391236306E-2</v>
      </c>
      <c r="BV392" s="128">
        <f t="shared" ref="BV392" si="6688">N392/N405</f>
        <v>5.124080882352941E-2</v>
      </c>
      <c r="BW392" s="129">
        <f t="shared" ref="BW392" si="6689">O392/O405</f>
        <v>3.955733458912173E-2</v>
      </c>
      <c r="BX392" s="124">
        <f t="shared" ref="BX392" si="6690">P392/P405</f>
        <v>5.1605038602194231E-2</v>
      </c>
      <c r="BY392" s="125">
        <f t="shared" ref="BY392" si="6691">Q392/Q405</f>
        <v>4.9129989764585463E-2</v>
      </c>
      <c r="BZ392" s="126">
        <f t="shared" ref="BZ392" si="6692">R392/R405</f>
        <v>5.0292800551153975E-2</v>
      </c>
      <c r="CA392" s="127">
        <f t="shared" ref="CA392" si="6693">S392/S405</f>
        <v>6.1840669334303384E-2</v>
      </c>
      <c r="CB392" s="124">
        <f t="shared" ref="CB392" si="6694">T392/T405</f>
        <v>5.3295932678821878E-2</v>
      </c>
      <c r="CC392" s="125">
        <f t="shared" ref="CC392" si="6695">U392/U405</f>
        <v>1.6917293233082706E-2</v>
      </c>
      <c r="CD392" s="126">
        <f t="shared" ref="CD392" si="6696">V392/V405</f>
        <v>4.3923381770145313E-2</v>
      </c>
      <c r="CE392" s="127">
        <f t="shared" ref="CE392" si="6697">W392/W405</f>
        <v>3.7573385518590997E-2</v>
      </c>
      <c r="CF392" s="124">
        <f t="shared" ref="CF392" si="6698">X392/X405</f>
        <v>5.5555555555555552E-2</v>
      </c>
      <c r="CG392" s="125">
        <f t="shared" ref="CG392" si="6699">Y392/Y405</f>
        <v>4.8268029528676891E-2</v>
      </c>
      <c r="CH392" s="126">
        <f t="shared" ref="CH392" si="6700">Z392/Z405</f>
        <v>5.4044049602072923E-2</v>
      </c>
      <c r="CI392" s="124">
        <f t="shared" ref="CI392" si="6701">AA392/AA405</f>
        <v>4.9827098396730586E-2</v>
      </c>
      <c r="CJ392" s="130">
        <f t="shared" ref="CJ392" si="6702">AB392/AB405</f>
        <v>4.8332815574194887E-2</v>
      </c>
      <c r="CK392" s="131">
        <f t="shared" ref="CK392" si="6703">AC392/AC405</f>
        <v>4.6255963493051236E-2</v>
      </c>
    </row>
    <row r="393" spans="1:89" ht="13.5" thickTop="1" x14ac:dyDescent="0.2">
      <c r="A393" s="140" t="s">
        <v>28</v>
      </c>
      <c r="B393" s="195">
        <v>190</v>
      </c>
      <c r="C393" s="189">
        <v>271</v>
      </c>
      <c r="D393" s="190">
        <v>94</v>
      </c>
      <c r="E393" s="191">
        <v>209</v>
      </c>
      <c r="F393" s="188">
        <v>131</v>
      </c>
      <c r="G393" s="192">
        <v>133</v>
      </c>
      <c r="H393" s="190">
        <v>264</v>
      </c>
      <c r="I393" s="191">
        <v>277</v>
      </c>
      <c r="J393" s="188">
        <v>83</v>
      </c>
      <c r="K393" s="189">
        <v>37</v>
      </c>
      <c r="L393" s="190">
        <v>202</v>
      </c>
      <c r="M393" s="188">
        <v>117</v>
      </c>
      <c r="N393" s="193">
        <v>250</v>
      </c>
      <c r="O393" s="196">
        <v>218</v>
      </c>
      <c r="P393" s="188">
        <v>198</v>
      </c>
      <c r="Q393" s="189">
        <v>109</v>
      </c>
      <c r="R393" s="190">
        <v>148</v>
      </c>
      <c r="S393" s="191">
        <v>146</v>
      </c>
      <c r="T393" s="188">
        <v>62</v>
      </c>
      <c r="U393" s="192">
        <v>20</v>
      </c>
      <c r="V393" s="190">
        <v>162</v>
      </c>
      <c r="W393" s="197">
        <v>102</v>
      </c>
      <c r="X393" s="188">
        <v>107</v>
      </c>
      <c r="Y393" s="192">
        <v>101</v>
      </c>
      <c r="Z393" s="190">
        <v>326</v>
      </c>
      <c r="AA393" s="188">
        <v>317</v>
      </c>
      <c r="AB393" s="165">
        <f t="shared" si="6484"/>
        <v>2217</v>
      </c>
      <c r="AC393" s="166">
        <f t="shared" si="6401"/>
        <v>2057</v>
      </c>
      <c r="BI393" s="140" t="s">
        <v>28</v>
      </c>
      <c r="BJ393" s="124">
        <f>B393/B405</f>
        <v>4.6239961061085424E-2</v>
      </c>
      <c r="BK393" s="125">
        <f t="shared" ref="BK393" si="6704">C393/C405</f>
        <v>6.194285714285714E-2</v>
      </c>
      <c r="BL393" s="126">
        <f t="shared" ref="BL393" si="6705">D393/D405</f>
        <v>5.0728548300053966E-2</v>
      </c>
      <c r="BM393" s="127">
        <f t="shared" ref="BM393" si="6706">E393/E405</f>
        <v>7.6894775570272259E-2</v>
      </c>
      <c r="BN393" s="124">
        <f t="shared" ref="BN393" si="6707">F393/F405</f>
        <v>3.8484136310223266E-2</v>
      </c>
      <c r="BO393" s="125">
        <f t="shared" ref="BO393" si="6708">G393/G405</f>
        <v>5.2840683353198255E-2</v>
      </c>
      <c r="BP393" s="126">
        <f t="shared" ref="BP393" si="6709">H393/H405</f>
        <v>5.1192553810354854E-2</v>
      </c>
      <c r="BQ393" s="127">
        <f t="shared" ref="BQ393" si="6710">I393/I405</f>
        <v>5.1940746296643539E-2</v>
      </c>
      <c r="BR393" s="124">
        <f t="shared" ref="BR393" si="6711">J393/J405</f>
        <v>8.1292850146914786E-2</v>
      </c>
      <c r="BS393" s="125">
        <f t="shared" ref="BS393" si="6712">K393/K405</f>
        <v>4.0704070407040702E-2</v>
      </c>
      <c r="BT393" s="126">
        <f t="shared" ref="BT393" si="6713">L393/L405</f>
        <v>8.5232067510548529E-2</v>
      </c>
      <c r="BU393" s="124">
        <f t="shared" ref="BU393" si="6714">M393/M405</f>
        <v>4.5774647887323945E-2</v>
      </c>
      <c r="BV393" s="128">
        <f t="shared" ref="BV393" si="6715">N393/N405</f>
        <v>5.7444852941176468E-2</v>
      </c>
      <c r="BW393" s="129">
        <f t="shared" ref="BW393" si="6716">O393/O405</f>
        <v>5.133035083588415E-2</v>
      </c>
      <c r="BX393" s="124">
        <f t="shared" ref="BX393" si="6717">P393/P405</f>
        <v>8.0455099553027223E-2</v>
      </c>
      <c r="BY393" s="125">
        <f t="shared" ref="BY393" si="6718">Q393/Q405</f>
        <v>5.5783009211873083E-2</v>
      </c>
      <c r="BZ393" s="126">
        <f t="shared" ref="BZ393" si="6719">R393/R405</f>
        <v>5.098174302445746E-2</v>
      </c>
      <c r="CA393" s="127">
        <f t="shared" ref="CA393" si="6720">S393/S405</f>
        <v>5.3110221898872316E-2</v>
      </c>
      <c r="CB393" s="124">
        <f t="shared" ref="CB393" si="6721">T393/T405</f>
        <v>8.6956521739130432E-2</v>
      </c>
      <c r="CC393" s="125">
        <f t="shared" ref="CC393" si="6722">U393/U405</f>
        <v>3.7593984962406013E-2</v>
      </c>
      <c r="CD393" s="126">
        <f t="shared" ref="CD393" si="6723">V393/V405</f>
        <v>5.3500660501981503E-2</v>
      </c>
      <c r="CE393" s="127">
        <f t="shared" ref="CE393" si="6724">W393/W405</f>
        <v>3.9921722113502936E-2</v>
      </c>
      <c r="CF393" s="124">
        <f t="shared" ref="CF393" si="6725">X393/X405</f>
        <v>5.7713052858683923E-2</v>
      </c>
      <c r="CG393" s="125">
        <f t="shared" ref="CG393" si="6726">Y393/Y405</f>
        <v>5.7353776263486658E-2</v>
      </c>
      <c r="CH393" s="126">
        <f t="shared" ref="CH393" si="6727">Z393/Z405</f>
        <v>6.0336849898204703E-2</v>
      </c>
      <c r="CI393" s="124">
        <f t="shared" ref="CI393" si="6728">AA393/AA405</f>
        <v>4.9827098396730586E-2</v>
      </c>
      <c r="CJ393" s="130">
        <f t="shared" ref="CJ393" si="6729">AB393/AB405</f>
        <v>5.7393600497048773E-2</v>
      </c>
      <c r="CK393" s="131">
        <f t="shared" ref="CK393" si="6730">AC393/AC405</f>
        <v>5.3334370462559635E-2</v>
      </c>
    </row>
    <row r="394" spans="1:89" x14ac:dyDescent="0.2">
      <c r="A394" s="132" t="s">
        <v>29</v>
      </c>
      <c r="B394" s="198">
        <v>206</v>
      </c>
      <c r="C394" s="182">
        <v>302</v>
      </c>
      <c r="D394" s="183">
        <v>117</v>
      </c>
      <c r="E394" s="184">
        <v>289</v>
      </c>
      <c r="F394" s="181">
        <v>188</v>
      </c>
      <c r="G394" s="185">
        <v>255</v>
      </c>
      <c r="H394" s="183">
        <v>365</v>
      </c>
      <c r="I394" s="184">
        <v>385</v>
      </c>
      <c r="J394" s="181">
        <v>93</v>
      </c>
      <c r="K394" s="182">
        <v>45</v>
      </c>
      <c r="L394" s="183">
        <v>269</v>
      </c>
      <c r="M394" s="181">
        <v>94</v>
      </c>
      <c r="N394" s="186">
        <v>326</v>
      </c>
      <c r="O394" s="199">
        <v>192</v>
      </c>
      <c r="P394" s="181">
        <v>263</v>
      </c>
      <c r="Q394" s="182">
        <v>123</v>
      </c>
      <c r="R394" s="183">
        <v>167</v>
      </c>
      <c r="S394" s="184">
        <v>214</v>
      </c>
      <c r="T394" s="181">
        <v>107</v>
      </c>
      <c r="U394" s="185">
        <v>15</v>
      </c>
      <c r="V394" s="183">
        <v>284</v>
      </c>
      <c r="W394" s="200">
        <v>87</v>
      </c>
      <c r="X394" s="181">
        <v>134</v>
      </c>
      <c r="Y394" s="185">
        <v>141</v>
      </c>
      <c r="Z394" s="183">
        <v>398</v>
      </c>
      <c r="AA394" s="181">
        <v>496</v>
      </c>
      <c r="AB394" s="165">
        <f t="shared" si="6484"/>
        <v>2917</v>
      </c>
      <c r="AC394" s="166">
        <f t="shared" si="6401"/>
        <v>2638</v>
      </c>
      <c r="BI394" s="132" t="s">
        <v>29</v>
      </c>
      <c r="BJ394" s="124">
        <f>B394/B405</f>
        <v>5.0133852518861037E-2</v>
      </c>
      <c r="BK394" s="125">
        <f t="shared" ref="BK394" si="6731">C394/C405</f>
        <v>6.9028571428571425E-2</v>
      </c>
      <c r="BL394" s="126">
        <f t="shared" ref="BL394" si="6732">D394/D405</f>
        <v>6.314085267134377E-2</v>
      </c>
      <c r="BM394" s="127">
        <f t="shared" ref="BM394" si="6733">E394/E405</f>
        <v>0.10632818248712289</v>
      </c>
      <c r="BN394" s="124">
        <f t="shared" ref="BN394" si="6734">F394/F405</f>
        <v>5.5229142185663924E-2</v>
      </c>
      <c r="BO394" s="125">
        <f t="shared" ref="BO394" si="6735">G394/G405</f>
        <v>0.10131108462455304</v>
      </c>
      <c r="BP394" s="126">
        <f t="shared" ref="BP394" si="6736">H394/H405</f>
        <v>7.0777583866589097E-2</v>
      </c>
      <c r="BQ394" s="127">
        <f t="shared" ref="BQ394" si="6737">I394/I405</f>
        <v>7.2192012000750053E-2</v>
      </c>
      <c r="BR394" s="124">
        <f t="shared" ref="BR394" si="6738">J394/J405</f>
        <v>9.1087169441723806E-2</v>
      </c>
      <c r="BS394" s="125">
        <f t="shared" ref="BS394" si="6739">K394/K405</f>
        <v>4.9504950495049507E-2</v>
      </c>
      <c r="BT394" s="126">
        <f t="shared" ref="BT394" si="6740">L394/L405</f>
        <v>0.11350210970464135</v>
      </c>
      <c r="BU394" s="124">
        <f t="shared" ref="BU394" si="6741">M394/M405</f>
        <v>3.6776212832550864E-2</v>
      </c>
      <c r="BV394" s="128">
        <f t="shared" ref="BV394" si="6742">N394/N405</f>
        <v>7.4908088235294115E-2</v>
      </c>
      <c r="BW394" s="129">
        <f t="shared" ref="BW394" si="6743">O394/O405</f>
        <v>4.5208382387567692E-2</v>
      </c>
      <c r="BX394" s="124">
        <f t="shared" ref="BX394" si="6744">P394/P405</f>
        <v>0.10686712718407151</v>
      </c>
      <c r="BY394" s="125">
        <f t="shared" ref="BY394" si="6745">Q394/Q405</f>
        <v>6.2947799385875122E-2</v>
      </c>
      <c r="BZ394" s="126">
        <f t="shared" ref="BZ394" si="6746">R394/R405</f>
        <v>5.7526696520840512E-2</v>
      </c>
      <c r="CA394" s="127">
        <f t="shared" ref="CA394" si="6747">S394/S405</f>
        <v>7.7846489632593677E-2</v>
      </c>
      <c r="CB394" s="124">
        <f t="shared" ref="CB394" si="6748">T394/T405</f>
        <v>0.15007012622720897</v>
      </c>
      <c r="CC394" s="125">
        <f t="shared" ref="CC394" si="6749">U394/U405</f>
        <v>2.819548872180451E-2</v>
      </c>
      <c r="CD394" s="126">
        <f t="shared" ref="CD394" si="6750">V394/V405</f>
        <v>9.3791281373844126E-2</v>
      </c>
      <c r="CE394" s="127">
        <f t="shared" ref="CE394" si="6751">W394/W405</f>
        <v>3.4050880626223093E-2</v>
      </c>
      <c r="CF394" s="124">
        <f t="shared" ref="CF394" si="6752">X394/X405</f>
        <v>7.2276159654800429E-2</v>
      </c>
      <c r="CG394" s="125">
        <f t="shared" ref="CG394" si="6753">Y394/Y405</f>
        <v>8.006814310051108E-2</v>
      </c>
      <c r="CH394" s="126">
        <f t="shared" ref="CH394" si="6754">Z394/Z405</f>
        <v>7.3662779937072001E-2</v>
      </c>
      <c r="CI394" s="124">
        <f t="shared" ref="CI394" si="6755">AA394/AA405</f>
        <v>7.796290474693493E-2</v>
      </c>
      <c r="CJ394" s="130">
        <f t="shared" ref="CJ394" si="6756">AB394/AB405</f>
        <v>7.5515170342756552E-2</v>
      </c>
      <c r="CK394" s="131">
        <f t="shared" ref="CK394" si="6757">AC394/AC405</f>
        <v>6.8398672474590333E-2</v>
      </c>
    </row>
    <row r="395" spans="1:89" x14ac:dyDescent="0.2">
      <c r="A395" s="140" t="s">
        <v>30</v>
      </c>
      <c r="B395" s="195">
        <v>306</v>
      </c>
      <c r="C395" s="189">
        <v>339</v>
      </c>
      <c r="D395" s="190">
        <v>121</v>
      </c>
      <c r="E395" s="191">
        <v>297</v>
      </c>
      <c r="F395" s="188">
        <v>207</v>
      </c>
      <c r="G395" s="192">
        <v>277</v>
      </c>
      <c r="H395" s="190">
        <v>404</v>
      </c>
      <c r="I395" s="191">
        <v>492</v>
      </c>
      <c r="J395" s="188">
        <v>127</v>
      </c>
      <c r="K395" s="189">
        <v>54</v>
      </c>
      <c r="L395" s="190">
        <v>275</v>
      </c>
      <c r="M395" s="188">
        <v>126</v>
      </c>
      <c r="N395" s="193">
        <v>443</v>
      </c>
      <c r="O395" s="196">
        <v>262</v>
      </c>
      <c r="P395" s="188">
        <v>225</v>
      </c>
      <c r="Q395" s="189">
        <v>176</v>
      </c>
      <c r="R395" s="190">
        <v>184</v>
      </c>
      <c r="S395" s="191">
        <v>305</v>
      </c>
      <c r="T395" s="188">
        <v>118</v>
      </c>
      <c r="U395" s="192">
        <v>35</v>
      </c>
      <c r="V395" s="190">
        <v>376</v>
      </c>
      <c r="W395" s="197">
        <v>81</v>
      </c>
      <c r="X395" s="188">
        <v>204</v>
      </c>
      <c r="Y395" s="192">
        <v>154</v>
      </c>
      <c r="Z395" s="190">
        <v>419</v>
      </c>
      <c r="AA395" s="188">
        <v>565</v>
      </c>
      <c r="AB395" s="165">
        <f t="shared" si="6484"/>
        <v>3409</v>
      </c>
      <c r="AC395" s="166">
        <f t="shared" si="6401"/>
        <v>3163</v>
      </c>
      <c r="BI395" s="140" t="s">
        <v>30</v>
      </c>
      <c r="BJ395" s="124">
        <f>B395/B405</f>
        <v>7.4470674129958628E-2</v>
      </c>
      <c r="BK395" s="125">
        <f t="shared" ref="BK395" si="6758">C395/C405</f>
        <v>7.7485714285714283E-2</v>
      </c>
      <c r="BL395" s="126">
        <f t="shared" ref="BL395" si="6759">D395/D405</f>
        <v>6.5299514301133302E-2</v>
      </c>
      <c r="BM395" s="127">
        <f t="shared" ref="BM395" si="6760">E395/E405</f>
        <v>0.10927152317880795</v>
      </c>
      <c r="BN395" s="124">
        <f t="shared" ref="BN395" si="6761">F395/F405</f>
        <v>6.0810810810810814E-2</v>
      </c>
      <c r="BO395" s="125">
        <f t="shared" ref="BO395" si="6762">G395/G405</f>
        <v>0.11005164878823996</v>
      </c>
      <c r="BP395" s="126">
        <f t="shared" ref="BP395" si="6763">H395/H405</f>
        <v>7.8340120224936985E-2</v>
      </c>
      <c r="BQ395" s="127">
        <f t="shared" ref="BQ395" si="6764">I395/I405</f>
        <v>9.2255765985374091E-2</v>
      </c>
      <c r="BR395" s="124">
        <f t="shared" ref="BR395" si="6765">J395/J405</f>
        <v>0.12438785504407443</v>
      </c>
      <c r="BS395" s="125">
        <f t="shared" ref="BS395" si="6766">K395/K405</f>
        <v>5.9405940594059403E-2</v>
      </c>
      <c r="BT395" s="126">
        <f t="shared" ref="BT395" si="6767">L395/L405</f>
        <v>0.1160337552742616</v>
      </c>
      <c r="BU395" s="124">
        <f t="shared" ref="BU395" si="6768">M395/M405</f>
        <v>4.9295774647887321E-2</v>
      </c>
      <c r="BV395" s="128">
        <f t="shared" ref="BV395" si="6769">N395/N405</f>
        <v>0.10179227941176471</v>
      </c>
      <c r="BW395" s="129">
        <f t="shared" ref="BW395" si="6770">O395/O405</f>
        <v>6.1690605133035085E-2</v>
      </c>
      <c r="BX395" s="124">
        <f t="shared" ref="BX395" si="6771">P395/P405</f>
        <v>9.1426249492076395E-2</v>
      </c>
      <c r="BY395" s="125">
        <f t="shared" ref="BY395" si="6772">Q395/Q405</f>
        <v>9.0071647901740021E-2</v>
      </c>
      <c r="BZ395" s="126">
        <f t="shared" ref="BZ395" si="6773">R395/R405</f>
        <v>6.3382707543920086E-2</v>
      </c>
      <c r="CA395" s="127">
        <f t="shared" ref="CA395" si="6774">S395/S405</f>
        <v>0.11094943615860313</v>
      </c>
      <c r="CB395" s="124">
        <f t="shared" ref="CB395" si="6775">T395/T405</f>
        <v>0.16549789621318373</v>
      </c>
      <c r="CC395" s="125">
        <f t="shared" ref="CC395" si="6776">U395/U405</f>
        <v>6.5789473684210523E-2</v>
      </c>
      <c r="CD395" s="126">
        <f t="shared" ref="CD395" si="6777">V395/V405</f>
        <v>0.12417437252311757</v>
      </c>
      <c r="CE395" s="127">
        <f t="shared" ref="CE395" si="6778">W395/W405</f>
        <v>3.1702544031311154E-2</v>
      </c>
      <c r="CF395" s="124">
        <f t="shared" ref="CF395" si="6779">X395/X405</f>
        <v>0.11003236245954692</v>
      </c>
      <c r="CG395" s="125">
        <f t="shared" ref="CG395" si="6780">Y395/Y405</f>
        <v>8.7450312322544008E-2</v>
      </c>
      <c r="CH395" s="126">
        <f t="shared" ref="CH395" si="6781">Z395/Z405</f>
        <v>7.7549509531741626E-2</v>
      </c>
      <c r="CI395" s="124">
        <f t="shared" ref="CI395" si="6782">AA395/AA405</f>
        <v>8.8808550770198044E-2</v>
      </c>
      <c r="CJ395" s="130">
        <f t="shared" ref="CJ395" si="6783">AB395/AB405</f>
        <v>8.8252045148596872E-2</v>
      </c>
      <c r="CK395" s="131">
        <f t="shared" ref="CK395" si="6784">AC395/AC405</f>
        <v>8.2010993569798796E-2</v>
      </c>
    </row>
    <row r="396" spans="1:89" x14ac:dyDescent="0.2">
      <c r="A396" s="132" t="s">
        <v>31</v>
      </c>
      <c r="B396" s="198">
        <v>496</v>
      </c>
      <c r="C396" s="182">
        <v>493</v>
      </c>
      <c r="D396" s="183">
        <v>88</v>
      </c>
      <c r="E396" s="184">
        <v>377</v>
      </c>
      <c r="F396" s="181">
        <v>125</v>
      </c>
      <c r="G396" s="185">
        <v>400</v>
      </c>
      <c r="H396" s="183">
        <v>468</v>
      </c>
      <c r="I396" s="184">
        <v>565</v>
      </c>
      <c r="J396" s="181">
        <v>132</v>
      </c>
      <c r="K396" s="182">
        <v>57</v>
      </c>
      <c r="L396" s="183">
        <v>398</v>
      </c>
      <c r="M396" s="181">
        <v>86</v>
      </c>
      <c r="N396" s="186">
        <v>534</v>
      </c>
      <c r="O396" s="199">
        <v>273</v>
      </c>
      <c r="P396" s="181">
        <v>159</v>
      </c>
      <c r="Q396" s="182">
        <v>213</v>
      </c>
      <c r="R396" s="183">
        <v>210</v>
      </c>
      <c r="S396" s="184">
        <v>322</v>
      </c>
      <c r="T396" s="181">
        <v>60</v>
      </c>
      <c r="U396" s="185">
        <v>29</v>
      </c>
      <c r="V396" s="183">
        <v>716</v>
      </c>
      <c r="W396" s="200">
        <v>91</v>
      </c>
      <c r="X396" s="181">
        <v>147</v>
      </c>
      <c r="Y396" s="185">
        <v>187</v>
      </c>
      <c r="Z396" s="183">
        <v>334</v>
      </c>
      <c r="AA396" s="181">
        <v>631</v>
      </c>
      <c r="AB396" s="165">
        <f t="shared" si="6484"/>
        <v>3867</v>
      </c>
      <c r="AC396" s="166">
        <f t="shared" si="6401"/>
        <v>3724</v>
      </c>
      <c r="BI396" s="132" t="s">
        <v>31</v>
      </c>
      <c r="BJ396" s="124">
        <f>B396/B405</f>
        <v>0.12071063519104405</v>
      </c>
      <c r="BK396" s="125">
        <f t="shared" ref="BK396" si="6785">C396/C405</f>
        <v>0.11268571428571429</v>
      </c>
      <c r="BL396" s="126">
        <f t="shared" ref="BL396" si="6786">D396/D405</f>
        <v>4.7490555855369668E-2</v>
      </c>
      <c r="BM396" s="127">
        <f t="shared" ref="BM396" si="6787">E396/E405</f>
        <v>0.13870493009565857</v>
      </c>
      <c r="BN396" s="124">
        <f t="shared" ref="BN396" si="6788">F396/F405</f>
        <v>3.6721504112808459E-2</v>
      </c>
      <c r="BO396" s="125">
        <f t="shared" ref="BO396" si="6789">G396/G405</f>
        <v>0.15891934843067143</v>
      </c>
      <c r="BP396" s="126">
        <f t="shared" ref="BP396" si="6790">H396/H405</f>
        <v>9.0750436300174514E-2</v>
      </c>
      <c r="BQ396" s="127">
        <f t="shared" ref="BQ396" si="6791">I396/I405</f>
        <v>0.10594412150759422</v>
      </c>
      <c r="BR396" s="124">
        <f t="shared" ref="BR396" si="6792">J396/J405</f>
        <v>0.12928501469147893</v>
      </c>
      <c r="BS396" s="125">
        <f t="shared" ref="BS396" si="6793">K396/K405</f>
        <v>6.2706270627062702E-2</v>
      </c>
      <c r="BT396" s="126">
        <f t="shared" ref="BT396" si="6794">L396/L405</f>
        <v>0.16793248945147679</v>
      </c>
      <c r="BU396" s="124">
        <f t="shared" ref="BU396" si="6795">M396/M405</f>
        <v>3.3646322378716745E-2</v>
      </c>
      <c r="BV396" s="128">
        <f t="shared" ref="BV396" si="6796">N396/N405</f>
        <v>0.12270220588235294</v>
      </c>
      <c r="BW396" s="129">
        <f t="shared" ref="BW396" si="6797">O396/O405</f>
        <v>6.4280668707322811E-2</v>
      </c>
      <c r="BX396" s="124">
        <f t="shared" ref="BX396" si="6798">P396/P405</f>
        <v>6.4607882974400649E-2</v>
      </c>
      <c r="BY396" s="125">
        <f t="shared" ref="BY396" si="6799">Q396/Q405</f>
        <v>0.109007164790174</v>
      </c>
      <c r="BZ396" s="126">
        <f t="shared" ref="BZ396" si="6800">R396/R405</f>
        <v>7.233895969686531E-2</v>
      </c>
      <c r="CA396" s="127">
        <f t="shared" ref="CA396" si="6801">S396/S405</f>
        <v>0.11713350309203346</v>
      </c>
      <c r="CB396" s="124">
        <f t="shared" ref="CB396" si="6802">T396/T405</f>
        <v>8.4151472650771386E-2</v>
      </c>
      <c r="CC396" s="125">
        <f t="shared" ref="CC396" si="6803">U396/U405</f>
        <v>5.4511278195488719E-2</v>
      </c>
      <c r="CD396" s="126">
        <f t="shared" ref="CD396" si="6804">V396/V405</f>
        <v>0.23645970937912814</v>
      </c>
      <c r="CE396" s="127">
        <f t="shared" ref="CE396" si="6805">W396/W405</f>
        <v>3.5616438356164383E-2</v>
      </c>
      <c r="CF396" s="124">
        <f t="shared" ref="CF396" si="6806">X396/X405</f>
        <v>7.9288025889967639E-2</v>
      </c>
      <c r="CG396" s="125">
        <f t="shared" ref="CG396" si="6807">Y396/Y405</f>
        <v>0.10618966496308915</v>
      </c>
      <c r="CH396" s="126">
        <f t="shared" ref="CH396" si="6808">Z396/Z405</f>
        <v>6.1817508791412179E-2</v>
      </c>
      <c r="CI396" s="124">
        <f t="shared" ref="CI396" si="6809">AA396/AA405</f>
        <v>9.9182646966362781E-2</v>
      </c>
      <c r="CJ396" s="130">
        <f t="shared" ref="CJ396" si="6810">AB396/AB405</f>
        <v>0.10010872941907424</v>
      </c>
      <c r="CK396" s="131">
        <f t="shared" ref="CK396" si="6811">AC396/AC405</f>
        <v>9.65567309686787E-2</v>
      </c>
    </row>
    <row r="397" spans="1:89" x14ac:dyDescent="0.2">
      <c r="A397" s="140" t="s">
        <v>32</v>
      </c>
      <c r="B397" s="195">
        <v>145</v>
      </c>
      <c r="C397" s="189">
        <v>495</v>
      </c>
      <c r="D397" s="190">
        <v>66</v>
      </c>
      <c r="E397" s="191">
        <v>250</v>
      </c>
      <c r="F397" s="188">
        <v>52</v>
      </c>
      <c r="G397" s="192">
        <v>298</v>
      </c>
      <c r="H397" s="190">
        <v>361</v>
      </c>
      <c r="I397" s="191">
        <v>451</v>
      </c>
      <c r="J397" s="188">
        <v>68</v>
      </c>
      <c r="K397" s="189">
        <v>69</v>
      </c>
      <c r="L397" s="190">
        <v>238</v>
      </c>
      <c r="M397" s="188">
        <v>65</v>
      </c>
      <c r="N397" s="193">
        <v>551</v>
      </c>
      <c r="O397" s="196">
        <v>283</v>
      </c>
      <c r="P397" s="188">
        <v>127</v>
      </c>
      <c r="Q397" s="189">
        <v>195</v>
      </c>
      <c r="R397" s="190">
        <v>152</v>
      </c>
      <c r="S397" s="191">
        <v>328</v>
      </c>
      <c r="T397" s="188">
        <v>44</v>
      </c>
      <c r="U397" s="192">
        <v>24</v>
      </c>
      <c r="V397" s="190">
        <v>515</v>
      </c>
      <c r="W397" s="197">
        <v>47</v>
      </c>
      <c r="X397" s="188">
        <v>84</v>
      </c>
      <c r="Y397" s="192">
        <v>149</v>
      </c>
      <c r="Z397" s="190">
        <v>280</v>
      </c>
      <c r="AA397" s="188">
        <v>782</v>
      </c>
      <c r="AB397" s="165">
        <f t="shared" si="6484"/>
        <v>2683</v>
      </c>
      <c r="AC397" s="166">
        <f t="shared" si="6401"/>
        <v>3436</v>
      </c>
      <c r="BI397" s="140" t="s">
        <v>32</v>
      </c>
      <c r="BJ397" s="124">
        <f>B397/B405</f>
        <v>3.5288391336091504E-2</v>
      </c>
      <c r="BK397" s="125">
        <f t="shared" ref="BK397" si="6812">C397/C405</f>
        <v>0.11314285714285714</v>
      </c>
      <c r="BL397" s="126">
        <f t="shared" ref="BL397" si="6813">D397/D405</f>
        <v>3.5617916891527254E-2</v>
      </c>
      <c r="BM397" s="127">
        <f t="shared" ref="BM397" si="6814">E397/E405</f>
        <v>9.1979396615158207E-2</v>
      </c>
      <c r="BN397" s="124">
        <f t="shared" ref="BN397" si="6815">F397/F405</f>
        <v>1.5276145710928319E-2</v>
      </c>
      <c r="BO397" s="125">
        <f t="shared" ref="BO397" si="6816">G397/G405</f>
        <v>0.11839491458085022</v>
      </c>
      <c r="BP397" s="126">
        <f t="shared" ref="BP397" si="6817">H397/H405</f>
        <v>7.0001939111886749E-2</v>
      </c>
      <c r="BQ397" s="127">
        <f t="shared" ref="BQ397" si="6818">I397/I405</f>
        <v>8.4567785486592911E-2</v>
      </c>
      <c r="BR397" s="124">
        <f t="shared" ref="BR397" si="6819">J397/J405</f>
        <v>6.6601371204701276E-2</v>
      </c>
      <c r="BS397" s="125">
        <f t="shared" ref="BS397" si="6820">K397/K405</f>
        <v>7.590759075907591E-2</v>
      </c>
      <c r="BT397" s="126">
        <f t="shared" ref="BT397" si="6821">L397/L405</f>
        <v>0.10042194092827005</v>
      </c>
      <c r="BU397" s="124">
        <f t="shared" ref="BU397" si="6822">M397/M405</f>
        <v>2.543035993740219E-2</v>
      </c>
      <c r="BV397" s="128">
        <f t="shared" ref="BV397" si="6823">N397/N405</f>
        <v>0.12660845588235295</v>
      </c>
      <c r="BW397" s="129">
        <f t="shared" ref="BW397" si="6824">O397/O405</f>
        <v>6.6635271956675304E-2</v>
      </c>
      <c r="BX397" s="124">
        <f t="shared" ref="BX397" si="6825">P397/P405</f>
        <v>5.1605038602194231E-2</v>
      </c>
      <c r="BY397" s="125">
        <f t="shared" ref="BY397" si="6826">Q397/Q405</f>
        <v>9.9795291709314227E-2</v>
      </c>
      <c r="BZ397" s="126">
        <f t="shared" ref="BZ397" si="6827">R397/R405</f>
        <v>5.2359627971064415E-2</v>
      </c>
      <c r="CA397" s="127">
        <f t="shared" ref="CA397" si="6828">S397/S405</f>
        <v>0.11931611495089123</v>
      </c>
      <c r="CB397" s="124">
        <f t="shared" ref="CB397" si="6829">T397/T405</f>
        <v>6.1711079943899017E-2</v>
      </c>
      <c r="CC397" s="125">
        <f t="shared" ref="CC397" si="6830">U397/U405</f>
        <v>4.5112781954887216E-2</v>
      </c>
      <c r="CD397" s="126">
        <f t="shared" ref="CD397" si="6831">V397/V405</f>
        <v>0.17007926023778072</v>
      </c>
      <c r="CE397" s="127">
        <f t="shared" ref="CE397" si="6832">W397/W405</f>
        <v>1.8395303326810174E-2</v>
      </c>
      <c r="CF397" s="124">
        <f t="shared" ref="CF397" si="6833">X397/X405</f>
        <v>4.5307443365695796E-2</v>
      </c>
      <c r="CG397" s="125">
        <f t="shared" ref="CG397" si="6834">Y397/Y405</f>
        <v>8.4611016467915953E-2</v>
      </c>
      <c r="CH397" s="126">
        <f t="shared" ref="CH397" si="6835">Z397/Z405</f>
        <v>5.1823061262261709E-2</v>
      </c>
      <c r="CI397" s="124">
        <f t="shared" ref="CI397" si="6836">AA397/AA405</f>
        <v>0.12291732159698208</v>
      </c>
      <c r="CJ397" s="130">
        <f t="shared" ref="CJ397" si="6837">AB397/AB405</f>
        <v>6.9457388422905664E-2</v>
      </c>
      <c r="CK397" s="131">
        <f t="shared" ref="CK397" si="6838">AC397/AC405</f>
        <v>8.9089400539307195E-2</v>
      </c>
    </row>
    <row r="398" spans="1:89" x14ac:dyDescent="0.2">
      <c r="A398" s="132" t="s">
        <v>33</v>
      </c>
      <c r="B398" s="198">
        <v>28</v>
      </c>
      <c r="C398" s="182">
        <v>213</v>
      </c>
      <c r="D398" s="183">
        <v>13</v>
      </c>
      <c r="E398" s="184">
        <v>159</v>
      </c>
      <c r="F398" s="181">
        <v>21</v>
      </c>
      <c r="G398" s="185">
        <v>223</v>
      </c>
      <c r="H398" s="183">
        <v>56</v>
      </c>
      <c r="I398" s="184">
        <v>219</v>
      </c>
      <c r="J398" s="181">
        <v>15</v>
      </c>
      <c r="K398" s="182">
        <v>24</v>
      </c>
      <c r="L398" s="183">
        <v>102</v>
      </c>
      <c r="M398" s="181">
        <v>32</v>
      </c>
      <c r="N398" s="186">
        <v>124</v>
      </c>
      <c r="O398" s="199">
        <v>84</v>
      </c>
      <c r="P398" s="181">
        <v>35</v>
      </c>
      <c r="Q398" s="182">
        <v>60</v>
      </c>
      <c r="R398" s="183">
        <v>43</v>
      </c>
      <c r="S398" s="184">
        <v>88</v>
      </c>
      <c r="T398" s="181">
        <v>20</v>
      </c>
      <c r="U398" s="185">
        <v>5</v>
      </c>
      <c r="V398" s="183">
        <v>40</v>
      </c>
      <c r="W398" s="200">
        <v>25</v>
      </c>
      <c r="X398" s="181">
        <v>18</v>
      </c>
      <c r="Y398" s="185">
        <v>31</v>
      </c>
      <c r="Z398" s="183">
        <v>79</v>
      </c>
      <c r="AA398" s="181">
        <v>231</v>
      </c>
      <c r="AB398" s="165">
        <f t="shared" si="6484"/>
        <v>594</v>
      </c>
      <c r="AC398" s="166">
        <f t="shared" si="6401"/>
        <v>1394</v>
      </c>
      <c r="BI398" s="132" t="s">
        <v>33</v>
      </c>
      <c r="BJ398" s="124">
        <f>B398/B405</f>
        <v>6.8143100511073255E-3</v>
      </c>
      <c r="BK398" s="125">
        <f t="shared" ref="BK398" si="6839">C398/C405</f>
        <v>4.8685714285714284E-2</v>
      </c>
      <c r="BL398" s="126">
        <f t="shared" ref="BL398" si="6840">D398/D405</f>
        <v>7.0156502968159737E-3</v>
      </c>
      <c r="BM398" s="127">
        <f t="shared" ref="BM398" si="6841">E398/E405</f>
        <v>5.8498896247240618E-2</v>
      </c>
      <c r="BN398" s="124">
        <f t="shared" ref="BN398" si="6842">F398/F405</f>
        <v>6.1692126909518212E-3</v>
      </c>
      <c r="BO398" s="125">
        <f t="shared" ref="BO398" si="6843">G398/G405</f>
        <v>8.8597536750099321E-2</v>
      </c>
      <c r="BP398" s="126">
        <f t="shared" ref="BP398" si="6844">H398/H405</f>
        <v>1.0859026565832848E-2</v>
      </c>
      <c r="BQ398" s="127">
        <f t="shared" ref="BQ398" si="6845">I398/I405</f>
        <v>4.1065066566660417E-2</v>
      </c>
      <c r="BR398" s="124">
        <f t="shared" ref="BR398" si="6846">J398/J405</f>
        <v>1.4691478942213516E-2</v>
      </c>
      <c r="BS398" s="125">
        <f t="shared" ref="BS398" si="6847">K398/K405</f>
        <v>2.6402640264026403E-2</v>
      </c>
      <c r="BT398" s="126">
        <f t="shared" ref="BT398" si="6848">L398/L405</f>
        <v>4.3037974683544304E-2</v>
      </c>
      <c r="BU398" s="124">
        <f t="shared" ref="BU398" si="6849">M398/M405</f>
        <v>1.2519561815336464E-2</v>
      </c>
      <c r="BV398" s="128">
        <f t="shared" ref="BV398" si="6850">N398/N405</f>
        <v>2.8492647058823529E-2</v>
      </c>
      <c r="BW398" s="129">
        <f t="shared" ref="BW398" si="6851">O398/O405</f>
        <v>1.9778667294560865E-2</v>
      </c>
      <c r="BX398" s="124">
        <f t="shared" ref="BX398" si="6852">P398/P405</f>
        <v>1.4221861032100772E-2</v>
      </c>
      <c r="BY398" s="125">
        <f t="shared" ref="BY398" si="6853">Q398/Q405</f>
        <v>3.0706243602865915E-2</v>
      </c>
      <c r="BZ398" s="126">
        <f t="shared" ref="BZ398" si="6854">R398/R405</f>
        <v>1.4812263176024801E-2</v>
      </c>
      <c r="CA398" s="127">
        <f t="shared" ref="CA398" si="6855">S398/S405</f>
        <v>3.2011640596580578E-2</v>
      </c>
      <c r="CB398" s="124">
        <f t="shared" ref="CB398" si="6856">T398/T405</f>
        <v>2.8050490883590462E-2</v>
      </c>
      <c r="CC398" s="125">
        <f t="shared" ref="CC398" si="6857">U398/U405</f>
        <v>9.3984962406015032E-3</v>
      </c>
      <c r="CD398" s="126">
        <f t="shared" ref="CD398" si="6858">V398/V405</f>
        <v>1.3210039630118891E-2</v>
      </c>
      <c r="CE398" s="127">
        <f t="shared" ref="CE398" si="6859">W398/W405</f>
        <v>9.7847358121330719E-3</v>
      </c>
      <c r="CF398" s="124">
        <f t="shared" ref="CF398" si="6860">X398/X405</f>
        <v>9.7087378640776691E-3</v>
      </c>
      <c r="CG398" s="125">
        <f t="shared" ref="CG398" si="6861">Y398/Y405</f>
        <v>1.7603634298693924E-2</v>
      </c>
      <c r="CH398" s="126">
        <f t="shared" ref="CH398" si="6862">Z398/Z405</f>
        <v>1.4621506570423838E-2</v>
      </c>
      <c r="CI398" s="124">
        <f t="shared" ref="CI398" si="6863">AA398/AA405</f>
        <v>3.630933668657655E-2</v>
      </c>
      <c r="CJ398" s="130">
        <f t="shared" ref="CJ398" si="6864">AB398/AB405</f>
        <v>1.5377446411929171E-2</v>
      </c>
      <c r="CK398" s="131">
        <f t="shared" ref="CK398" si="6865">AC398/AC405</f>
        <v>3.6143953536610665E-2</v>
      </c>
    </row>
    <row r="399" spans="1:89" x14ac:dyDescent="0.2">
      <c r="A399" s="140" t="s">
        <v>34</v>
      </c>
      <c r="B399" s="195">
        <v>2</v>
      </c>
      <c r="C399" s="189">
        <v>35</v>
      </c>
      <c r="D399" s="190">
        <v>4</v>
      </c>
      <c r="E399" s="191">
        <v>17</v>
      </c>
      <c r="F399" s="188">
        <v>5</v>
      </c>
      <c r="G399" s="192">
        <v>15</v>
      </c>
      <c r="H399" s="190">
        <v>8</v>
      </c>
      <c r="I399" s="191">
        <v>24</v>
      </c>
      <c r="J399" s="188">
        <v>0</v>
      </c>
      <c r="K399" s="189">
        <v>1</v>
      </c>
      <c r="L399" s="190">
        <v>6</v>
      </c>
      <c r="M399" s="188">
        <v>9</v>
      </c>
      <c r="N399" s="193">
        <v>4</v>
      </c>
      <c r="O399" s="196">
        <v>14</v>
      </c>
      <c r="P399" s="188">
        <v>11</v>
      </c>
      <c r="Q399" s="189">
        <v>8</v>
      </c>
      <c r="R399" s="190">
        <v>12</v>
      </c>
      <c r="S399" s="191">
        <v>14</v>
      </c>
      <c r="T399" s="188">
        <v>5</v>
      </c>
      <c r="U399" s="192">
        <v>3</v>
      </c>
      <c r="V399" s="190">
        <v>7</v>
      </c>
      <c r="W399" s="197">
        <v>11</v>
      </c>
      <c r="X399" s="188">
        <v>4</v>
      </c>
      <c r="Y399" s="192">
        <v>14</v>
      </c>
      <c r="Z399" s="190">
        <v>24</v>
      </c>
      <c r="AA399" s="188">
        <v>47</v>
      </c>
      <c r="AB399" s="165">
        <f t="shared" si="6484"/>
        <v>92</v>
      </c>
      <c r="AC399" s="166">
        <f t="shared" si="6401"/>
        <v>212</v>
      </c>
      <c r="BI399" s="140" t="s">
        <v>34</v>
      </c>
      <c r="BJ399" s="124">
        <f>B399/B405</f>
        <v>4.8673643222195179E-4</v>
      </c>
      <c r="BK399" s="125">
        <f t="shared" ref="BK399" si="6866">C399/C405</f>
        <v>8.0000000000000002E-3</v>
      </c>
      <c r="BL399" s="126">
        <f t="shared" ref="BL399" si="6867">D399/D405</f>
        <v>2.1586616297895305E-3</v>
      </c>
      <c r="BM399" s="127">
        <f t="shared" ref="BM399" si="6868">E399/E405</f>
        <v>6.2545989698307583E-3</v>
      </c>
      <c r="BN399" s="124">
        <f t="shared" ref="BN399" si="6869">F399/F405</f>
        <v>1.4688601645123384E-3</v>
      </c>
      <c r="BO399" s="125">
        <f t="shared" ref="BO399" si="6870">G399/G405</f>
        <v>5.9594755661501785E-3</v>
      </c>
      <c r="BP399" s="126">
        <f t="shared" ref="BP399" si="6871">H399/H405</f>
        <v>1.5512895094046927E-3</v>
      </c>
      <c r="BQ399" s="127">
        <f t="shared" ref="BQ399" si="6872">I399/I405</f>
        <v>4.5002812675792236E-3</v>
      </c>
      <c r="BR399" s="124">
        <f t="shared" ref="BR399" si="6873">J399/J405</f>
        <v>0</v>
      </c>
      <c r="BS399" s="125">
        <f t="shared" ref="BS399" si="6874">K399/K405</f>
        <v>1.1001100110011001E-3</v>
      </c>
      <c r="BT399" s="126">
        <f t="shared" ref="BT399" si="6875">L399/L405</f>
        <v>2.5316455696202532E-3</v>
      </c>
      <c r="BU399" s="124">
        <f t="shared" ref="BU399" si="6876">M399/M405</f>
        <v>3.5211267605633804E-3</v>
      </c>
      <c r="BV399" s="128">
        <f t="shared" ref="BV399" si="6877">N399/N405</f>
        <v>9.1911764705882352E-4</v>
      </c>
      <c r="BW399" s="129">
        <f t="shared" ref="BW399" si="6878">O399/O405</f>
        <v>3.2964445490934777E-3</v>
      </c>
      <c r="BX399" s="124">
        <f t="shared" ref="BX399" si="6879">P399/P405</f>
        <v>4.469727752945957E-3</v>
      </c>
      <c r="BY399" s="125">
        <f t="shared" ref="BY399" si="6880">Q399/Q405</f>
        <v>4.0941658137154556E-3</v>
      </c>
      <c r="BZ399" s="126">
        <f t="shared" ref="BZ399" si="6881">R399/R405</f>
        <v>4.1336548398208748E-3</v>
      </c>
      <c r="CA399" s="127">
        <f t="shared" ref="CA399" si="6882">S399/S405</f>
        <v>5.0927610040014549E-3</v>
      </c>
      <c r="CB399" s="124">
        <f t="shared" ref="CB399" si="6883">T399/T405</f>
        <v>7.0126227208976155E-3</v>
      </c>
      <c r="CC399" s="125">
        <f t="shared" ref="CC399" si="6884">U399/U405</f>
        <v>5.6390977443609019E-3</v>
      </c>
      <c r="CD399" s="126">
        <f t="shared" ref="CD399" si="6885">V399/V405</f>
        <v>2.311756935270806E-3</v>
      </c>
      <c r="CE399" s="127">
        <f t="shared" ref="CE399" si="6886">W399/W405</f>
        <v>4.3052837573385521E-3</v>
      </c>
      <c r="CF399" s="124">
        <f t="shared" ref="CF399" si="6887">X399/X405</f>
        <v>2.1574973031283709E-3</v>
      </c>
      <c r="CG399" s="125">
        <f t="shared" ref="CG399" si="6888">Y399/Y405</f>
        <v>7.9500283929585455E-3</v>
      </c>
      <c r="CH399" s="126">
        <f t="shared" ref="CH399" si="6889">Z399/Z405</f>
        <v>4.4419766796224324E-3</v>
      </c>
      <c r="CI399" s="124">
        <f t="shared" ref="CI399" si="6890">AA399/AA405</f>
        <v>7.3876139578748822E-3</v>
      </c>
      <c r="CJ399" s="130">
        <f t="shared" ref="CJ399" si="6891">AB399/AB405</f>
        <v>2.3816920368644507E-3</v>
      </c>
      <c r="CK399" s="131">
        <f t="shared" ref="CK399" si="6892">AC399/AC405</f>
        <v>5.4967848993984648E-3</v>
      </c>
    </row>
    <row r="400" spans="1:89" x14ac:dyDescent="0.2">
      <c r="A400" s="132" t="s">
        <v>35</v>
      </c>
      <c r="B400" s="198">
        <v>0</v>
      </c>
      <c r="C400" s="182">
        <v>7</v>
      </c>
      <c r="D400" s="183">
        <v>0</v>
      </c>
      <c r="E400" s="184">
        <v>4</v>
      </c>
      <c r="F400" s="181">
        <v>0</v>
      </c>
      <c r="G400" s="185">
        <v>2</v>
      </c>
      <c r="H400" s="183">
        <v>3</v>
      </c>
      <c r="I400" s="184">
        <v>7</v>
      </c>
      <c r="J400" s="181">
        <v>1</v>
      </c>
      <c r="K400" s="182">
        <v>0</v>
      </c>
      <c r="L400" s="183">
        <v>4</v>
      </c>
      <c r="M400" s="181">
        <v>0</v>
      </c>
      <c r="N400" s="186">
        <v>2</v>
      </c>
      <c r="O400" s="199">
        <v>1</v>
      </c>
      <c r="P400" s="181">
        <v>0</v>
      </c>
      <c r="Q400" s="182">
        <v>0</v>
      </c>
      <c r="R400" s="183">
        <v>0</v>
      </c>
      <c r="S400" s="184">
        <v>0</v>
      </c>
      <c r="T400" s="181">
        <v>0</v>
      </c>
      <c r="U400" s="185">
        <v>3</v>
      </c>
      <c r="V400" s="183">
        <v>0</v>
      </c>
      <c r="W400" s="200">
        <v>0</v>
      </c>
      <c r="X400" s="181">
        <v>0</v>
      </c>
      <c r="Y400" s="185">
        <v>0</v>
      </c>
      <c r="Z400" s="183">
        <v>0</v>
      </c>
      <c r="AA400" s="181">
        <v>0</v>
      </c>
      <c r="AB400" s="165">
        <f t="shared" si="6484"/>
        <v>10</v>
      </c>
      <c r="AC400" s="166">
        <f t="shared" si="6401"/>
        <v>24</v>
      </c>
      <c r="BI400" s="132" t="s">
        <v>35</v>
      </c>
      <c r="BJ400" s="124">
        <f>B400/B405</f>
        <v>0</v>
      </c>
      <c r="BK400" s="125">
        <f t="shared" ref="BK400" si="6893">C400/C405</f>
        <v>1.6000000000000001E-3</v>
      </c>
      <c r="BL400" s="126">
        <f t="shared" ref="BL400" si="6894">D400/D405</f>
        <v>0</v>
      </c>
      <c r="BM400" s="127">
        <f t="shared" ref="BM400" si="6895">E400/E405</f>
        <v>1.4716703458425313E-3</v>
      </c>
      <c r="BN400" s="124">
        <f t="shared" ref="BN400" si="6896">F400/F405</f>
        <v>0</v>
      </c>
      <c r="BO400" s="125">
        <f t="shared" ref="BO400" si="6897">G400/G405</f>
        <v>7.9459674215335717E-4</v>
      </c>
      <c r="BP400" s="126">
        <f t="shared" ref="BP400" si="6898">H400/H405</f>
        <v>5.8173356602675972E-4</v>
      </c>
      <c r="BQ400" s="127">
        <f t="shared" ref="BQ400" si="6899">I400/I405</f>
        <v>1.3125820363772737E-3</v>
      </c>
      <c r="BR400" s="124">
        <f t="shared" ref="BR400" si="6900">J400/J405</f>
        <v>9.7943192948090111E-4</v>
      </c>
      <c r="BS400" s="125">
        <f t="shared" ref="BS400" si="6901">K400/K405</f>
        <v>0</v>
      </c>
      <c r="BT400" s="126">
        <f t="shared" ref="BT400" si="6902">L400/L405</f>
        <v>1.6877637130801688E-3</v>
      </c>
      <c r="BU400" s="124">
        <f t="shared" ref="BU400" si="6903">M400/M405</f>
        <v>0</v>
      </c>
      <c r="BV400" s="128">
        <f t="shared" ref="BV400" si="6904">N400/N405</f>
        <v>4.5955882352941176E-4</v>
      </c>
      <c r="BW400" s="129">
        <f t="shared" ref="BW400" si="6905">O400/O405</f>
        <v>2.3546032493524841E-4</v>
      </c>
      <c r="BX400" s="124">
        <f t="shared" ref="BX400" si="6906">P400/P405</f>
        <v>0</v>
      </c>
      <c r="BY400" s="125">
        <f t="shared" ref="BY400" si="6907">Q400/Q405</f>
        <v>0</v>
      </c>
      <c r="BZ400" s="126">
        <f t="shared" ref="BZ400" si="6908">R400/R405</f>
        <v>0</v>
      </c>
      <c r="CA400" s="127">
        <f t="shared" ref="CA400" si="6909">S400/S405</f>
        <v>0</v>
      </c>
      <c r="CB400" s="124">
        <f t="shared" ref="CB400" si="6910">T400/T405</f>
        <v>0</v>
      </c>
      <c r="CC400" s="125">
        <f t="shared" ref="CC400" si="6911">U400/U405</f>
        <v>5.6390977443609019E-3</v>
      </c>
      <c r="CD400" s="126">
        <f t="shared" ref="CD400" si="6912">V400/V405</f>
        <v>0</v>
      </c>
      <c r="CE400" s="127">
        <f t="shared" ref="CE400" si="6913">W400/W405</f>
        <v>0</v>
      </c>
      <c r="CF400" s="124">
        <f t="shared" ref="CF400" si="6914">X400/X405</f>
        <v>0</v>
      </c>
      <c r="CG400" s="125">
        <f t="shared" ref="CG400" si="6915">Y400/Y405</f>
        <v>0</v>
      </c>
      <c r="CH400" s="126">
        <f t="shared" ref="CH400" si="6916">Z400/Z405</f>
        <v>0</v>
      </c>
      <c r="CI400" s="124">
        <f t="shared" ref="CI400" si="6917">AA400/AA405</f>
        <v>0</v>
      </c>
      <c r="CJ400" s="130">
        <f t="shared" ref="CJ400" si="6918">AB400/AB405</f>
        <v>2.5887956922439678E-4</v>
      </c>
      <c r="CK400" s="131">
        <f t="shared" ref="CK400" si="6919">AC400/AC405</f>
        <v>6.222775357809583E-4</v>
      </c>
    </row>
    <row r="401" spans="1:89" x14ac:dyDescent="0.2">
      <c r="A401" s="140" t="s">
        <v>36</v>
      </c>
      <c r="B401" s="195">
        <v>0</v>
      </c>
      <c r="C401" s="189">
        <v>1</v>
      </c>
      <c r="D401" s="190">
        <v>0</v>
      </c>
      <c r="E401" s="191">
        <v>0</v>
      </c>
      <c r="F401" s="188">
        <v>0</v>
      </c>
      <c r="G401" s="192">
        <v>0</v>
      </c>
      <c r="H401" s="190">
        <v>0</v>
      </c>
      <c r="I401" s="191">
        <v>0</v>
      </c>
      <c r="J401" s="188">
        <v>0</v>
      </c>
      <c r="K401" s="192">
        <v>0</v>
      </c>
      <c r="L401" s="190">
        <v>0</v>
      </c>
      <c r="M401" s="188">
        <v>0</v>
      </c>
      <c r="N401" s="193">
        <v>0</v>
      </c>
      <c r="O401" s="196">
        <v>0</v>
      </c>
      <c r="P401" s="188">
        <v>0</v>
      </c>
      <c r="Q401" s="192">
        <v>0</v>
      </c>
      <c r="R401" s="190">
        <v>0</v>
      </c>
      <c r="S401" s="191">
        <v>0</v>
      </c>
      <c r="T401" s="188">
        <v>0</v>
      </c>
      <c r="U401" s="192">
        <v>0</v>
      </c>
      <c r="V401" s="190">
        <v>0</v>
      </c>
      <c r="W401" s="191">
        <v>0</v>
      </c>
      <c r="X401" s="188">
        <v>0</v>
      </c>
      <c r="Y401" s="192">
        <v>0</v>
      </c>
      <c r="Z401" s="190">
        <v>0</v>
      </c>
      <c r="AA401" s="188">
        <v>0</v>
      </c>
      <c r="AB401" s="165">
        <f t="shared" si="6484"/>
        <v>0</v>
      </c>
      <c r="AC401" s="166">
        <f t="shared" si="6401"/>
        <v>1</v>
      </c>
      <c r="BI401" s="140" t="s">
        <v>36</v>
      </c>
      <c r="BJ401" s="124">
        <f>B401/B405</f>
        <v>0</v>
      </c>
      <c r="BK401" s="125">
        <f t="shared" ref="BK401" si="6920">C401/C405</f>
        <v>2.2857142857142857E-4</v>
      </c>
      <c r="BL401" s="126">
        <f t="shared" ref="BL401" si="6921">D401/D405</f>
        <v>0</v>
      </c>
      <c r="BM401" s="127">
        <f t="shared" ref="BM401" si="6922">E401/E405</f>
        <v>0</v>
      </c>
      <c r="BN401" s="124">
        <f t="shared" ref="BN401" si="6923">F401/F405</f>
        <v>0</v>
      </c>
      <c r="BO401" s="125">
        <f t="shared" ref="BO401" si="6924">G401/G405</f>
        <v>0</v>
      </c>
      <c r="BP401" s="126">
        <f t="shared" ref="BP401" si="6925">H401/H405</f>
        <v>0</v>
      </c>
      <c r="BQ401" s="127">
        <f t="shared" ref="BQ401" si="6926">I401/I405</f>
        <v>0</v>
      </c>
      <c r="BR401" s="124">
        <f t="shared" ref="BR401" si="6927">J401/J405</f>
        <v>0</v>
      </c>
      <c r="BS401" s="125">
        <f t="shared" ref="BS401" si="6928">K401/K405</f>
        <v>0</v>
      </c>
      <c r="BT401" s="126">
        <f t="shared" ref="BT401" si="6929">L401/L405</f>
        <v>0</v>
      </c>
      <c r="BU401" s="124">
        <f t="shared" ref="BU401" si="6930">M401/M405</f>
        <v>0</v>
      </c>
      <c r="BV401" s="128">
        <f t="shared" ref="BV401" si="6931">N401/N405</f>
        <v>0</v>
      </c>
      <c r="BW401" s="129">
        <f t="shared" ref="BW401" si="6932">O401/O405</f>
        <v>0</v>
      </c>
      <c r="BX401" s="124">
        <f t="shared" ref="BX401" si="6933">P401/P405</f>
        <v>0</v>
      </c>
      <c r="BY401" s="125">
        <f t="shared" ref="BY401" si="6934">Q401/Q405</f>
        <v>0</v>
      </c>
      <c r="BZ401" s="126">
        <f t="shared" ref="BZ401" si="6935">R401/R405</f>
        <v>0</v>
      </c>
      <c r="CA401" s="127">
        <f t="shared" ref="CA401" si="6936">S401/S405</f>
        <v>0</v>
      </c>
      <c r="CB401" s="124">
        <f t="shared" ref="CB401" si="6937">T401/T405</f>
        <v>0</v>
      </c>
      <c r="CC401" s="125">
        <f t="shared" ref="CC401" si="6938">U401/U405</f>
        <v>0</v>
      </c>
      <c r="CD401" s="126">
        <f t="shared" ref="CD401" si="6939">V401/V405</f>
        <v>0</v>
      </c>
      <c r="CE401" s="127">
        <f t="shared" ref="CE401" si="6940">W401/W405</f>
        <v>0</v>
      </c>
      <c r="CF401" s="124">
        <f t="shared" ref="CF401" si="6941">X401/X405</f>
        <v>0</v>
      </c>
      <c r="CG401" s="125">
        <f t="shared" ref="CG401" si="6942">Y401/Y405</f>
        <v>0</v>
      </c>
      <c r="CH401" s="126">
        <f t="shared" ref="CH401" si="6943">Z401/Z405</f>
        <v>0</v>
      </c>
      <c r="CI401" s="124">
        <f t="shared" ref="CI401" si="6944">AA401/AA405</f>
        <v>0</v>
      </c>
      <c r="CJ401" s="130">
        <f t="shared" ref="CJ401" si="6945">AB401/AB405</f>
        <v>0</v>
      </c>
      <c r="CK401" s="131">
        <f t="shared" ref="CK401" si="6946">AC401/AC405</f>
        <v>2.5928230657539929E-5</v>
      </c>
    </row>
    <row r="402" spans="1:89" x14ac:dyDescent="0.2">
      <c r="A402" s="132" t="s">
        <v>37</v>
      </c>
      <c r="B402" s="57">
        <v>0</v>
      </c>
      <c r="C402" s="58">
        <v>0</v>
      </c>
      <c r="D402" s="134">
        <v>0</v>
      </c>
      <c r="E402" s="135">
        <v>0</v>
      </c>
      <c r="F402" s="133">
        <v>0</v>
      </c>
      <c r="G402" s="136">
        <v>0</v>
      </c>
      <c r="H402" s="134">
        <v>0</v>
      </c>
      <c r="I402" s="135">
        <v>0</v>
      </c>
      <c r="J402" s="133">
        <v>0</v>
      </c>
      <c r="K402" s="136">
        <v>0</v>
      </c>
      <c r="L402" s="134">
        <v>0</v>
      </c>
      <c r="M402" s="133">
        <v>0</v>
      </c>
      <c r="N402" s="137">
        <v>0</v>
      </c>
      <c r="O402" s="138">
        <v>0</v>
      </c>
      <c r="P402" s="133">
        <v>0</v>
      </c>
      <c r="Q402" s="136">
        <v>0</v>
      </c>
      <c r="R402" s="134"/>
      <c r="S402" s="135">
        <v>0</v>
      </c>
      <c r="T402" s="133">
        <v>0</v>
      </c>
      <c r="U402" s="136">
        <v>0</v>
      </c>
      <c r="V402" s="134">
        <v>0</v>
      </c>
      <c r="W402" s="135">
        <v>0</v>
      </c>
      <c r="X402" s="133">
        <v>0</v>
      </c>
      <c r="Y402" s="136">
        <v>0</v>
      </c>
      <c r="Z402" s="139">
        <v>0</v>
      </c>
      <c r="AA402" s="2">
        <v>0</v>
      </c>
      <c r="AB402" s="165"/>
      <c r="AC402" s="166"/>
      <c r="BI402" s="132" t="s">
        <v>37</v>
      </c>
      <c r="BJ402" s="124">
        <f>B402/B405</f>
        <v>0</v>
      </c>
      <c r="BK402" s="125">
        <f t="shared" ref="BK402" si="6947">C402/C405</f>
        <v>0</v>
      </c>
      <c r="BL402" s="126">
        <f t="shared" ref="BL402" si="6948">D402/D405</f>
        <v>0</v>
      </c>
      <c r="BM402" s="127">
        <f t="shared" ref="BM402" si="6949">E402/E405</f>
        <v>0</v>
      </c>
      <c r="BN402" s="124">
        <f t="shared" ref="BN402" si="6950">F402/F405</f>
        <v>0</v>
      </c>
      <c r="BO402" s="125">
        <f t="shared" ref="BO402" si="6951">G402/G405</f>
        <v>0</v>
      </c>
      <c r="BP402" s="126">
        <f t="shared" ref="BP402" si="6952">H402/H405</f>
        <v>0</v>
      </c>
      <c r="BQ402" s="127">
        <f t="shared" ref="BQ402" si="6953">I402/I405</f>
        <v>0</v>
      </c>
      <c r="BR402" s="124">
        <f t="shared" ref="BR402" si="6954">J402/J405</f>
        <v>0</v>
      </c>
      <c r="BS402" s="125">
        <f t="shared" ref="BS402" si="6955">K402/K405</f>
        <v>0</v>
      </c>
      <c r="BT402" s="126">
        <f t="shared" ref="BT402" si="6956">L402/L405</f>
        <v>0</v>
      </c>
      <c r="BU402" s="124">
        <f t="shared" ref="BU402" si="6957">M402/M405</f>
        <v>0</v>
      </c>
      <c r="BV402" s="128">
        <f t="shared" ref="BV402" si="6958">N402/N405</f>
        <v>0</v>
      </c>
      <c r="BW402" s="129">
        <f t="shared" ref="BW402" si="6959">O402/O405</f>
        <v>0</v>
      </c>
      <c r="BX402" s="124">
        <f t="shared" ref="BX402" si="6960">P402/P405</f>
        <v>0</v>
      </c>
      <c r="BY402" s="125">
        <f t="shared" ref="BY402" si="6961">Q402/Q405</f>
        <v>0</v>
      </c>
      <c r="BZ402" s="126">
        <f t="shared" ref="BZ402" si="6962">R402/R405</f>
        <v>0</v>
      </c>
      <c r="CA402" s="127">
        <f t="shared" ref="CA402" si="6963">S402/S405</f>
        <v>0</v>
      </c>
      <c r="CB402" s="124">
        <f t="shared" ref="CB402" si="6964">T402/T405</f>
        <v>0</v>
      </c>
      <c r="CC402" s="125">
        <f t="shared" ref="CC402" si="6965">U402/U405</f>
        <v>0</v>
      </c>
      <c r="CD402" s="126">
        <f t="shared" ref="CD402" si="6966">V402/V405</f>
        <v>0</v>
      </c>
      <c r="CE402" s="127">
        <f t="shared" ref="CE402" si="6967">W402/W405</f>
        <v>0</v>
      </c>
      <c r="CF402" s="124">
        <f t="shared" ref="CF402" si="6968">X402/X405</f>
        <v>0</v>
      </c>
      <c r="CG402" s="125">
        <f t="shared" ref="CG402" si="6969">Y402/Y405</f>
        <v>0</v>
      </c>
      <c r="CH402" s="126">
        <f t="shared" ref="CH402" si="6970">Z402/Z405</f>
        <v>0</v>
      </c>
      <c r="CI402" s="124">
        <f t="shared" ref="CI402" si="6971">AA402/AA405</f>
        <v>0</v>
      </c>
      <c r="CJ402" s="130">
        <f t="shared" ref="CJ402" si="6972">AB402/AB405</f>
        <v>0</v>
      </c>
      <c r="CK402" s="131">
        <f t="shared" ref="CK402" si="6973">AC402/AC405</f>
        <v>0</v>
      </c>
    </row>
    <row r="403" spans="1:89" x14ac:dyDescent="0.2">
      <c r="A403" s="140" t="s">
        <v>38</v>
      </c>
      <c r="B403" s="55"/>
      <c r="C403" s="56"/>
      <c r="D403" s="145"/>
      <c r="E403" s="142"/>
      <c r="F403" s="143"/>
      <c r="G403" s="144"/>
      <c r="H403" s="145"/>
      <c r="I403" s="142"/>
      <c r="J403" s="143"/>
      <c r="K403" s="144"/>
      <c r="L403" s="145"/>
      <c r="M403" s="143"/>
      <c r="N403" s="147"/>
      <c r="O403" s="146"/>
      <c r="P403" s="143"/>
      <c r="Q403" s="144"/>
      <c r="R403" s="145"/>
      <c r="S403" s="142"/>
      <c r="T403" s="143"/>
      <c r="U403" s="144"/>
      <c r="V403" s="145"/>
      <c r="W403" s="142"/>
      <c r="X403" s="143"/>
      <c r="Y403" s="144"/>
      <c r="Z403" s="3"/>
      <c r="AA403" s="141"/>
      <c r="AB403" s="165"/>
      <c r="AC403" s="166"/>
      <c r="BI403" s="140" t="s">
        <v>38</v>
      </c>
      <c r="BJ403" s="124">
        <f>B403/B405</f>
        <v>0</v>
      </c>
      <c r="BK403" s="125">
        <f t="shared" ref="BK403" si="6974">C403/C405</f>
        <v>0</v>
      </c>
      <c r="BL403" s="126">
        <f t="shared" ref="BL403" si="6975">D403/D405</f>
        <v>0</v>
      </c>
      <c r="BM403" s="127">
        <f t="shared" ref="BM403" si="6976">E403/E405</f>
        <v>0</v>
      </c>
      <c r="BN403" s="124">
        <f t="shared" ref="BN403" si="6977">F403/F405</f>
        <v>0</v>
      </c>
      <c r="BO403" s="125">
        <f t="shared" ref="BO403" si="6978">G403/G405</f>
        <v>0</v>
      </c>
      <c r="BP403" s="126">
        <f t="shared" ref="BP403" si="6979">H403/H405</f>
        <v>0</v>
      </c>
      <c r="BQ403" s="127">
        <f t="shared" ref="BQ403" si="6980">I403/I405</f>
        <v>0</v>
      </c>
      <c r="BR403" s="124">
        <f t="shared" ref="BR403" si="6981">J403/J405</f>
        <v>0</v>
      </c>
      <c r="BS403" s="125">
        <f t="shared" ref="BS403" si="6982">K403/K405</f>
        <v>0</v>
      </c>
      <c r="BT403" s="126">
        <f t="shared" ref="BT403" si="6983">L403/L405</f>
        <v>0</v>
      </c>
      <c r="BU403" s="124">
        <f t="shared" ref="BU403" si="6984">M403/M405</f>
        <v>0</v>
      </c>
      <c r="BV403" s="128">
        <f t="shared" ref="BV403" si="6985">N403/N405</f>
        <v>0</v>
      </c>
      <c r="BW403" s="129">
        <f t="shared" ref="BW403" si="6986">O403/O405</f>
        <v>0</v>
      </c>
      <c r="BX403" s="124">
        <f t="shared" ref="BX403" si="6987">P403/P405</f>
        <v>0</v>
      </c>
      <c r="BY403" s="125">
        <f t="shared" ref="BY403" si="6988">Q403/Q405</f>
        <v>0</v>
      </c>
      <c r="BZ403" s="126">
        <f t="shared" ref="BZ403" si="6989">R403/R405</f>
        <v>0</v>
      </c>
      <c r="CA403" s="127">
        <f t="shared" ref="CA403" si="6990">S403/S405</f>
        <v>0</v>
      </c>
      <c r="CB403" s="124">
        <f t="shared" ref="CB403" si="6991">T403/T405</f>
        <v>0</v>
      </c>
      <c r="CC403" s="125">
        <f t="shared" ref="CC403" si="6992">U403/U405</f>
        <v>0</v>
      </c>
      <c r="CD403" s="126">
        <f t="shared" ref="CD403" si="6993">V403/V405</f>
        <v>0</v>
      </c>
      <c r="CE403" s="127">
        <f t="shared" ref="CE403" si="6994">W403/W405</f>
        <v>0</v>
      </c>
      <c r="CF403" s="124">
        <f t="shared" ref="CF403" si="6995">X403/X405</f>
        <v>0</v>
      </c>
      <c r="CG403" s="125">
        <f t="shared" ref="CG403" si="6996">Y403/Y405</f>
        <v>0</v>
      </c>
      <c r="CH403" s="126">
        <f t="shared" ref="CH403" si="6997">Z403/Z405</f>
        <v>0</v>
      </c>
      <c r="CI403" s="124">
        <f t="shared" ref="CI403" si="6998">AA403/AA405</f>
        <v>0</v>
      </c>
      <c r="CJ403" s="130">
        <f t="shared" ref="CJ403" si="6999">AB403/AB405</f>
        <v>0</v>
      </c>
      <c r="CK403" s="131">
        <f t="shared" ref="CK403" si="7000">AC403/AC405</f>
        <v>0</v>
      </c>
    </row>
    <row r="404" spans="1:89" ht="13.5" thickBot="1" x14ac:dyDescent="0.25">
      <c r="A404" s="132" t="s">
        <v>39</v>
      </c>
      <c r="B404" s="57"/>
      <c r="C404" s="58"/>
      <c r="D404" s="134"/>
      <c r="E404" s="135"/>
      <c r="F404" s="133"/>
      <c r="G404" s="136"/>
      <c r="H404" s="134"/>
      <c r="I404" s="135"/>
      <c r="J404" s="133"/>
      <c r="K404" s="136"/>
      <c r="L404" s="134"/>
      <c r="M404" s="133"/>
      <c r="N404" s="137"/>
      <c r="O404" s="138"/>
      <c r="P404" s="133"/>
      <c r="Q404" s="136"/>
      <c r="R404" s="134"/>
      <c r="S404" s="135"/>
      <c r="T404" s="133"/>
      <c r="U404" s="136"/>
      <c r="V404" s="134"/>
      <c r="W404" s="135"/>
      <c r="X404" s="133"/>
      <c r="Y404" s="136"/>
      <c r="Z404" s="139"/>
      <c r="AA404" s="2"/>
      <c r="AB404" s="165"/>
      <c r="AC404" s="166"/>
      <c r="BI404" s="132" t="s">
        <v>39</v>
      </c>
      <c r="BJ404" s="124">
        <f>B404/B405</f>
        <v>0</v>
      </c>
      <c r="BK404" s="125">
        <f t="shared" ref="BK404" si="7001">C404/C405</f>
        <v>0</v>
      </c>
      <c r="BL404" s="126">
        <f t="shared" ref="BL404" si="7002">D404/D405</f>
        <v>0</v>
      </c>
      <c r="BM404" s="127">
        <f t="shared" ref="BM404" si="7003">E404/E405</f>
        <v>0</v>
      </c>
      <c r="BN404" s="124">
        <f t="shared" ref="BN404" si="7004">F404/F405</f>
        <v>0</v>
      </c>
      <c r="BO404" s="125">
        <f t="shared" ref="BO404" si="7005">G404/G405</f>
        <v>0</v>
      </c>
      <c r="BP404" s="126">
        <f t="shared" ref="BP404" si="7006">H404/H405</f>
        <v>0</v>
      </c>
      <c r="BQ404" s="127">
        <f t="shared" ref="BQ404" si="7007">I404/I405</f>
        <v>0</v>
      </c>
      <c r="BR404" s="124">
        <f t="shared" ref="BR404" si="7008">J404/J405</f>
        <v>0</v>
      </c>
      <c r="BS404" s="125">
        <f t="shared" ref="BS404" si="7009">K404/K405</f>
        <v>0</v>
      </c>
      <c r="BT404" s="126">
        <f t="shared" ref="BT404" si="7010">L404/L405</f>
        <v>0</v>
      </c>
      <c r="BU404" s="124">
        <f t="shared" ref="BU404" si="7011">M404/M405</f>
        <v>0</v>
      </c>
      <c r="BV404" s="128">
        <f t="shared" ref="BV404" si="7012">N404/N405</f>
        <v>0</v>
      </c>
      <c r="BW404" s="129">
        <f t="shared" ref="BW404" si="7013">O404/O405</f>
        <v>0</v>
      </c>
      <c r="BX404" s="124">
        <f t="shared" ref="BX404" si="7014">P404/P405</f>
        <v>0</v>
      </c>
      <c r="BY404" s="125">
        <f t="shared" ref="BY404" si="7015">Q404/Q405</f>
        <v>0</v>
      </c>
      <c r="BZ404" s="126">
        <f t="shared" ref="BZ404" si="7016">R404/R405</f>
        <v>0</v>
      </c>
      <c r="CA404" s="127">
        <f t="shared" ref="CA404" si="7017">S404/S405</f>
        <v>0</v>
      </c>
      <c r="CB404" s="124">
        <f t="shared" ref="CB404" si="7018">T404/T405</f>
        <v>0</v>
      </c>
      <c r="CC404" s="125">
        <f t="shared" ref="CC404" si="7019">U404/U405</f>
        <v>0</v>
      </c>
      <c r="CD404" s="126">
        <f t="shared" ref="CD404" si="7020">V404/V405</f>
        <v>0</v>
      </c>
      <c r="CE404" s="127">
        <f t="shared" ref="CE404" si="7021">W404/W405</f>
        <v>0</v>
      </c>
      <c r="CF404" s="124">
        <f t="shared" ref="CF404" si="7022">X404/X405</f>
        <v>0</v>
      </c>
      <c r="CG404" s="125">
        <f t="shared" ref="CG404" si="7023">Y404/Y405</f>
        <v>0</v>
      </c>
      <c r="CH404" s="126">
        <f t="shared" ref="CH404" si="7024">Z404/Z405</f>
        <v>0</v>
      </c>
      <c r="CI404" s="124">
        <f t="shared" ref="CI404" si="7025">AA404/AA405</f>
        <v>0</v>
      </c>
      <c r="CJ404" s="130">
        <f t="shared" ref="CJ404" si="7026">AB404/AB405</f>
        <v>0</v>
      </c>
      <c r="CK404" s="131">
        <f t="shared" ref="CK404" si="7027">AC404/AC405</f>
        <v>0</v>
      </c>
    </row>
    <row r="405" spans="1:89" ht="14.25" thickTop="1" thickBot="1" x14ac:dyDescent="0.25">
      <c r="A405" s="254" t="s">
        <v>13</v>
      </c>
      <c r="B405" s="14">
        <f t="shared" ref="B405:AA405" si="7028">SUM(B382:B404)</f>
        <v>4109</v>
      </c>
      <c r="C405" s="1">
        <f t="shared" si="7028"/>
        <v>4375</v>
      </c>
      <c r="D405" s="14">
        <f t="shared" si="7028"/>
        <v>1853</v>
      </c>
      <c r="E405" s="1">
        <f t="shared" si="7028"/>
        <v>2718</v>
      </c>
      <c r="F405" s="14">
        <f t="shared" si="7028"/>
        <v>3404</v>
      </c>
      <c r="G405" s="1">
        <f t="shared" si="7028"/>
        <v>2517</v>
      </c>
      <c r="H405" s="14">
        <f t="shared" si="7028"/>
        <v>5157</v>
      </c>
      <c r="I405" s="1">
        <f t="shared" si="7028"/>
        <v>5333</v>
      </c>
      <c r="J405" s="14">
        <f t="shared" si="7028"/>
        <v>1021</v>
      </c>
      <c r="K405" s="1">
        <f t="shared" si="7028"/>
        <v>909</v>
      </c>
      <c r="L405" s="14">
        <f t="shared" si="7028"/>
        <v>2370</v>
      </c>
      <c r="M405" s="1">
        <f t="shared" si="7028"/>
        <v>2556</v>
      </c>
      <c r="N405" s="14">
        <f t="shared" si="7028"/>
        <v>4352</v>
      </c>
      <c r="O405" s="1">
        <f t="shared" si="7028"/>
        <v>4247</v>
      </c>
      <c r="P405" s="14">
        <f t="shared" si="7028"/>
        <v>2461</v>
      </c>
      <c r="Q405" s="1">
        <f t="shared" si="7028"/>
        <v>1954</v>
      </c>
      <c r="R405" s="14">
        <f t="shared" si="7028"/>
        <v>2903</v>
      </c>
      <c r="S405" s="1">
        <f t="shared" si="7028"/>
        <v>2749</v>
      </c>
      <c r="T405" s="14">
        <f t="shared" si="7028"/>
        <v>713</v>
      </c>
      <c r="U405" s="1">
        <f t="shared" si="7028"/>
        <v>532</v>
      </c>
      <c r="V405" s="14">
        <f t="shared" si="7028"/>
        <v>3028</v>
      </c>
      <c r="W405" s="1">
        <f t="shared" si="7028"/>
        <v>2555</v>
      </c>
      <c r="X405" s="14">
        <f t="shared" si="7028"/>
        <v>1854</v>
      </c>
      <c r="Y405" s="1">
        <f t="shared" si="7028"/>
        <v>1761</v>
      </c>
      <c r="Z405" s="14">
        <f t="shared" si="7028"/>
        <v>5403</v>
      </c>
      <c r="AA405" s="1">
        <f t="shared" si="7028"/>
        <v>6362</v>
      </c>
      <c r="AB405" s="167">
        <f t="shared" ref="AB405" si="7029">SUM(AB381:AB404)</f>
        <v>38628</v>
      </c>
      <c r="AC405" s="168">
        <f t="shared" ref="AC405" si="7030">SUM(AC381:AC404)</f>
        <v>38568</v>
      </c>
      <c r="BI405" s="254" t="s">
        <v>13</v>
      </c>
      <c r="BJ405" s="148">
        <f>SUM(BJ381:BJ404)</f>
        <v>1</v>
      </c>
      <c r="BK405" s="149">
        <f t="shared" ref="BK405:CK405" si="7031">SUM(BK381:BK404)</f>
        <v>1</v>
      </c>
      <c r="BL405" s="148">
        <f t="shared" si="7031"/>
        <v>1.0000000000000002</v>
      </c>
      <c r="BM405" s="149">
        <f t="shared" si="7031"/>
        <v>0.99999999999999978</v>
      </c>
      <c r="BN405" s="148">
        <f t="shared" si="7031"/>
        <v>1</v>
      </c>
      <c r="BO405" s="149">
        <f t="shared" si="7031"/>
        <v>1</v>
      </c>
      <c r="BP405" s="148">
        <f t="shared" si="7031"/>
        <v>0.99999999999999978</v>
      </c>
      <c r="BQ405" s="149">
        <f t="shared" si="7031"/>
        <v>1</v>
      </c>
      <c r="BR405" s="148">
        <f t="shared" si="7031"/>
        <v>1</v>
      </c>
      <c r="BS405" s="149">
        <f t="shared" si="7031"/>
        <v>1.0000000000000002</v>
      </c>
      <c r="BT405" s="148">
        <f t="shared" si="7031"/>
        <v>1</v>
      </c>
      <c r="BU405" s="149">
        <f t="shared" si="7031"/>
        <v>1</v>
      </c>
      <c r="BV405" s="148">
        <f t="shared" si="7031"/>
        <v>1</v>
      </c>
      <c r="BW405" s="149">
        <f t="shared" si="7031"/>
        <v>0.99999999999999989</v>
      </c>
      <c r="BX405" s="148">
        <f t="shared" si="7031"/>
        <v>1</v>
      </c>
      <c r="BY405" s="149">
        <f t="shared" si="7031"/>
        <v>1</v>
      </c>
      <c r="BZ405" s="148">
        <f t="shared" si="7031"/>
        <v>1</v>
      </c>
      <c r="CA405" s="149">
        <f t="shared" si="7031"/>
        <v>0.99999999999999989</v>
      </c>
      <c r="CB405" s="148">
        <f t="shared" si="7031"/>
        <v>1</v>
      </c>
      <c r="CC405" s="149">
        <f t="shared" si="7031"/>
        <v>1.0000000000000002</v>
      </c>
      <c r="CD405" s="148">
        <f t="shared" si="7031"/>
        <v>1</v>
      </c>
      <c r="CE405" s="149">
        <f t="shared" si="7031"/>
        <v>1</v>
      </c>
      <c r="CF405" s="148">
        <f t="shared" si="7031"/>
        <v>1</v>
      </c>
      <c r="CG405" s="149">
        <f t="shared" si="7031"/>
        <v>1</v>
      </c>
      <c r="CH405" s="148">
        <f t="shared" si="7031"/>
        <v>0.99999999999999978</v>
      </c>
      <c r="CI405" s="149">
        <f t="shared" si="7031"/>
        <v>1</v>
      </c>
      <c r="CJ405" s="148">
        <f t="shared" si="7031"/>
        <v>1</v>
      </c>
      <c r="CK405" s="149">
        <f t="shared" si="7031"/>
        <v>0.99999999999999989</v>
      </c>
    </row>
    <row r="406" spans="1:89" ht="13.5" thickTop="1" x14ac:dyDescent="0.2">
      <c r="A406" s="179"/>
    </row>
    <row r="408" spans="1:89" x14ac:dyDescent="0.2">
      <c r="A408" s="271">
        <f>+A377+1</f>
        <v>43996</v>
      </c>
      <c r="B408" s="271"/>
      <c r="C408" s="271"/>
      <c r="D408" s="271"/>
      <c r="BI408" s="270">
        <f>+BI377+1</f>
        <v>43996</v>
      </c>
      <c r="BJ408" s="270"/>
      <c r="BK408" s="270"/>
      <c r="BL408" s="270"/>
    </row>
    <row r="409" spans="1:89" ht="13.5" thickBot="1" x14ac:dyDescent="0.25">
      <c r="AE409" t="s">
        <v>84</v>
      </c>
    </row>
    <row r="410" spans="1:89" ht="14.25" thickTop="1" thickBot="1" x14ac:dyDescent="0.25">
      <c r="A410" s="268" t="s">
        <v>0</v>
      </c>
      <c r="B410" s="262" t="s">
        <v>1</v>
      </c>
      <c r="C410" s="263"/>
      <c r="D410" s="262" t="s">
        <v>2</v>
      </c>
      <c r="E410" s="263"/>
      <c r="F410" s="262" t="s">
        <v>3</v>
      </c>
      <c r="G410" s="263"/>
      <c r="H410" s="262" t="s">
        <v>4</v>
      </c>
      <c r="I410" s="263"/>
      <c r="J410" s="262" t="s">
        <v>5</v>
      </c>
      <c r="K410" s="263"/>
      <c r="L410" s="262" t="s">
        <v>6</v>
      </c>
      <c r="M410" s="263"/>
      <c r="N410" s="262" t="s">
        <v>7</v>
      </c>
      <c r="O410" s="263"/>
      <c r="P410" s="262" t="s">
        <v>8</v>
      </c>
      <c r="Q410" s="263"/>
      <c r="R410" s="262" t="s">
        <v>9</v>
      </c>
      <c r="S410" s="263"/>
      <c r="T410" s="262" t="s">
        <v>10</v>
      </c>
      <c r="U410" s="263"/>
      <c r="V410" s="262" t="s">
        <v>11</v>
      </c>
      <c r="W410" s="263"/>
      <c r="X410" s="262" t="s">
        <v>12</v>
      </c>
      <c r="Y410" s="263"/>
      <c r="Z410" s="264" t="s">
        <v>40</v>
      </c>
      <c r="AA410" s="265"/>
      <c r="AB410" s="266" t="s">
        <v>41</v>
      </c>
      <c r="AC410" s="267"/>
      <c r="AE410" s="268" t="s">
        <v>0</v>
      </c>
      <c r="AF410" s="262" t="s">
        <v>1</v>
      </c>
      <c r="AG410" s="263"/>
      <c r="AH410" s="262" t="s">
        <v>2</v>
      </c>
      <c r="AI410" s="263"/>
      <c r="AJ410" s="262" t="s">
        <v>3</v>
      </c>
      <c r="AK410" s="263"/>
      <c r="AL410" s="262" t="s">
        <v>4</v>
      </c>
      <c r="AM410" s="263"/>
      <c r="AN410" s="262" t="s">
        <v>5</v>
      </c>
      <c r="AO410" s="263"/>
      <c r="AP410" s="262" t="s">
        <v>6</v>
      </c>
      <c r="AQ410" s="263"/>
      <c r="AR410" s="262" t="s">
        <v>7</v>
      </c>
      <c r="AS410" s="263"/>
      <c r="AT410" s="262" t="s">
        <v>8</v>
      </c>
      <c r="AU410" s="263"/>
      <c r="AV410" s="262" t="s">
        <v>9</v>
      </c>
      <c r="AW410" s="263"/>
      <c r="AX410" s="262" t="s">
        <v>10</v>
      </c>
      <c r="AY410" s="263"/>
      <c r="AZ410" s="262" t="s">
        <v>11</v>
      </c>
      <c r="BA410" s="263"/>
      <c r="BB410" s="262" t="s">
        <v>12</v>
      </c>
      <c r="BC410" s="263"/>
      <c r="BD410" s="264" t="s">
        <v>40</v>
      </c>
      <c r="BE410" s="265"/>
      <c r="BF410" s="266" t="s">
        <v>41</v>
      </c>
      <c r="BG410" s="267"/>
      <c r="BI410" s="268" t="s">
        <v>0</v>
      </c>
      <c r="BJ410" s="262" t="s">
        <v>1</v>
      </c>
      <c r="BK410" s="263"/>
      <c r="BL410" s="262" t="s">
        <v>2</v>
      </c>
      <c r="BM410" s="263"/>
      <c r="BN410" s="262" t="s">
        <v>3</v>
      </c>
      <c r="BO410" s="263"/>
      <c r="BP410" s="262" t="s">
        <v>4</v>
      </c>
      <c r="BQ410" s="263"/>
      <c r="BR410" s="262" t="s">
        <v>5</v>
      </c>
      <c r="BS410" s="263"/>
      <c r="BT410" s="262" t="s">
        <v>6</v>
      </c>
      <c r="BU410" s="263"/>
      <c r="BV410" s="262" t="s">
        <v>7</v>
      </c>
      <c r="BW410" s="263"/>
      <c r="BX410" s="262" t="s">
        <v>8</v>
      </c>
      <c r="BY410" s="263"/>
      <c r="BZ410" s="262" t="s">
        <v>9</v>
      </c>
      <c r="CA410" s="263"/>
      <c r="CB410" s="262" t="s">
        <v>10</v>
      </c>
      <c r="CC410" s="263"/>
      <c r="CD410" s="262" t="s">
        <v>11</v>
      </c>
      <c r="CE410" s="263"/>
      <c r="CF410" s="262" t="s">
        <v>12</v>
      </c>
      <c r="CG410" s="263"/>
      <c r="CH410" s="264" t="s">
        <v>40</v>
      </c>
      <c r="CI410" s="265"/>
      <c r="CJ410" s="262" t="s">
        <v>41</v>
      </c>
      <c r="CK410" s="263"/>
    </row>
    <row r="411" spans="1:89" ht="15" thickTop="1" thickBot="1" x14ac:dyDescent="0.3">
      <c r="A411" s="269"/>
      <c r="B411" s="112" t="s">
        <v>14</v>
      </c>
      <c r="C411" s="113" t="s">
        <v>15</v>
      </c>
      <c r="D411" s="114" t="s">
        <v>14</v>
      </c>
      <c r="E411" s="115" t="s">
        <v>15</v>
      </c>
      <c r="F411" s="112" t="s">
        <v>14</v>
      </c>
      <c r="G411" s="113" t="s">
        <v>15</v>
      </c>
      <c r="H411" s="114" t="s">
        <v>14</v>
      </c>
      <c r="I411" s="115" t="s">
        <v>15</v>
      </c>
      <c r="J411" s="112" t="s">
        <v>14</v>
      </c>
      <c r="K411" s="113" t="s">
        <v>15</v>
      </c>
      <c r="L411" s="114" t="s">
        <v>14</v>
      </c>
      <c r="M411" s="112" t="s">
        <v>15</v>
      </c>
      <c r="N411" s="116" t="s">
        <v>14</v>
      </c>
      <c r="O411" s="117" t="s">
        <v>15</v>
      </c>
      <c r="P411" s="112" t="s">
        <v>14</v>
      </c>
      <c r="Q411" s="113" t="s">
        <v>15</v>
      </c>
      <c r="R411" s="114" t="s">
        <v>14</v>
      </c>
      <c r="S411" s="115" t="s">
        <v>15</v>
      </c>
      <c r="T411" s="112" t="s">
        <v>14</v>
      </c>
      <c r="U411" s="113" t="s">
        <v>15</v>
      </c>
      <c r="V411" s="114" t="s">
        <v>14</v>
      </c>
      <c r="W411" s="115" t="s">
        <v>15</v>
      </c>
      <c r="X411" s="112" t="s">
        <v>14</v>
      </c>
      <c r="Y411" s="113" t="s">
        <v>15</v>
      </c>
      <c r="Z411" s="26" t="s">
        <v>14</v>
      </c>
      <c r="AA411" s="118" t="s">
        <v>15</v>
      </c>
      <c r="AB411" s="169" t="s">
        <v>14</v>
      </c>
      <c r="AC411" s="170" t="s">
        <v>15</v>
      </c>
      <c r="AE411" s="269"/>
      <c r="AF411" s="112" t="s">
        <v>14</v>
      </c>
      <c r="AG411" s="113" t="s">
        <v>15</v>
      </c>
      <c r="AH411" s="114" t="s">
        <v>14</v>
      </c>
      <c r="AI411" s="115" t="s">
        <v>15</v>
      </c>
      <c r="AJ411" s="112" t="s">
        <v>14</v>
      </c>
      <c r="AK411" s="113" t="s">
        <v>15</v>
      </c>
      <c r="AL411" s="114" t="s">
        <v>14</v>
      </c>
      <c r="AM411" s="115" t="s">
        <v>15</v>
      </c>
      <c r="AN411" s="112" t="s">
        <v>14</v>
      </c>
      <c r="AO411" s="113" t="s">
        <v>15</v>
      </c>
      <c r="AP411" s="114" t="s">
        <v>14</v>
      </c>
      <c r="AQ411" s="112" t="s">
        <v>15</v>
      </c>
      <c r="AR411" s="116" t="s">
        <v>14</v>
      </c>
      <c r="AS411" s="117" t="s">
        <v>15</v>
      </c>
      <c r="AT411" s="112" t="s">
        <v>14</v>
      </c>
      <c r="AU411" s="113" t="s">
        <v>15</v>
      </c>
      <c r="AV411" s="114" t="s">
        <v>14</v>
      </c>
      <c r="AW411" s="115" t="s">
        <v>15</v>
      </c>
      <c r="AX411" s="112" t="s">
        <v>14</v>
      </c>
      <c r="AY411" s="113" t="s">
        <v>15</v>
      </c>
      <c r="AZ411" s="114" t="s">
        <v>14</v>
      </c>
      <c r="BA411" s="115" t="s">
        <v>15</v>
      </c>
      <c r="BB411" s="112" t="s">
        <v>14</v>
      </c>
      <c r="BC411" s="113" t="s">
        <v>15</v>
      </c>
      <c r="BD411" s="26" t="s">
        <v>14</v>
      </c>
      <c r="BE411" s="118" t="s">
        <v>15</v>
      </c>
      <c r="BF411" s="169" t="s">
        <v>14</v>
      </c>
      <c r="BG411" s="170" t="s">
        <v>15</v>
      </c>
      <c r="BI411" s="269"/>
      <c r="BJ411" s="112" t="s">
        <v>14</v>
      </c>
      <c r="BK411" s="113" t="s">
        <v>15</v>
      </c>
      <c r="BL411" s="114" t="s">
        <v>14</v>
      </c>
      <c r="BM411" s="115" t="s">
        <v>15</v>
      </c>
      <c r="BN411" s="112" t="s">
        <v>14</v>
      </c>
      <c r="BO411" s="113" t="s">
        <v>15</v>
      </c>
      <c r="BP411" s="114" t="s">
        <v>14</v>
      </c>
      <c r="BQ411" s="115" t="s">
        <v>15</v>
      </c>
      <c r="BR411" s="112" t="s">
        <v>14</v>
      </c>
      <c r="BS411" s="113" t="s">
        <v>15</v>
      </c>
      <c r="BT411" s="114" t="s">
        <v>14</v>
      </c>
      <c r="BU411" s="112" t="s">
        <v>15</v>
      </c>
      <c r="BV411" s="116" t="s">
        <v>14</v>
      </c>
      <c r="BW411" s="117" t="s">
        <v>15</v>
      </c>
      <c r="BX411" s="112" t="s">
        <v>14</v>
      </c>
      <c r="BY411" s="113" t="s">
        <v>15</v>
      </c>
      <c r="BZ411" s="114" t="s">
        <v>14</v>
      </c>
      <c r="CA411" s="115" t="s">
        <v>15</v>
      </c>
      <c r="CB411" s="112" t="s">
        <v>14</v>
      </c>
      <c r="CC411" s="113" t="s">
        <v>15</v>
      </c>
      <c r="CD411" s="114" t="s">
        <v>14</v>
      </c>
      <c r="CE411" s="115" t="s">
        <v>15</v>
      </c>
      <c r="CF411" s="112" t="s">
        <v>14</v>
      </c>
      <c r="CG411" s="113" t="s">
        <v>15</v>
      </c>
      <c r="CH411" s="26" t="s">
        <v>14</v>
      </c>
      <c r="CI411" s="118" t="s">
        <v>15</v>
      </c>
      <c r="CJ411" s="116" t="s">
        <v>14</v>
      </c>
      <c r="CK411" s="117" t="s">
        <v>15</v>
      </c>
    </row>
    <row r="412" spans="1:89" ht="13.5" thickTop="1" x14ac:dyDescent="0.2">
      <c r="A412" s="120" t="s">
        <v>16</v>
      </c>
      <c r="B412" s="121"/>
      <c r="C412" s="178"/>
      <c r="D412" s="122"/>
      <c r="E412" s="173"/>
      <c r="F412" s="121"/>
      <c r="G412" s="123"/>
      <c r="H412" s="122"/>
      <c r="I412" s="173"/>
      <c r="J412" s="121"/>
      <c r="K412" s="123"/>
      <c r="L412" s="122"/>
      <c r="M412" s="121"/>
      <c r="N412" s="172"/>
      <c r="O412" s="174"/>
      <c r="P412" s="121"/>
      <c r="Q412" s="123"/>
      <c r="R412" s="122"/>
      <c r="S412" s="173"/>
      <c r="T412" s="121"/>
      <c r="U412" s="123"/>
      <c r="V412" s="122"/>
      <c r="W412" s="173"/>
      <c r="X412" s="121"/>
      <c r="Y412" s="123"/>
      <c r="Z412" s="21"/>
      <c r="AA412" s="177"/>
      <c r="AB412" s="163">
        <f>B412+D412+F412+H412+J412+L412+N412+P412+R412+T412+V412+X412+Z412</f>
        <v>0</v>
      </c>
      <c r="AC412" s="164">
        <f>C412+E412+G412+I412+K412+M412+O412+Q412+S412+U412+W412+Y412+AA412</f>
        <v>0</v>
      </c>
      <c r="AE412" s="257" t="str">
        <f>$AE$9</f>
        <v>07:00 - 07:59</v>
      </c>
      <c r="AF412" s="121">
        <f>SUMIF($A$9:$A$32,$AE412,B$412:B$435)</f>
        <v>284</v>
      </c>
      <c r="AG412" s="178">
        <f t="shared" ref="AG412:AV413" si="7032">SUMIF($A$9:$A$32,$AE412,C$412:C$435)</f>
        <v>164</v>
      </c>
      <c r="AH412" s="122">
        <f t="shared" si="7032"/>
        <v>121</v>
      </c>
      <c r="AI412" s="173">
        <f t="shared" si="7032"/>
        <v>96</v>
      </c>
      <c r="AJ412" s="121">
        <f t="shared" si="7032"/>
        <v>329</v>
      </c>
      <c r="AK412" s="123">
        <f t="shared" si="7032"/>
        <v>85</v>
      </c>
      <c r="AL412" s="122">
        <f t="shared" si="7032"/>
        <v>380</v>
      </c>
      <c r="AM412" s="173">
        <f t="shared" si="7032"/>
        <v>268</v>
      </c>
      <c r="AN412" s="121">
        <f t="shared" si="7032"/>
        <v>56</v>
      </c>
      <c r="AO412" s="123">
        <f t="shared" si="7032"/>
        <v>55</v>
      </c>
      <c r="AP412" s="122">
        <f t="shared" si="7032"/>
        <v>101</v>
      </c>
      <c r="AQ412" s="121">
        <f t="shared" si="7032"/>
        <v>220</v>
      </c>
      <c r="AR412" s="172">
        <f t="shared" si="7032"/>
        <v>200</v>
      </c>
      <c r="AS412" s="174">
        <f t="shared" si="7032"/>
        <v>313</v>
      </c>
      <c r="AT412" s="121">
        <f t="shared" si="7032"/>
        <v>139</v>
      </c>
      <c r="AU412" s="123">
        <f t="shared" si="7032"/>
        <v>76</v>
      </c>
      <c r="AV412" s="122">
        <f t="shared" si="7032"/>
        <v>219</v>
      </c>
      <c r="AW412" s="173">
        <f t="shared" ref="AW412:BE413" si="7033">SUMIF($A$9:$A$32,$AE412,S$412:S$435)</f>
        <v>134</v>
      </c>
      <c r="AX412" s="121">
        <f t="shared" si="7033"/>
        <v>42</v>
      </c>
      <c r="AY412" s="123">
        <f t="shared" si="7033"/>
        <v>48</v>
      </c>
      <c r="AZ412" s="122">
        <f t="shared" si="7033"/>
        <v>69</v>
      </c>
      <c r="BA412" s="173">
        <f t="shared" si="7033"/>
        <v>250</v>
      </c>
      <c r="BB412" s="121">
        <f t="shared" si="7033"/>
        <v>111</v>
      </c>
      <c r="BC412" s="123">
        <f t="shared" si="7033"/>
        <v>107</v>
      </c>
      <c r="BD412" s="21">
        <f t="shared" si="7033"/>
        <v>434</v>
      </c>
      <c r="BE412" s="177">
        <f t="shared" si="7033"/>
        <v>327</v>
      </c>
      <c r="BF412" s="163">
        <f>AF412+AH412+AJ412+AL412+AN412+AP412+AR412+AT412+AV412+AX412+AZ412+BB412+BD412</f>
        <v>2485</v>
      </c>
      <c r="BG412" s="164">
        <f>AG412+AI412+AK412+AM412+AO412+AQ412+AS412+AU412+AW412+AY412+BA412+BC412+BE412</f>
        <v>2143</v>
      </c>
      <c r="BI412" s="120" t="s">
        <v>16</v>
      </c>
      <c r="BJ412" s="124">
        <f>B412/B436</f>
        <v>0</v>
      </c>
      <c r="BK412" s="125">
        <f t="shared" ref="BK412" si="7034">C412/C436</f>
        <v>0</v>
      </c>
      <c r="BL412" s="126">
        <f t="shared" ref="BL412" si="7035">D412/D436</f>
        <v>0</v>
      </c>
      <c r="BM412" s="127">
        <f t="shared" ref="BM412" si="7036">E412/E436</f>
        <v>0</v>
      </c>
      <c r="BN412" s="124">
        <f t="shared" ref="BN412" si="7037">F412/F436</f>
        <v>0</v>
      </c>
      <c r="BO412" s="125">
        <f t="shared" ref="BO412" si="7038">G412/G436</f>
        <v>0</v>
      </c>
      <c r="BP412" s="126">
        <f t="shared" ref="BP412" si="7039">H412/H436</f>
        <v>0</v>
      </c>
      <c r="BQ412" s="127">
        <f t="shared" ref="BQ412" si="7040">I412/I436</f>
        <v>0</v>
      </c>
      <c r="BR412" s="124">
        <f t="shared" ref="BR412" si="7041">J412/J436</f>
        <v>0</v>
      </c>
      <c r="BS412" s="125">
        <f t="shared" ref="BS412" si="7042">K412/K436</f>
        <v>0</v>
      </c>
      <c r="BT412" s="126">
        <f t="shared" ref="BT412" si="7043">L412/L436</f>
        <v>0</v>
      </c>
      <c r="BU412" s="124">
        <f t="shared" ref="BU412" si="7044">M412/M436</f>
        <v>0</v>
      </c>
      <c r="BV412" s="128">
        <f t="shared" ref="BV412" si="7045">N412/N436</f>
        <v>0</v>
      </c>
      <c r="BW412" s="129">
        <f t="shared" ref="BW412" si="7046">O412/O436</f>
        <v>0</v>
      </c>
      <c r="BX412" s="124">
        <f t="shared" ref="BX412" si="7047">P412/P436</f>
        <v>0</v>
      </c>
      <c r="BY412" s="125">
        <f t="shared" ref="BY412" si="7048">Q412/Q436</f>
        <v>0</v>
      </c>
      <c r="BZ412" s="126">
        <f t="shared" ref="BZ412" si="7049">R412/R436</f>
        <v>0</v>
      </c>
      <c r="CA412" s="127">
        <f t="shared" ref="CA412" si="7050">S412/S436</f>
        <v>0</v>
      </c>
      <c r="CB412" s="124">
        <f t="shared" ref="CB412" si="7051">T412/T436</f>
        <v>0</v>
      </c>
      <c r="CC412" s="125">
        <f t="shared" ref="CC412" si="7052">U412/U436</f>
        <v>0</v>
      </c>
      <c r="CD412" s="126">
        <f t="shared" ref="CD412" si="7053">V412/V436</f>
        <v>0</v>
      </c>
      <c r="CE412" s="127">
        <f t="shared" ref="CE412" si="7054">W412/W436</f>
        <v>0</v>
      </c>
      <c r="CF412" s="124">
        <f t="shared" ref="CF412" si="7055">X412/X436</f>
        <v>0</v>
      </c>
      <c r="CG412" s="125">
        <f t="shared" ref="CG412" si="7056">Y412/Y436</f>
        <v>0</v>
      </c>
      <c r="CH412" s="126">
        <f t="shared" ref="CH412" si="7057">Z412/Z436</f>
        <v>0</v>
      </c>
      <c r="CI412" s="124">
        <f t="shared" ref="CI412" si="7058">AA412/AA436</f>
        <v>0</v>
      </c>
      <c r="CJ412" s="130">
        <f t="shared" ref="CJ412" si="7059">AB412/AB436</f>
        <v>0</v>
      </c>
      <c r="CK412" s="131">
        <f t="shared" ref="CK412" si="7060">AC412/AC436</f>
        <v>0</v>
      </c>
    </row>
    <row r="413" spans="1:89" x14ac:dyDescent="0.2">
      <c r="A413" s="132" t="s">
        <v>17</v>
      </c>
      <c r="B413" s="181">
        <v>38</v>
      </c>
      <c r="C413" s="182">
        <v>0</v>
      </c>
      <c r="D413" s="183">
        <v>27</v>
      </c>
      <c r="E413" s="184">
        <v>0</v>
      </c>
      <c r="F413" s="181">
        <v>73</v>
      </c>
      <c r="G413" s="185">
        <v>2</v>
      </c>
      <c r="H413" s="183">
        <v>31</v>
      </c>
      <c r="I413" s="184">
        <v>2</v>
      </c>
      <c r="J413" s="181">
        <v>6</v>
      </c>
      <c r="K413" s="185">
        <v>7</v>
      </c>
      <c r="L413" s="183">
        <v>5</v>
      </c>
      <c r="M413" s="181">
        <v>14</v>
      </c>
      <c r="N413" s="186">
        <v>11</v>
      </c>
      <c r="O413" s="187">
        <v>2</v>
      </c>
      <c r="P413" s="181">
        <v>3</v>
      </c>
      <c r="Q413" s="185">
        <v>0</v>
      </c>
      <c r="R413" s="183">
        <v>4</v>
      </c>
      <c r="S413" s="184">
        <v>1</v>
      </c>
      <c r="T413" s="181">
        <v>2</v>
      </c>
      <c r="U413" s="185">
        <v>0</v>
      </c>
      <c r="V413" s="183">
        <v>0</v>
      </c>
      <c r="W413" s="184">
        <v>0</v>
      </c>
      <c r="X413" s="181">
        <v>0</v>
      </c>
      <c r="Y413" s="185">
        <v>0</v>
      </c>
      <c r="Z413" s="183">
        <v>0</v>
      </c>
      <c r="AA413" s="181">
        <v>0</v>
      </c>
      <c r="AB413" s="165">
        <f t="shared" ref="AB413:AB414" si="7061">B413+D413+F413+H413+J413+L413+N413+P413+R413+T413+V413+X413+Z413</f>
        <v>200</v>
      </c>
      <c r="AC413" s="166">
        <f t="shared" ref="AC413:AC432" si="7062">C413+E413+G413+I413+K413+M413+O413+Q413+S413+U413+W413+Y413+AA413</f>
        <v>28</v>
      </c>
      <c r="AE413" s="259" t="str">
        <f>$AE$10</f>
        <v>08:00 - 08:59</v>
      </c>
      <c r="AF413" s="121">
        <f>SUMIF($A$9:$A$32,$AE413,B$412:B$435)</f>
        <v>429</v>
      </c>
      <c r="AG413" s="182">
        <f t="shared" si="7032"/>
        <v>339</v>
      </c>
      <c r="AH413" s="183">
        <f t="shared" si="7032"/>
        <v>203</v>
      </c>
      <c r="AI413" s="184">
        <f t="shared" si="7032"/>
        <v>102</v>
      </c>
      <c r="AJ413" s="181">
        <f t="shared" si="7032"/>
        <v>445</v>
      </c>
      <c r="AK413" s="185">
        <f t="shared" si="7032"/>
        <v>72</v>
      </c>
      <c r="AL413" s="183">
        <f t="shared" si="7032"/>
        <v>456</v>
      </c>
      <c r="AM413" s="184">
        <f t="shared" si="7032"/>
        <v>316</v>
      </c>
      <c r="AN413" s="181">
        <f t="shared" si="7032"/>
        <v>77</v>
      </c>
      <c r="AO413" s="185">
        <f t="shared" si="7032"/>
        <v>83</v>
      </c>
      <c r="AP413" s="183">
        <f t="shared" si="7032"/>
        <v>67</v>
      </c>
      <c r="AQ413" s="181">
        <f t="shared" si="7032"/>
        <v>365</v>
      </c>
      <c r="AR413" s="186">
        <f t="shared" si="7032"/>
        <v>221</v>
      </c>
      <c r="AS413" s="187">
        <f t="shared" si="7032"/>
        <v>388</v>
      </c>
      <c r="AT413" s="181">
        <f t="shared" si="7032"/>
        <v>163</v>
      </c>
      <c r="AU413" s="185">
        <f t="shared" si="7032"/>
        <v>90</v>
      </c>
      <c r="AV413" s="183">
        <f t="shared" si="7032"/>
        <v>244</v>
      </c>
      <c r="AW413" s="184">
        <f t="shared" si="7033"/>
        <v>160</v>
      </c>
      <c r="AX413" s="181">
        <f t="shared" si="7033"/>
        <v>23</v>
      </c>
      <c r="AY413" s="185">
        <f t="shared" si="7033"/>
        <v>29</v>
      </c>
      <c r="AZ413" s="183">
        <f t="shared" si="7033"/>
        <v>61</v>
      </c>
      <c r="BA413" s="184">
        <f t="shared" si="7033"/>
        <v>442</v>
      </c>
      <c r="BB413" s="181">
        <f t="shared" si="7033"/>
        <v>140</v>
      </c>
      <c r="BC413" s="185">
        <f t="shared" si="7033"/>
        <v>92</v>
      </c>
      <c r="BD413" s="183">
        <f t="shared" si="7033"/>
        <v>462</v>
      </c>
      <c r="BE413" s="181">
        <f t="shared" si="7033"/>
        <v>346</v>
      </c>
      <c r="BF413" s="165">
        <f>SUM(AF413,AH413,AJ413,AL413,AN413,AP413,AR413,AT413,AV413,AX413,AZ413,BB413,BD413)</f>
        <v>2991</v>
      </c>
      <c r="BG413" s="166">
        <f>SUM(AG413,AI413,AK413,AM413,AO413,AQ413,AS413,AU413,AW413,AY413,BA413,BC413,BE413)</f>
        <v>2824</v>
      </c>
      <c r="BI413" s="132" t="s">
        <v>17</v>
      </c>
      <c r="BJ413" s="124">
        <f>B413/B436</f>
        <v>1.0850942318675044E-2</v>
      </c>
      <c r="BK413" s="125">
        <f t="shared" ref="BK413" si="7063">C413/C436</f>
        <v>0</v>
      </c>
      <c r="BL413" s="126">
        <f t="shared" ref="BL413" si="7064">D413/D436</f>
        <v>1.8947368421052633E-2</v>
      </c>
      <c r="BM413" s="127">
        <f t="shared" ref="BM413" si="7065">E413/E436</f>
        <v>0</v>
      </c>
      <c r="BN413" s="124">
        <f t="shared" ref="BN413" si="7066">F413/F436</f>
        <v>2.2579647386328488E-2</v>
      </c>
      <c r="BO413" s="125">
        <f t="shared" ref="BO413" si="7067">G413/G436</f>
        <v>1.0476689366160294E-3</v>
      </c>
      <c r="BP413" s="126">
        <f t="shared" ref="BP413" si="7068">H413/H436</f>
        <v>7.2412987619715017E-3</v>
      </c>
      <c r="BQ413" s="127">
        <f t="shared" ref="BQ413" si="7069">I413/I436</f>
        <v>4.8756704046806434E-4</v>
      </c>
      <c r="BR413" s="124">
        <f t="shared" ref="BR413" si="7070">J413/J436</f>
        <v>8.2644628099173556E-3</v>
      </c>
      <c r="BS413" s="125">
        <f t="shared" ref="BS413" si="7071">K413/K436</f>
        <v>1.0130246020260492E-2</v>
      </c>
      <c r="BT413" s="126">
        <f t="shared" ref="BT413" si="7072">L413/L436</f>
        <v>2.8490028490028491E-3</v>
      </c>
      <c r="BU413" s="124">
        <f t="shared" ref="BU413" si="7073">M413/M436</f>
        <v>6.6857688634192934E-3</v>
      </c>
      <c r="BV413" s="128">
        <f t="shared" ref="BV413" si="7074">N413/N436</f>
        <v>3.371130861170702E-3</v>
      </c>
      <c r="BW413" s="129">
        <f t="shared" ref="BW413" si="7075">O413/O436</f>
        <v>5.7273768613974802E-4</v>
      </c>
      <c r="BX413" s="124">
        <f t="shared" ref="BX413" si="7076">P413/P436</f>
        <v>1.8450184501845018E-3</v>
      </c>
      <c r="BY413" s="125">
        <f t="shared" ref="BY413" si="7077">Q413/Q436</f>
        <v>0</v>
      </c>
      <c r="BZ413" s="126">
        <f t="shared" ref="BZ413" si="7078">R413/R436</f>
        <v>1.6764459346186086E-3</v>
      </c>
      <c r="CA413" s="127">
        <f t="shared" ref="CA413" si="7079">S413/S436</f>
        <v>4.0799673602611179E-4</v>
      </c>
      <c r="CB413" s="124">
        <f t="shared" ref="CB413" si="7080">T413/T436</f>
        <v>5.3619302949061663E-3</v>
      </c>
      <c r="CC413" s="125">
        <f t="shared" ref="CC413" si="7081">U413/U436</f>
        <v>0</v>
      </c>
      <c r="CD413" s="126">
        <f t="shared" ref="CD413" si="7082">V413/V436</f>
        <v>0</v>
      </c>
      <c r="CE413" s="127">
        <f t="shared" ref="CE413" si="7083">W413/W436</f>
        <v>0</v>
      </c>
      <c r="CF413" s="124">
        <f t="shared" ref="CF413" si="7084">X413/X436</f>
        <v>0</v>
      </c>
      <c r="CG413" s="125">
        <f t="shared" ref="CG413" si="7085">Y413/Y436</f>
        <v>0</v>
      </c>
      <c r="CH413" s="126">
        <f t="shared" ref="CH413" si="7086">Z413/Z436</f>
        <v>0</v>
      </c>
      <c r="CI413" s="124">
        <f t="shared" ref="CI413" si="7087">AA413/AA436</f>
        <v>0</v>
      </c>
      <c r="CJ413" s="130">
        <f t="shared" ref="CJ413" si="7088">AB413/AB436</f>
        <v>6.4462064075291687E-3</v>
      </c>
      <c r="CK413" s="131">
        <f t="shared" ref="CK413" si="7089">AC413/AC436</f>
        <v>9.0316753757822073E-4</v>
      </c>
    </row>
    <row r="414" spans="1:89" ht="13.5" thickBot="1" x14ac:dyDescent="0.25">
      <c r="A414" s="140" t="s">
        <v>18</v>
      </c>
      <c r="B414" s="188">
        <v>128</v>
      </c>
      <c r="C414" s="189">
        <v>0</v>
      </c>
      <c r="D414" s="190">
        <v>71</v>
      </c>
      <c r="E414" s="191">
        <v>2</v>
      </c>
      <c r="F414" s="188">
        <v>166</v>
      </c>
      <c r="G414" s="192">
        <v>8</v>
      </c>
      <c r="H414" s="190">
        <v>146</v>
      </c>
      <c r="I414" s="191">
        <v>30</v>
      </c>
      <c r="J414" s="188">
        <v>20</v>
      </c>
      <c r="K414" s="192">
        <v>13</v>
      </c>
      <c r="L414" s="190">
        <v>32</v>
      </c>
      <c r="M414" s="188">
        <v>84</v>
      </c>
      <c r="N414" s="193">
        <v>103</v>
      </c>
      <c r="O414" s="194">
        <v>91</v>
      </c>
      <c r="P414" s="188">
        <v>68</v>
      </c>
      <c r="Q414" s="192">
        <v>53</v>
      </c>
      <c r="R414" s="190">
        <v>90</v>
      </c>
      <c r="S414" s="191">
        <v>43</v>
      </c>
      <c r="T414" s="188">
        <v>14</v>
      </c>
      <c r="U414" s="192">
        <v>22</v>
      </c>
      <c r="V414" s="190">
        <v>32</v>
      </c>
      <c r="W414" s="191">
        <v>69</v>
      </c>
      <c r="X414" s="188">
        <v>79</v>
      </c>
      <c r="Y414" s="192">
        <v>40</v>
      </c>
      <c r="Z414" s="190">
        <v>228</v>
      </c>
      <c r="AA414" s="188">
        <v>133</v>
      </c>
      <c r="AB414" s="165">
        <f t="shared" si="7061"/>
        <v>1177</v>
      </c>
      <c r="AC414" s="166">
        <f t="shared" si="7062"/>
        <v>588</v>
      </c>
      <c r="AE414" s="257"/>
      <c r="AF414" s="121"/>
      <c r="AG414" s="189"/>
      <c r="AH414" s="190"/>
      <c r="AI414" s="191"/>
      <c r="AJ414" s="188"/>
      <c r="AK414" s="192"/>
      <c r="AL414" s="190"/>
      <c r="AM414" s="191"/>
      <c r="AN414" s="188"/>
      <c r="AO414" s="192"/>
      <c r="AP414" s="190"/>
      <c r="AQ414" s="188"/>
      <c r="AR414" s="193"/>
      <c r="AS414" s="194"/>
      <c r="AT414" s="188"/>
      <c r="AU414" s="192"/>
      <c r="AV414" s="190"/>
      <c r="AW414" s="191"/>
      <c r="AX414" s="188"/>
      <c r="AY414" s="192"/>
      <c r="AZ414" s="190"/>
      <c r="BA414" s="191"/>
      <c r="BB414" s="188"/>
      <c r="BC414" s="192"/>
      <c r="BD414" s="190"/>
      <c r="BE414" s="188"/>
      <c r="BF414" s="165"/>
      <c r="BG414" s="166"/>
      <c r="BI414" s="140" t="s">
        <v>18</v>
      </c>
      <c r="BJ414" s="124">
        <f>B414/B436</f>
        <v>3.6550542547115934E-2</v>
      </c>
      <c r="BK414" s="125">
        <f t="shared" ref="BK414" si="7090">C414/C436</f>
        <v>0</v>
      </c>
      <c r="BL414" s="126">
        <f t="shared" ref="BL414" si="7091">D414/D436</f>
        <v>4.9824561403508771E-2</v>
      </c>
      <c r="BM414" s="127">
        <f t="shared" ref="BM414" si="7092">E414/E436</f>
        <v>1.0893246187363835E-3</v>
      </c>
      <c r="BN414" s="124">
        <f t="shared" ref="BN414" si="7093">F414/F436</f>
        <v>5.1345499536034643E-2</v>
      </c>
      <c r="BO414" s="125">
        <f t="shared" ref="BO414" si="7094">G414/G436</f>
        <v>4.1906757464641176E-3</v>
      </c>
      <c r="BP414" s="126">
        <f t="shared" ref="BP414" si="7095">H414/H436</f>
        <v>3.4104181266059332E-2</v>
      </c>
      <c r="BQ414" s="127">
        <f t="shared" ref="BQ414" si="7096">I414/I436</f>
        <v>7.3135056070209653E-3</v>
      </c>
      <c r="BR414" s="124">
        <f t="shared" ref="BR414" si="7097">J414/J436</f>
        <v>2.7548209366391185E-2</v>
      </c>
      <c r="BS414" s="125">
        <f t="shared" ref="BS414" si="7098">K414/K436</f>
        <v>1.8813314037626629E-2</v>
      </c>
      <c r="BT414" s="126">
        <f t="shared" ref="BT414" si="7099">L414/L436</f>
        <v>1.8233618233618232E-2</v>
      </c>
      <c r="BU414" s="124">
        <f t="shared" ref="BU414" si="7100">M414/M436</f>
        <v>4.0114613180515762E-2</v>
      </c>
      <c r="BV414" s="128">
        <f t="shared" ref="BV414" si="7101">N414/N436</f>
        <v>3.1566043518234756E-2</v>
      </c>
      <c r="BW414" s="129">
        <f t="shared" ref="BW414" si="7102">O414/O436</f>
        <v>2.6059564719358535E-2</v>
      </c>
      <c r="BX414" s="124">
        <f t="shared" ref="BX414" si="7103">P414/P436</f>
        <v>4.1820418204182044E-2</v>
      </c>
      <c r="BY414" s="125">
        <f t="shared" ref="BY414" si="7104">Q414/Q436</f>
        <v>3.1641791044776123E-2</v>
      </c>
      <c r="BZ414" s="126">
        <f t="shared" ref="BZ414" si="7105">R414/R436</f>
        <v>3.7720033528918694E-2</v>
      </c>
      <c r="CA414" s="127">
        <f t="shared" ref="CA414" si="7106">S414/S436</f>
        <v>1.7543859649122806E-2</v>
      </c>
      <c r="CB414" s="124">
        <f t="shared" ref="CB414" si="7107">T414/T436</f>
        <v>3.7533512064343161E-2</v>
      </c>
      <c r="CC414" s="125">
        <f t="shared" ref="CC414" si="7108">U414/U436</f>
        <v>5.3527980535279802E-2</v>
      </c>
      <c r="CD414" s="126">
        <f t="shared" ref="CD414" si="7109">V414/V436</f>
        <v>1.3588110403397028E-2</v>
      </c>
      <c r="CE414" s="127">
        <f t="shared" ref="CE414" si="7110">W414/W436</f>
        <v>3.0210157618213659E-2</v>
      </c>
      <c r="CF414" s="124">
        <f t="shared" ref="CF414" si="7111">X414/X436</f>
        <v>5.7748538011695903E-2</v>
      </c>
      <c r="CG414" s="125">
        <f t="shared" ref="CG414" si="7112">Y414/Y436</f>
        <v>2.8735632183908046E-2</v>
      </c>
      <c r="CH414" s="126">
        <f t="shared" ref="CH414" si="7113">Z414/Z436</f>
        <v>4.8172406507500529E-2</v>
      </c>
      <c r="CI414" s="124">
        <f t="shared" ref="CI414" si="7114">AA414/AA436</f>
        <v>2.491103202846975E-2</v>
      </c>
      <c r="CJ414" s="130">
        <f t="shared" ref="CJ414" si="7115">AB414/AB436</f>
        <v>3.7935924708309157E-2</v>
      </c>
      <c r="CK414" s="131">
        <f t="shared" ref="CK414" si="7116">AC414/AC436</f>
        <v>1.8966518289142635E-2</v>
      </c>
    </row>
    <row r="415" spans="1:89" ht="14.25" thickTop="1" thickBot="1" x14ac:dyDescent="0.25">
      <c r="A415" s="132" t="s">
        <v>19</v>
      </c>
      <c r="B415" s="181">
        <v>190</v>
      </c>
      <c r="C415" s="182">
        <v>139</v>
      </c>
      <c r="D415" s="183">
        <v>93</v>
      </c>
      <c r="E415" s="184">
        <v>113</v>
      </c>
      <c r="F415" s="181">
        <v>240</v>
      </c>
      <c r="G415" s="185">
        <v>100</v>
      </c>
      <c r="H415" s="183">
        <v>212</v>
      </c>
      <c r="I415" s="184">
        <v>230</v>
      </c>
      <c r="J415" s="181">
        <v>41</v>
      </c>
      <c r="K415" s="185">
        <v>53</v>
      </c>
      <c r="L415" s="183">
        <v>81</v>
      </c>
      <c r="M415" s="181">
        <v>144</v>
      </c>
      <c r="N415" s="186">
        <v>151</v>
      </c>
      <c r="O415" s="187">
        <v>176</v>
      </c>
      <c r="P415" s="181">
        <v>107</v>
      </c>
      <c r="Q415" s="185">
        <v>76</v>
      </c>
      <c r="R415" s="183">
        <v>157</v>
      </c>
      <c r="S415" s="184">
        <v>99</v>
      </c>
      <c r="T415" s="181">
        <v>25</v>
      </c>
      <c r="U415" s="185">
        <v>38</v>
      </c>
      <c r="V415" s="183">
        <v>73</v>
      </c>
      <c r="W415" s="184">
        <v>125</v>
      </c>
      <c r="X415" s="181">
        <v>113</v>
      </c>
      <c r="Y415" s="185">
        <v>92</v>
      </c>
      <c r="Z415" s="183">
        <v>308</v>
      </c>
      <c r="AA415" s="181">
        <v>277</v>
      </c>
      <c r="AB415" s="165">
        <f>B415+D415+F415+H415+J415+L415+N415+P415+R415+T415+V415+X415+Z415</f>
        <v>1791</v>
      </c>
      <c r="AC415" s="166">
        <f t="shared" si="7062"/>
        <v>1662</v>
      </c>
      <c r="AE415" s="254" t="s">
        <v>13</v>
      </c>
      <c r="AF415" s="14">
        <f t="shared" ref="AF415:BG415" si="7117">SUM(AF412:AF414)</f>
        <v>713</v>
      </c>
      <c r="AG415" s="1">
        <f t="shared" si="7117"/>
        <v>503</v>
      </c>
      <c r="AH415" s="14">
        <f t="shared" si="7117"/>
        <v>324</v>
      </c>
      <c r="AI415" s="1">
        <f t="shared" si="7117"/>
        <v>198</v>
      </c>
      <c r="AJ415" s="14">
        <f t="shared" si="7117"/>
        <v>774</v>
      </c>
      <c r="AK415" s="1">
        <f t="shared" si="7117"/>
        <v>157</v>
      </c>
      <c r="AL415" s="14">
        <f t="shared" si="7117"/>
        <v>836</v>
      </c>
      <c r="AM415" s="1">
        <f t="shared" si="7117"/>
        <v>584</v>
      </c>
      <c r="AN415" s="14">
        <f t="shared" si="7117"/>
        <v>133</v>
      </c>
      <c r="AO415" s="1">
        <f t="shared" si="7117"/>
        <v>138</v>
      </c>
      <c r="AP415" s="14">
        <f t="shared" si="7117"/>
        <v>168</v>
      </c>
      <c r="AQ415" s="1">
        <f t="shared" si="7117"/>
        <v>585</v>
      </c>
      <c r="AR415" s="14">
        <f t="shared" si="7117"/>
        <v>421</v>
      </c>
      <c r="AS415" s="1">
        <f t="shared" si="7117"/>
        <v>701</v>
      </c>
      <c r="AT415" s="14">
        <f t="shared" si="7117"/>
        <v>302</v>
      </c>
      <c r="AU415" s="1">
        <f t="shared" si="7117"/>
        <v>166</v>
      </c>
      <c r="AV415" s="14">
        <f t="shared" si="7117"/>
        <v>463</v>
      </c>
      <c r="AW415" s="1">
        <f t="shared" si="7117"/>
        <v>294</v>
      </c>
      <c r="AX415" s="14">
        <f t="shared" si="7117"/>
        <v>65</v>
      </c>
      <c r="AY415" s="1">
        <f t="shared" si="7117"/>
        <v>77</v>
      </c>
      <c r="AZ415" s="14">
        <f t="shared" si="7117"/>
        <v>130</v>
      </c>
      <c r="BA415" s="1">
        <f t="shared" si="7117"/>
        <v>692</v>
      </c>
      <c r="BB415" s="14">
        <f t="shared" si="7117"/>
        <v>251</v>
      </c>
      <c r="BC415" s="1">
        <f t="shared" si="7117"/>
        <v>199</v>
      </c>
      <c r="BD415" s="14">
        <f t="shared" si="7117"/>
        <v>896</v>
      </c>
      <c r="BE415" s="1">
        <f t="shared" si="7117"/>
        <v>673</v>
      </c>
      <c r="BF415" s="167">
        <f t="shared" si="7117"/>
        <v>5476</v>
      </c>
      <c r="BG415" s="168">
        <f t="shared" si="7117"/>
        <v>4967</v>
      </c>
      <c r="BI415" s="132" t="s">
        <v>19</v>
      </c>
      <c r="BJ415" s="124">
        <f>B415/B436</f>
        <v>5.4254711593375214E-2</v>
      </c>
      <c r="BK415" s="125">
        <f t="shared" ref="BK415" si="7118">C415/C436</f>
        <v>4.17919422730006E-2</v>
      </c>
      <c r="BL415" s="126">
        <f t="shared" ref="BL415" si="7119">D415/D436</f>
        <v>6.5263157894736842E-2</v>
      </c>
      <c r="BM415" s="127">
        <f t="shared" ref="BM415" si="7120">E415/E436</f>
        <v>6.1546840958605666E-2</v>
      </c>
      <c r="BN415" s="124">
        <f t="shared" ref="BN415" si="7121">F415/F436</f>
        <v>7.4234457160532008E-2</v>
      </c>
      <c r="BO415" s="125">
        <f t="shared" ref="BO415" si="7122">G415/G436</f>
        <v>5.2383446830801469E-2</v>
      </c>
      <c r="BP415" s="126">
        <f t="shared" ref="BP415" si="7123">H415/H436</f>
        <v>4.9521139920579306E-2</v>
      </c>
      <c r="BQ415" s="127">
        <f t="shared" ref="BQ415" si="7124">I415/I436</f>
        <v>5.6070209653827405E-2</v>
      </c>
      <c r="BR415" s="124">
        <f t="shared" ref="BR415" si="7125">J415/J436</f>
        <v>5.647382920110193E-2</v>
      </c>
      <c r="BS415" s="125">
        <f t="shared" ref="BS415" si="7126">K415/K436</f>
        <v>7.6700434153400873E-2</v>
      </c>
      <c r="BT415" s="126">
        <f t="shared" ref="BT415" si="7127">L415/L436</f>
        <v>4.6153846153846156E-2</v>
      </c>
      <c r="BU415" s="124">
        <f t="shared" ref="BU415" si="7128">M415/M436</f>
        <v>6.8767908309455589E-2</v>
      </c>
      <c r="BV415" s="128">
        <f t="shared" ref="BV415" si="7129">N415/N436</f>
        <v>4.6276432730615998E-2</v>
      </c>
      <c r="BW415" s="129">
        <f t="shared" ref="BW415" si="7130">O415/O436</f>
        <v>5.0400916380297825E-2</v>
      </c>
      <c r="BX415" s="124">
        <f t="shared" ref="BX415" si="7131">P415/P436</f>
        <v>6.5805658056580563E-2</v>
      </c>
      <c r="BY415" s="125">
        <f t="shared" ref="BY415" si="7132">Q415/Q436</f>
        <v>4.5373134328358211E-2</v>
      </c>
      <c r="BZ415" s="126">
        <f t="shared" ref="BZ415" si="7133">R415/R436</f>
        <v>6.5800502933780383E-2</v>
      </c>
      <c r="CA415" s="127">
        <f t="shared" ref="CA415" si="7134">S415/S436</f>
        <v>4.0391676866585069E-2</v>
      </c>
      <c r="CB415" s="124">
        <f t="shared" ref="CB415" si="7135">T415/T436</f>
        <v>6.7024128686327081E-2</v>
      </c>
      <c r="CC415" s="125">
        <f t="shared" ref="CC415" si="7136">U415/U436</f>
        <v>9.2457420924574207E-2</v>
      </c>
      <c r="CD415" s="126">
        <f t="shared" ref="CD415" si="7137">V415/V436</f>
        <v>3.0997876857749469E-2</v>
      </c>
      <c r="CE415" s="127">
        <f t="shared" ref="CE415" si="7138">W415/W436</f>
        <v>5.4728546409807358E-2</v>
      </c>
      <c r="CF415" s="124">
        <f t="shared" ref="CF415" si="7139">X415/X436</f>
        <v>8.2602339181286552E-2</v>
      </c>
      <c r="CG415" s="125">
        <f t="shared" ref="CG415" si="7140">Y415/Y436</f>
        <v>6.6091954022988508E-2</v>
      </c>
      <c r="CH415" s="126">
        <f t="shared" ref="CH415" si="7141">Z415/Z436</f>
        <v>6.5075005282062115E-2</v>
      </c>
      <c r="CI415" s="124">
        <f t="shared" ref="CI415" si="7142">AA415/AA436</f>
        <v>5.1882374976587375E-2</v>
      </c>
      <c r="CJ415" s="130">
        <f t="shared" ref="CJ415" si="7143">AB415/AB436</f>
        <v>5.7725778379423706E-2</v>
      </c>
      <c r="CK415" s="131">
        <f t="shared" ref="CK415" si="7144">AC415/AC436</f>
        <v>5.360944455196439E-2</v>
      </c>
    </row>
    <row r="416" spans="1:89" ht="13.5" thickTop="1" x14ac:dyDescent="0.2">
      <c r="A416" s="140" t="s">
        <v>20</v>
      </c>
      <c r="B416" s="188">
        <v>284</v>
      </c>
      <c r="C416" s="189">
        <v>164</v>
      </c>
      <c r="D416" s="190">
        <v>121</v>
      </c>
      <c r="E416" s="191">
        <v>96</v>
      </c>
      <c r="F416" s="188">
        <v>329</v>
      </c>
      <c r="G416" s="192">
        <v>85</v>
      </c>
      <c r="H416" s="190">
        <v>380</v>
      </c>
      <c r="I416" s="191">
        <v>268</v>
      </c>
      <c r="J416" s="188">
        <v>56</v>
      </c>
      <c r="K416" s="192">
        <v>55</v>
      </c>
      <c r="L416" s="190">
        <v>101</v>
      </c>
      <c r="M416" s="188">
        <v>220</v>
      </c>
      <c r="N416" s="193">
        <v>200</v>
      </c>
      <c r="O416" s="194">
        <v>313</v>
      </c>
      <c r="P416" s="188">
        <v>139</v>
      </c>
      <c r="Q416" s="192">
        <v>76</v>
      </c>
      <c r="R416" s="190">
        <v>219</v>
      </c>
      <c r="S416" s="191">
        <v>134</v>
      </c>
      <c r="T416" s="188">
        <v>42</v>
      </c>
      <c r="U416" s="192">
        <v>48</v>
      </c>
      <c r="V416" s="190">
        <v>69</v>
      </c>
      <c r="W416" s="191">
        <v>250</v>
      </c>
      <c r="X416" s="188">
        <v>111</v>
      </c>
      <c r="Y416" s="192">
        <v>107</v>
      </c>
      <c r="Z416" s="190">
        <v>434</v>
      </c>
      <c r="AA416" s="188">
        <v>327</v>
      </c>
      <c r="AB416" s="165">
        <f t="shared" ref="AB416:AB432" si="7145">B416+D416+F416+H416+J416+L416+N416+P416+R416+T416+V416+X416+Z416</f>
        <v>2485</v>
      </c>
      <c r="AC416" s="166">
        <f t="shared" si="7062"/>
        <v>2143</v>
      </c>
      <c r="BI416" s="140" t="s">
        <v>20</v>
      </c>
      <c r="BJ416" s="124">
        <f>B416/B436</f>
        <v>8.1096516276413483E-2</v>
      </c>
      <c r="BK416" s="125">
        <f t="shared" ref="BK416" si="7146">C416/C436</f>
        <v>4.9308478653036683E-2</v>
      </c>
      <c r="BL416" s="126">
        <f t="shared" ref="BL416" si="7147">D416/D436</f>
        <v>8.4912280701754383E-2</v>
      </c>
      <c r="BM416" s="127">
        <f t="shared" ref="BM416" si="7148">E416/E436</f>
        <v>5.2287581699346407E-2</v>
      </c>
      <c r="BN416" s="124">
        <f t="shared" ref="BN416" si="7149">F416/F436</f>
        <v>0.10176306835756263</v>
      </c>
      <c r="BO416" s="125">
        <f t="shared" ref="BO416" si="7150">G416/G436</f>
        <v>4.4525929806181246E-2</v>
      </c>
      <c r="BP416" s="126">
        <f t="shared" ref="BP416" si="7151">H416/H436</f>
        <v>8.8764307404811962E-2</v>
      </c>
      <c r="BQ416" s="127">
        <f t="shared" ref="BQ416" si="7152">I416/I436</f>
        <v>6.5333983422720621E-2</v>
      </c>
      <c r="BR416" s="124">
        <f t="shared" ref="BR416" si="7153">J416/J436</f>
        <v>7.7134986225895319E-2</v>
      </c>
      <c r="BS416" s="125">
        <f t="shared" ref="BS416" si="7154">K416/K436</f>
        <v>7.9594790159189577E-2</v>
      </c>
      <c r="BT416" s="126">
        <f t="shared" ref="BT416" si="7155">L416/L436</f>
        <v>5.7549857549857551E-2</v>
      </c>
      <c r="BU416" s="124">
        <f t="shared" ref="BU416" si="7156">M416/M436</f>
        <v>0.10506208213944604</v>
      </c>
      <c r="BV416" s="128">
        <f t="shared" ref="BV416" si="7157">N416/N436</f>
        <v>6.1293288384921853E-2</v>
      </c>
      <c r="BW416" s="129">
        <f t="shared" ref="BW416" si="7158">O416/O436</f>
        <v>8.9633447880870562E-2</v>
      </c>
      <c r="BX416" s="124">
        <f t="shared" ref="BX416" si="7159">P416/P436</f>
        <v>8.5485854858548579E-2</v>
      </c>
      <c r="BY416" s="125">
        <f t="shared" ref="BY416" si="7160">Q416/Q436</f>
        <v>4.5373134328358211E-2</v>
      </c>
      <c r="BZ416" s="126">
        <f t="shared" ref="BZ416" si="7161">R416/R436</f>
        <v>9.1785414920368819E-2</v>
      </c>
      <c r="CA416" s="127">
        <f t="shared" ref="CA416" si="7162">S416/S436</f>
        <v>5.4671562627498983E-2</v>
      </c>
      <c r="CB416" s="124">
        <f t="shared" ref="CB416" si="7163">T416/T436</f>
        <v>0.1126005361930295</v>
      </c>
      <c r="CC416" s="125">
        <f t="shared" ref="CC416" si="7164">U416/U436</f>
        <v>0.11678832116788321</v>
      </c>
      <c r="CD416" s="126">
        <f t="shared" ref="CD416" si="7165">V416/V436</f>
        <v>2.9299363057324841E-2</v>
      </c>
      <c r="CE416" s="127">
        <f t="shared" ref="CE416" si="7166">W416/W436</f>
        <v>0.10945709281961472</v>
      </c>
      <c r="CF416" s="124">
        <f t="shared" ref="CF416" si="7167">X416/X436</f>
        <v>8.1140350877192985E-2</v>
      </c>
      <c r="CG416" s="125">
        <f t="shared" ref="CG416" si="7168">Y416/Y436</f>
        <v>7.6867816091954019E-2</v>
      </c>
      <c r="CH416" s="126">
        <f t="shared" ref="CH416" si="7169">Z416/Z436</f>
        <v>9.1696598351996617E-2</v>
      </c>
      <c r="CI416" s="124">
        <f t="shared" ref="CI416" si="7170">AA416/AA436</f>
        <v>6.1247424611350437E-2</v>
      </c>
      <c r="CJ416" s="130">
        <f t="shared" ref="CJ416" si="7171">AB416/AB436</f>
        <v>8.0094114613549927E-2</v>
      </c>
      <c r="CK416" s="131">
        <f t="shared" ref="CK416" si="7172">AC416/AC436</f>
        <v>6.9124572608218818E-2</v>
      </c>
    </row>
    <row r="417" spans="1:89" ht="13.5" thickBot="1" x14ac:dyDescent="0.25">
      <c r="A417" s="132" t="s">
        <v>21</v>
      </c>
      <c r="B417" s="181">
        <v>429</v>
      </c>
      <c r="C417" s="182">
        <v>339</v>
      </c>
      <c r="D417" s="183">
        <v>203</v>
      </c>
      <c r="E417" s="184">
        <v>102</v>
      </c>
      <c r="F417" s="181">
        <v>445</v>
      </c>
      <c r="G417" s="185">
        <v>72</v>
      </c>
      <c r="H417" s="183">
        <v>456</v>
      </c>
      <c r="I417" s="184">
        <v>316</v>
      </c>
      <c r="J417" s="181">
        <v>77</v>
      </c>
      <c r="K417" s="185">
        <v>83</v>
      </c>
      <c r="L417" s="183">
        <v>67</v>
      </c>
      <c r="M417" s="181">
        <v>365</v>
      </c>
      <c r="N417" s="186">
        <v>221</v>
      </c>
      <c r="O417" s="187">
        <v>388</v>
      </c>
      <c r="P417" s="181">
        <v>163</v>
      </c>
      <c r="Q417" s="185">
        <v>90</v>
      </c>
      <c r="R417" s="183">
        <v>244</v>
      </c>
      <c r="S417" s="184">
        <v>160</v>
      </c>
      <c r="T417" s="181">
        <v>23</v>
      </c>
      <c r="U417" s="185">
        <v>29</v>
      </c>
      <c r="V417" s="183">
        <v>61</v>
      </c>
      <c r="W417" s="184">
        <v>442</v>
      </c>
      <c r="X417" s="181">
        <v>140</v>
      </c>
      <c r="Y417" s="185">
        <v>92</v>
      </c>
      <c r="Z417" s="183">
        <v>462</v>
      </c>
      <c r="AA417" s="181">
        <v>346</v>
      </c>
      <c r="AB417" s="165">
        <f t="shared" si="7145"/>
        <v>2991</v>
      </c>
      <c r="AC417" s="166">
        <f t="shared" si="7062"/>
        <v>2824</v>
      </c>
      <c r="AE417" t="s">
        <v>85</v>
      </c>
      <c r="BI417" s="132" t="s">
        <v>21</v>
      </c>
      <c r="BJ417" s="124">
        <f>B417/B436</f>
        <v>0.12250142775556824</v>
      </c>
      <c r="BK417" s="125">
        <f t="shared" ref="BK417" si="7173">C417/C436</f>
        <v>0.10192423331328923</v>
      </c>
      <c r="BL417" s="126">
        <f t="shared" ref="BL417" si="7174">D417/D436</f>
        <v>0.1424561403508772</v>
      </c>
      <c r="BM417" s="127">
        <f t="shared" ref="BM417" si="7175">E417/E436</f>
        <v>5.5555555555555552E-2</v>
      </c>
      <c r="BN417" s="124">
        <f t="shared" ref="BN417" si="7176">F417/F436</f>
        <v>0.13764305598515311</v>
      </c>
      <c r="BO417" s="125">
        <f t="shared" ref="BO417" si="7177">G417/G436</f>
        <v>3.7716081718177058E-2</v>
      </c>
      <c r="BP417" s="126">
        <f t="shared" ref="BP417" si="7178">H417/H436</f>
        <v>0.10651716888577435</v>
      </c>
      <c r="BQ417" s="127">
        <f t="shared" ref="BQ417" si="7179">I417/I436</f>
        <v>7.7035592393954175E-2</v>
      </c>
      <c r="BR417" s="124">
        <f t="shared" ref="BR417" si="7180">J417/J436</f>
        <v>0.10606060606060606</v>
      </c>
      <c r="BS417" s="125">
        <f t="shared" ref="BS417" si="7181">K417/K436</f>
        <v>0.12011577424023155</v>
      </c>
      <c r="BT417" s="126">
        <f t="shared" ref="BT417" si="7182">L417/L436</f>
        <v>3.8176638176638175E-2</v>
      </c>
      <c r="BU417" s="124">
        <f t="shared" ref="BU417" si="7183">M417/M436</f>
        <v>0.17430754536771728</v>
      </c>
      <c r="BV417" s="128">
        <f t="shared" ref="BV417" si="7184">N417/N436</f>
        <v>6.7729083665338641E-2</v>
      </c>
      <c r="BW417" s="129">
        <f t="shared" ref="BW417" si="7185">O417/O436</f>
        <v>0.1111111111111111</v>
      </c>
      <c r="BX417" s="124">
        <f t="shared" ref="BX417" si="7186">P417/P436</f>
        <v>0.1002460024600246</v>
      </c>
      <c r="BY417" s="125">
        <f t="shared" ref="BY417" si="7187">Q417/Q436</f>
        <v>5.3731343283582089E-2</v>
      </c>
      <c r="BZ417" s="126">
        <f t="shared" ref="BZ417" si="7188">R417/R436</f>
        <v>0.10226320201173512</v>
      </c>
      <c r="CA417" s="127">
        <f t="shared" ref="CA417" si="7189">S417/S436</f>
        <v>6.527947776417789E-2</v>
      </c>
      <c r="CB417" s="124">
        <f t="shared" ref="CB417" si="7190">T417/T436</f>
        <v>6.1662198391420911E-2</v>
      </c>
      <c r="CC417" s="125">
        <f t="shared" ref="CC417" si="7191">U417/U436</f>
        <v>7.0559610705596104E-2</v>
      </c>
      <c r="CD417" s="126">
        <f t="shared" ref="CD417" si="7192">V417/V436</f>
        <v>2.5902335456475585E-2</v>
      </c>
      <c r="CE417" s="127">
        <f t="shared" ref="CE417" si="7193">W417/W436</f>
        <v>0.19352014010507881</v>
      </c>
      <c r="CF417" s="124">
        <f t="shared" ref="CF417" si="7194">X417/X436</f>
        <v>0.1023391812865497</v>
      </c>
      <c r="CG417" s="125">
        <f t="shared" ref="CG417" si="7195">Y417/Y436</f>
        <v>6.6091954022988508E-2</v>
      </c>
      <c r="CH417" s="126">
        <f t="shared" ref="CH417" si="7196">Z417/Z436</f>
        <v>9.7612507923093172E-2</v>
      </c>
      <c r="CI417" s="124">
        <f t="shared" ref="CI417" si="7197">AA417/AA436</f>
        <v>6.4806143472560404E-2</v>
      </c>
      <c r="CJ417" s="130">
        <f t="shared" ref="CJ417" si="7198">AB417/AB436</f>
        <v>9.6403016824598717E-2</v>
      </c>
      <c r="CK417" s="131">
        <f t="shared" ref="CK417" si="7199">AC417/AC436</f>
        <v>9.1090897361460546E-2</v>
      </c>
    </row>
    <row r="418" spans="1:89" ht="14.25" thickTop="1" thickBot="1" x14ac:dyDescent="0.25">
      <c r="A418" s="140" t="s">
        <v>22</v>
      </c>
      <c r="B418" s="188">
        <v>295</v>
      </c>
      <c r="C418" s="189">
        <v>285</v>
      </c>
      <c r="D418" s="190">
        <v>153</v>
      </c>
      <c r="E418" s="191">
        <v>77</v>
      </c>
      <c r="F418" s="188">
        <v>320</v>
      </c>
      <c r="G418" s="192">
        <v>77</v>
      </c>
      <c r="H418" s="190">
        <v>349</v>
      </c>
      <c r="I418" s="191">
        <v>347</v>
      </c>
      <c r="J418" s="188">
        <v>51</v>
      </c>
      <c r="K418" s="192">
        <v>93</v>
      </c>
      <c r="L418" s="190">
        <v>55</v>
      </c>
      <c r="M418" s="188">
        <v>330</v>
      </c>
      <c r="N418" s="193">
        <v>201</v>
      </c>
      <c r="O418" s="194">
        <v>439</v>
      </c>
      <c r="P418" s="188">
        <v>125</v>
      </c>
      <c r="Q418" s="192">
        <v>113</v>
      </c>
      <c r="R418" s="190">
        <v>273</v>
      </c>
      <c r="S418" s="191">
        <v>149</v>
      </c>
      <c r="T418" s="188">
        <v>13</v>
      </c>
      <c r="U418" s="192">
        <v>27</v>
      </c>
      <c r="V418" s="190">
        <v>66</v>
      </c>
      <c r="W418" s="191">
        <v>406</v>
      </c>
      <c r="X418" s="188">
        <v>127</v>
      </c>
      <c r="Y418" s="192">
        <v>70</v>
      </c>
      <c r="Z418" s="190">
        <v>329</v>
      </c>
      <c r="AA418" s="188">
        <v>380</v>
      </c>
      <c r="AB418" s="165">
        <f t="shared" si="7145"/>
        <v>2357</v>
      </c>
      <c r="AC418" s="166">
        <f t="shared" si="7062"/>
        <v>2793</v>
      </c>
      <c r="AE418" s="268" t="s">
        <v>0</v>
      </c>
      <c r="AF418" s="262" t="s">
        <v>1</v>
      </c>
      <c r="AG418" s="263"/>
      <c r="AH418" s="262" t="s">
        <v>2</v>
      </c>
      <c r="AI418" s="263"/>
      <c r="AJ418" s="262" t="s">
        <v>3</v>
      </c>
      <c r="AK418" s="263"/>
      <c r="AL418" s="262" t="s">
        <v>4</v>
      </c>
      <c r="AM418" s="263"/>
      <c r="AN418" s="262" t="s">
        <v>5</v>
      </c>
      <c r="AO418" s="263"/>
      <c r="AP418" s="262" t="s">
        <v>6</v>
      </c>
      <c r="AQ418" s="263"/>
      <c r="AR418" s="262" t="s">
        <v>7</v>
      </c>
      <c r="AS418" s="263"/>
      <c r="AT418" s="262" t="s">
        <v>8</v>
      </c>
      <c r="AU418" s="263"/>
      <c r="AV418" s="262" t="s">
        <v>9</v>
      </c>
      <c r="AW418" s="263"/>
      <c r="AX418" s="262" t="s">
        <v>10</v>
      </c>
      <c r="AY418" s="263"/>
      <c r="AZ418" s="262" t="s">
        <v>11</v>
      </c>
      <c r="BA418" s="263"/>
      <c r="BB418" s="262" t="s">
        <v>12</v>
      </c>
      <c r="BC418" s="263"/>
      <c r="BD418" s="264" t="s">
        <v>40</v>
      </c>
      <c r="BE418" s="265"/>
      <c r="BF418" s="266" t="s">
        <v>41</v>
      </c>
      <c r="BG418" s="267"/>
      <c r="BI418" s="140" t="s">
        <v>22</v>
      </c>
      <c r="BJ418" s="124">
        <f>B418/B436</f>
        <v>8.423757852655625E-2</v>
      </c>
      <c r="BK418" s="125">
        <f t="shared" ref="BK418" si="7200">C418/C436</f>
        <v>8.5688514732411306E-2</v>
      </c>
      <c r="BL418" s="126">
        <f t="shared" ref="BL418" si="7201">D418/D436</f>
        <v>0.10736842105263159</v>
      </c>
      <c r="BM418" s="127">
        <f t="shared" ref="BM418" si="7202">E418/E436</f>
        <v>4.1938997821350764E-2</v>
      </c>
      <c r="BN418" s="124">
        <f t="shared" ref="BN418" si="7203">F418/F436</f>
        <v>9.8979276214042691E-2</v>
      </c>
      <c r="BO418" s="125">
        <f t="shared" ref="BO418" si="7204">G418/G436</f>
        <v>4.0335254059717128E-2</v>
      </c>
      <c r="BP418" s="126">
        <f t="shared" ref="BP418" si="7205">H418/H436</f>
        <v>8.1523008642840455E-2</v>
      </c>
      <c r="BQ418" s="127">
        <f t="shared" ref="BQ418" si="7206">I418/I436</f>
        <v>8.4592881521209168E-2</v>
      </c>
      <c r="BR418" s="124">
        <f t="shared" ref="BR418" si="7207">J418/J436</f>
        <v>7.0247933884297523E-2</v>
      </c>
      <c r="BS418" s="125">
        <f t="shared" ref="BS418" si="7208">K418/K436</f>
        <v>0.1345875542691751</v>
      </c>
      <c r="BT418" s="126">
        <f t="shared" ref="BT418" si="7209">L418/L436</f>
        <v>3.1339031339031341E-2</v>
      </c>
      <c r="BU418" s="124">
        <f t="shared" ref="BU418" si="7210">M418/M436</f>
        <v>0.15759312320916904</v>
      </c>
      <c r="BV418" s="128">
        <f t="shared" ref="BV418" si="7211">N418/N436</f>
        <v>6.1599754826846459E-2</v>
      </c>
      <c r="BW418" s="129">
        <f t="shared" ref="BW418" si="7212">O418/O436</f>
        <v>0.12571592210767468</v>
      </c>
      <c r="BX418" s="124">
        <f t="shared" ref="BX418" si="7213">P418/P436</f>
        <v>7.6875768757687576E-2</v>
      </c>
      <c r="BY418" s="125">
        <f t="shared" ref="BY418" si="7214">Q418/Q436</f>
        <v>6.7462686567164185E-2</v>
      </c>
      <c r="BZ418" s="126">
        <f t="shared" ref="BZ418" si="7215">R418/R436</f>
        <v>0.11441743503772003</v>
      </c>
      <c r="CA418" s="127">
        <f t="shared" ref="CA418" si="7216">S418/S436</f>
        <v>6.0791513667890658E-2</v>
      </c>
      <c r="CB418" s="124">
        <f t="shared" ref="CB418" si="7217">T418/T436</f>
        <v>3.4852546916890083E-2</v>
      </c>
      <c r="CC418" s="125">
        <f t="shared" ref="CC418" si="7218">U418/U436</f>
        <v>6.569343065693431E-2</v>
      </c>
      <c r="CD418" s="126">
        <f t="shared" ref="CD418" si="7219">V418/V436</f>
        <v>2.802547770700637E-2</v>
      </c>
      <c r="CE418" s="127">
        <f t="shared" ref="CE418" si="7220">W418/W436</f>
        <v>0.17775831873905429</v>
      </c>
      <c r="CF418" s="124">
        <f t="shared" ref="CF418" si="7221">X418/X436</f>
        <v>9.2836257309941522E-2</v>
      </c>
      <c r="CG418" s="125">
        <f t="shared" ref="CG418" si="7222">Y418/Y436</f>
        <v>5.0287356321839081E-2</v>
      </c>
      <c r="CH418" s="126">
        <f t="shared" ref="CH418" si="7223">Z418/Z436</f>
        <v>6.9511937460384532E-2</v>
      </c>
      <c r="CI418" s="124">
        <f t="shared" ref="CI418" si="7224">AA418/AA436</f>
        <v>7.1174377224199295E-2</v>
      </c>
      <c r="CJ418" s="130">
        <f t="shared" ref="CJ418" si="7225">AB418/AB436</f>
        <v>7.596854251273126E-2</v>
      </c>
      <c r="CK418" s="131">
        <f t="shared" ref="CK418" si="7226">AC418/AC436</f>
        <v>9.0090961873427522E-2</v>
      </c>
    </row>
    <row r="419" spans="1:89" ht="15" thickTop="1" thickBot="1" x14ac:dyDescent="0.3">
      <c r="A419" s="132" t="s">
        <v>23</v>
      </c>
      <c r="B419" s="181">
        <v>145</v>
      </c>
      <c r="C419" s="182">
        <v>178</v>
      </c>
      <c r="D419" s="183">
        <v>73</v>
      </c>
      <c r="E419" s="184">
        <v>79</v>
      </c>
      <c r="F419" s="181">
        <v>189</v>
      </c>
      <c r="G419" s="185">
        <v>49</v>
      </c>
      <c r="H419" s="183">
        <v>206</v>
      </c>
      <c r="I419" s="184">
        <v>197</v>
      </c>
      <c r="J419" s="181">
        <v>38</v>
      </c>
      <c r="K419" s="185">
        <v>38</v>
      </c>
      <c r="L419" s="183">
        <v>44</v>
      </c>
      <c r="M419" s="181">
        <v>122</v>
      </c>
      <c r="N419" s="186">
        <v>108</v>
      </c>
      <c r="O419" s="187">
        <v>268</v>
      </c>
      <c r="P419" s="181">
        <v>94</v>
      </c>
      <c r="Q419" s="185">
        <v>104</v>
      </c>
      <c r="R419" s="183">
        <v>165</v>
      </c>
      <c r="S419" s="184">
        <v>114</v>
      </c>
      <c r="T419" s="181">
        <v>11</v>
      </c>
      <c r="U419" s="185">
        <v>19</v>
      </c>
      <c r="V419" s="183">
        <v>52</v>
      </c>
      <c r="W419" s="184">
        <v>187</v>
      </c>
      <c r="X419" s="181">
        <v>77</v>
      </c>
      <c r="Y419" s="185">
        <v>62</v>
      </c>
      <c r="Z419" s="183">
        <v>253</v>
      </c>
      <c r="AA419" s="181">
        <v>300</v>
      </c>
      <c r="AB419" s="165">
        <f t="shared" si="7145"/>
        <v>1455</v>
      </c>
      <c r="AC419" s="166">
        <f t="shared" si="7062"/>
        <v>1717</v>
      </c>
      <c r="AE419" s="269"/>
      <c r="AF419" s="112" t="s">
        <v>14</v>
      </c>
      <c r="AG419" s="113" t="s">
        <v>15</v>
      </c>
      <c r="AH419" s="114" t="s">
        <v>14</v>
      </c>
      <c r="AI419" s="115" t="s">
        <v>15</v>
      </c>
      <c r="AJ419" s="112" t="s">
        <v>14</v>
      </c>
      <c r="AK419" s="113" t="s">
        <v>15</v>
      </c>
      <c r="AL419" s="114" t="s">
        <v>14</v>
      </c>
      <c r="AM419" s="115" t="s">
        <v>15</v>
      </c>
      <c r="AN419" s="112" t="s">
        <v>14</v>
      </c>
      <c r="AO419" s="113" t="s">
        <v>15</v>
      </c>
      <c r="AP419" s="114" t="s">
        <v>14</v>
      </c>
      <c r="AQ419" s="112" t="s">
        <v>15</v>
      </c>
      <c r="AR419" s="116" t="s">
        <v>14</v>
      </c>
      <c r="AS419" s="117" t="s">
        <v>15</v>
      </c>
      <c r="AT419" s="112" t="s">
        <v>14</v>
      </c>
      <c r="AU419" s="113" t="s">
        <v>15</v>
      </c>
      <c r="AV419" s="114" t="s">
        <v>14</v>
      </c>
      <c r="AW419" s="115" t="s">
        <v>15</v>
      </c>
      <c r="AX419" s="112" t="s">
        <v>14</v>
      </c>
      <c r="AY419" s="113" t="s">
        <v>15</v>
      </c>
      <c r="AZ419" s="114" t="s">
        <v>14</v>
      </c>
      <c r="BA419" s="115" t="s">
        <v>15</v>
      </c>
      <c r="BB419" s="112" t="s">
        <v>14</v>
      </c>
      <c r="BC419" s="113" t="s">
        <v>15</v>
      </c>
      <c r="BD419" s="26" t="s">
        <v>14</v>
      </c>
      <c r="BE419" s="118" t="s">
        <v>15</v>
      </c>
      <c r="BF419" s="169" t="s">
        <v>14</v>
      </c>
      <c r="BG419" s="170" t="s">
        <v>15</v>
      </c>
      <c r="BI419" s="132" t="s">
        <v>23</v>
      </c>
      <c r="BJ419" s="124">
        <f>B419/B436</f>
        <v>4.1404911479154767E-2</v>
      </c>
      <c r="BK419" s="125">
        <f t="shared" ref="BK419" si="7227">C419/C436</f>
        <v>5.3517739025856888E-2</v>
      </c>
      <c r="BL419" s="126">
        <f t="shared" ref="BL419" si="7228">D419/D436</f>
        <v>5.1228070175438595E-2</v>
      </c>
      <c r="BM419" s="127">
        <f t="shared" ref="BM419" si="7229">E419/E436</f>
        <v>4.3028322440087148E-2</v>
      </c>
      <c r="BN419" s="124">
        <f t="shared" ref="BN419" si="7230">F419/F436</f>
        <v>5.8459635013918959E-2</v>
      </c>
      <c r="BO419" s="125">
        <f t="shared" ref="BO419" si="7231">G419/G436</f>
        <v>2.566788894709272E-2</v>
      </c>
      <c r="BP419" s="126">
        <f t="shared" ref="BP419" si="7232">H419/H436</f>
        <v>4.8119598224713851E-2</v>
      </c>
      <c r="BQ419" s="127">
        <f t="shared" ref="BQ419" si="7233">I419/I436</f>
        <v>4.8025353486104337E-2</v>
      </c>
      <c r="BR419" s="124">
        <f t="shared" ref="BR419" si="7234">J419/J436</f>
        <v>5.2341597796143252E-2</v>
      </c>
      <c r="BS419" s="125">
        <f t="shared" ref="BS419" si="7235">K419/K436</f>
        <v>5.4992764109985527E-2</v>
      </c>
      <c r="BT419" s="126">
        <f t="shared" ref="BT419" si="7236">L419/L436</f>
        <v>2.507122507122507E-2</v>
      </c>
      <c r="BU419" s="124">
        <f t="shared" ref="BU419" si="7237">M419/M436</f>
        <v>5.8261700095510981E-2</v>
      </c>
      <c r="BV419" s="128">
        <f t="shared" ref="BV419" si="7238">N419/N436</f>
        <v>3.3098375727857801E-2</v>
      </c>
      <c r="BW419" s="129">
        <f t="shared" ref="BW419" si="7239">O419/O436</f>
        <v>7.6746849942726236E-2</v>
      </c>
      <c r="BX419" s="124">
        <f t="shared" ref="BX419" si="7240">P419/P436</f>
        <v>5.7810578105781059E-2</v>
      </c>
      <c r="BY419" s="125">
        <f t="shared" ref="BY419" si="7241">Q419/Q436</f>
        <v>6.2089552238805967E-2</v>
      </c>
      <c r="BZ419" s="126">
        <f t="shared" ref="BZ419" si="7242">R419/R436</f>
        <v>6.9153394803017604E-2</v>
      </c>
      <c r="CA419" s="127">
        <f t="shared" ref="CA419" si="7243">S419/S436</f>
        <v>4.6511627906976744E-2</v>
      </c>
      <c r="CB419" s="124">
        <f t="shared" ref="CB419" si="7244">T419/T436</f>
        <v>2.9490616621983913E-2</v>
      </c>
      <c r="CC419" s="125">
        <f t="shared" ref="CC419" si="7245">U419/U436</f>
        <v>4.6228710462287104E-2</v>
      </c>
      <c r="CD419" s="126">
        <f t="shared" ref="CD419" si="7246">V419/V436</f>
        <v>2.2080679405520168E-2</v>
      </c>
      <c r="CE419" s="127">
        <f t="shared" ref="CE419" si="7247">W419/W436</f>
        <v>8.1873905429071803E-2</v>
      </c>
      <c r="CF419" s="124">
        <f t="shared" ref="CF419" si="7248">X419/X436</f>
        <v>5.6286549707602336E-2</v>
      </c>
      <c r="CG419" s="125">
        <f t="shared" ref="CG419" si="7249">Y419/Y436</f>
        <v>4.4540229885057472E-2</v>
      </c>
      <c r="CH419" s="126">
        <f t="shared" ref="CH419" si="7250">Z419/Z436</f>
        <v>5.3454468624551027E-2</v>
      </c>
      <c r="CI419" s="124">
        <f t="shared" ref="CI419" si="7251">AA419/AA436</f>
        <v>5.6190297808578385E-2</v>
      </c>
      <c r="CJ419" s="130">
        <f t="shared" ref="CJ419" si="7252">AB419/AB436</f>
        <v>4.6896151614774707E-2</v>
      </c>
      <c r="CK419" s="131">
        <f t="shared" ref="CK419" si="7253">AC419/AC436</f>
        <v>5.5383523643635892E-2</v>
      </c>
    </row>
    <row r="420" spans="1:89" ht="13.5" thickTop="1" x14ac:dyDescent="0.2">
      <c r="A420" s="140" t="s">
        <v>24</v>
      </c>
      <c r="B420" s="195">
        <v>140</v>
      </c>
      <c r="C420" s="189">
        <v>151</v>
      </c>
      <c r="D420" s="190">
        <v>88</v>
      </c>
      <c r="E420" s="191">
        <v>81</v>
      </c>
      <c r="F420" s="188">
        <v>176</v>
      </c>
      <c r="G420" s="192">
        <v>60</v>
      </c>
      <c r="H420" s="190">
        <v>202</v>
      </c>
      <c r="I420" s="191">
        <v>196</v>
      </c>
      <c r="J420" s="188">
        <v>38</v>
      </c>
      <c r="K420" s="192">
        <v>34</v>
      </c>
      <c r="L420" s="190">
        <v>37</v>
      </c>
      <c r="M420" s="188">
        <v>91</v>
      </c>
      <c r="N420" s="193">
        <v>101</v>
      </c>
      <c r="O420" s="196">
        <v>120</v>
      </c>
      <c r="P420" s="188">
        <v>82</v>
      </c>
      <c r="Q420" s="192">
        <v>57</v>
      </c>
      <c r="R420" s="190">
        <v>122</v>
      </c>
      <c r="S420" s="191">
        <v>82</v>
      </c>
      <c r="T420" s="188">
        <v>13</v>
      </c>
      <c r="U420" s="192">
        <v>14</v>
      </c>
      <c r="V420" s="190">
        <v>62</v>
      </c>
      <c r="W420" s="197">
        <v>71</v>
      </c>
      <c r="X420" s="188">
        <v>52</v>
      </c>
      <c r="Y420" s="192">
        <v>76</v>
      </c>
      <c r="Z420" s="190">
        <v>245</v>
      </c>
      <c r="AA420" s="188">
        <v>306</v>
      </c>
      <c r="AB420" s="165">
        <f t="shared" si="7145"/>
        <v>1358</v>
      </c>
      <c r="AC420" s="166">
        <f t="shared" si="7062"/>
        <v>1339</v>
      </c>
      <c r="AE420" s="257" t="str">
        <f>$AE$17</f>
        <v>17:00 - 17:59</v>
      </c>
      <c r="AF420" s="121">
        <f t="shared" ref="AF420:AU421" si="7254">SUMIF($A$9:$A$32,$AE420,B$412:B$435)</f>
        <v>272</v>
      </c>
      <c r="AG420" s="178">
        <f t="shared" si="7254"/>
        <v>181</v>
      </c>
      <c r="AH420" s="122">
        <f t="shared" si="7254"/>
        <v>93</v>
      </c>
      <c r="AI420" s="173">
        <f t="shared" si="7254"/>
        <v>153</v>
      </c>
      <c r="AJ420" s="121">
        <f t="shared" si="7254"/>
        <v>174</v>
      </c>
      <c r="AK420" s="123">
        <f t="shared" si="7254"/>
        <v>162</v>
      </c>
      <c r="AL420" s="122">
        <f t="shared" si="7254"/>
        <v>301</v>
      </c>
      <c r="AM420" s="173">
        <f t="shared" si="7254"/>
        <v>257</v>
      </c>
      <c r="AN420" s="121">
        <f t="shared" si="7254"/>
        <v>77</v>
      </c>
      <c r="AO420" s="123">
        <f t="shared" si="7254"/>
        <v>45</v>
      </c>
      <c r="AP420" s="122">
        <f t="shared" si="7254"/>
        <v>196</v>
      </c>
      <c r="AQ420" s="121">
        <f t="shared" si="7254"/>
        <v>99</v>
      </c>
      <c r="AR420" s="172">
        <f t="shared" si="7254"/>
        <v>242</v>
      </c>
      <c r="AS420" s="174">
        <f t="shared" si="7254"/>
        <v>166</v>
      </c>
      <c r="AT420" s="121">
        <f t="shared" si="7254"/>
        <v>89</v>
      </c>
      <c r="AU420" s="123">
        <f t="shared" si="7254"/>
        <v>169</v>
      </c>
      <c r="AV420" s="122">
        <f t="shared" ref="AP420:BE421" si="7255">SUMIF($A$9:$A$32,$AE420,R$412:R$435)</f>
        <v>119</v>
      </c>
      <c r="AW420" s="173">
        <f t="shared" si="7255"/>
        <v>230</v>
      </c>
      <c r="AX420" s="121">
        <f t="shared" si="7255"/>
        <v>27</v>
      </c>
      <c r="AY420" s="123">
        <f t="shared" si="7255"/>
        <v>29</v>
      </c>
      <c r="AZ420" s="122">
        <f t="shared" si="7255"/>
        <v>259</v>
      </c>
      <c r="BA420" s="173">
        <f t="shared" si="7255"/>
        <v>73</v>
      </c>
      <c r="BB420" s="121">
        <f t="shared" si="7255"/>
        <v>105</v>
      </c>
      <c r="BC420" s="123">
        <f t="shared" si="7255"/>
        <v>92</v>
      </c>
      <c r="BD420" s="21">
        <f t="shared" si="7255"/>
        <v>352</v>
      </c>
      <c r="BE420" s="177">
        <f t="shared" si="7255"/>
        <v>226</v>
      </c>
      <c r="BF420" s="163">
        <f>AF420+AH420+AJ420+AL420+AN420+AP420+AR420+AT420+AV420+AX420+AZ420+BB420+BD420</f>
        <v>2306</v>
      </c>
      <c r="BG420" s="164">
        <f>AG420+AI420+AK420+AM420+AO420+AQ420+AS420+AU420+AW420+AY420+BA420+BC420+BE420</f>
        <v>1882</v>
      </c>
      <c r="BI420" s="140" t="s">
        <v>24</v>
      </c>
      <c r="BJ420" s="124">
        <f>B420/B436</f>
        <v>3.9977155910908051E-2</v>
      </c>
      <c r="BK420" s="125">
        <f t="shared" ref="BK420" si="7256">C420/C436</f>
        <v>4.5399879735417918E-2</v>
      </c>
      <c r="BL420" s="126">
        <f t="shared" ref="BL420" si="7257">D420/D436</f>
        <v>6.1754385964912284E-2</v>
      </c>
      <c r="BM420" s="127">
        <f t="shared" ref="BM420" si="7258">E420/E436</f>
        <v>4.4117647058823532E-2</v>
      </c>
      <c r="BN420" s="124">
        <f t="shared" ref="BN420" si="7259">F420/F436</f>
        <v>5.4438601917723477E-2</v>
      </c>
      <c r="BO420" s="125">
        <f t="shared" ref="BO420" si="7260">G420/G436</f>
        <v>3.1430068098480882E-2</v>
      </c>
      <c r="BP420" s="126">
        <f t="shared" ref="BP420" si="7261">H420/H436</f>
        <v>4.7185237094136884E-2</v>
      </c>
      <c r="BQ420" s="127">
        <f t="shared" ref="BQ420" si="7262">I420/I436</f>
        <v>4.778156996587031E-2</v>
      </c>
      <c r="BR420" s="124">
        <f t="shared" ref="BR420" si="7263">J420/J436</f>
        <v>5.2341597796143252E-2</v>
      </c>
      <c r="BS420" s="125">
        <f t="shared" ref="BS420" si="7264">K420/K436</f>
        <v>4.9204052098408106E-2</v>
      </c>
      <c r="BT420" s="126">
        <f t="shared" ref="BT420" si="7265">L420/L436</f>
        <v>2.1082621082621083E-2</v>
      </c>
      <c r="BU420" s="124">
        <f t="shared" ref="BU420" si="7266">M420/M436</f>
        <v>4.3457497612225407E-2</v>
      </c>
      <c r="BV420" s="128">
        <f t="shared" ref="BV420" si="7267">N420/N436</f>
        <v>3.0953110634385536E-2</v>
      </c>
      <c r="BW420" s="129">
        <f t="shared" ref="BW420" si="7268">O420/O436</f>
        <v>3.4364261168384883E-2</v>
      </c>
      <c r="BX420" s="124">
        <f t="shared" ref="BX420" si="7269">P420/P436</f>
        <v>5.0430504305043047E-2</v>
      </c>
      <c r="BY420" s="125">
        <f t="shared" ref="BY420" si="7270">Q420/Q436</f>
        <v>3.4029850746268658E-2</v>
      </c>
      <c r="BZ420" s="126">
        <f t="shared" ref="BZ420" si="7271">R420/R436</f>
        <v>5.1131601005867562E-2</v>
      </c>
      <c r="CA420" s="127">
        <f t="shared" ref="CA420" si="7272">S420/S436</f>
        <v>3.345573235414117E-2</v>
      </c>
      <c r="CB420" s="124">
        <f t="shared" ref="CB420" si="7273">T420/T436</f>
        <v>3.4852546916890083E-2</v>
      </c>
      <c r="CC420" s="125">
        <f t="shared" ref="CC420" si="7274">U420/U436</f>
        <v>3.4063260340632603E-2</v>
      </c>
      <c r="CD420" s="126">
        <f t="shared" ref="CD420" si="7275">V420/V436</f>
        <v>2.6326963906581742E-2</v>
      </c>
      <c r="CE420" s="127">
        <f t="shared" ref="CE420" si="7276">W420/W436</f>
        <v>3.1085814360770576E-2</v>
      </c>
      <c r="CF420" s="124">
        <f t="shared" ref="CF420" si="7277">X420/X436</f>
        <v>3.8011695906432746E-2</v>
      </c>
      <c r="CG420" s="125">
        <f t="shared" ref="CG420" si="7278">Y420/Y436</f>
        <v>5.459770114942529E-2</v>
      </c>
      <c r="CH420" s="126">
        <f t="shared" ref="CH420" si="7279">Z420/Z436</f>
        <v>5.1764208747094864E-2</v>
      </c>
      <c r="CI420" s="124">
        <f t="shared" ref="CI420" si="7280">AA420/AA436</f>
        <v>5.7314103764749956E-2</v>
      </c>
      <c r="CJ420" s="130">
        <f t="shared" ref="CJ420" si="7281">AB420/AB436</f>
        <v>4.376974150712306E-2</v>
      </c>
      <c r="CK420" s="131">
        <f t="shared" ref="CK420" si="7282">AC420/AC436</f>
        <v>4.3190761886329913E-2</v>
      </c>
    </row>
    <row r="421" spans="1:89" x14ac:dyDescent="0.2">
      <c r="A421" s="132" t="s">
        <v>25</v>
      </c>
      <c r="B421" s="198">
        <v>127</v>
      </c>
      <c r="C421" s="182">
        <v>156</v>
      </c>
      <c r="D421" s="183">
        <v>64</v>
      </c>
      <c r="E421" s="184">
        <v>78</v>
      </c>
      <c r="F421" s="181">
        <v>176</v>
      </c>
      <c r="G421" s="185">
        <v>77</v>
      </c>
      <c r="H421" s="183">
        <v>230</v>
      </c>
      <c r="I421" s="184">
        <v>205</v>
      </c>
      <c r="J421" s="181">
        <v>23</v>
      </c>
      <c r="K421" s="182">
        <v>23</v>
      </c>
      <c r="L421" s="183">
        <v>51</v>
      </c>
      <c r="M421" s="181">
        <v>75</v>
      </c>
      <c r="N421" s="186">
        <v>124</v>
      </c>
      <c r="O421" s="199">
        <v>170</v>
      </c>
      <c r="P421" s="181">
        <v>84</v>
      </c>
      <c r="Q421" s="182">
        <v>84</v>
      </c>
      <c r="R421" s="183">
        <v>157</v>
      </c>
      <c r="S421" s="184">
        <v>99</v>
      </c>
      <c r="T421" s="190">
        <v>19</v>
      </c>
      <c r="U421" s="181">
        <v>16</v>
      </c>
      <c r="V421" s="183">
        <v>55</v>
      </c>
      <c r="W421" s="200">
        <v>83</v>
      </c>
      <c r="X421" s="181">
        <v>78</v>
      </c>
      <c r="Y421" s="185">
        <v>67</v>
      </c>
      <c r="Z421" s="183">
        <v>263</v>
      </c>
      <c r="AA421" s="181">
        <v>276</v>
      </c>
      <c r="AB421" s="165">
        <f t="shared" si="7145"/>
        <v>1451</v>
      </c>
      <c r="AC421" s="166">
        <f t="shared" si="7062"/>
        <v>1409</v>
      </c>
      <c r="AE421" s="259" t="str">
        <f>$AE$18</f>
        <v>18:00 - 18:59</v>
      </c>
      <c r="AF421" s="121">
        <f t="shared" si="7254"/>
        <v>488</v>
      </c>
      <c r="AG421" s="182">
        <f t="shared" si="7254"/>
        <v>214</v>
      </c>
      <c r="AH421" s="183">
        <f t="shared" si="7254"/>
        <v>77</v>
      </c>
      <c r="AI421" s="184">
        <f t="shared" si="7254"/>
        <v>220</v>
      </c>
      <c r="AJ421" s="181">
        <f t="shared" si="7254"/>
        <v>132</v>
      </c>
      <c r="AK421" s="185">
        <f t="shared" si="7254"/>
        <v>225</v>
      </c>
      <c r="AL421" s="183">
        <f t="shared" si="7254"/>
        <v>357</v>
      </c>
      <c r="AM421" s="184">
        <f t="shared" si="7254"/>
        <v>483</v>
      </c>
      <c r="AN421" s="181">
        <f t="shared" si="7254"/>
        <v>121</v>
      </c>
      <c r="AO421" s="185">
        <f t="shared" si="7254"/>
        <v>53</v>
      </c>
      <c r="AP421" s="183">
        <f t="shared" si="7255"/>
        <v>333</v>
      </c>
      <c r="AQ421" s="181">
        <f t="shared" si="7255"/>
        <v>88</v>
      </c>
      <c r="AR421" s="186">
        <f t="shared" si="7255"/>
        <v>491</v>
      </c>
      <c r="AS421" s="187">
        <f t="shared" si="7255"/>
        <v>230</v>
      </c>
      <c r="AT421" s="181">
        <f t="shared" si="7255"/>
        <v>104</v>
      </c>
      <c r="AU421" s="185">
        <f t="shared" si="7255"/>
        <v>191</v>
      </c>
      <c r="AV421" s="183">
        <f t="shared" si="7255"/>
        <v>151</v>
      </c>
      <c r="AW421" s="184">
        <f t="shared" si="7255"/>
        <v>273</v>
      </c>
      <c r="AX421" s="181">
        <f t="shared" si="7255"/>
        <v>39</v>
      </c>
      <c r="AY421" s="185">
        <f t="shared" si="7255"/>
        <v>39</v>
      </c>
      <c r="AZ421" s="183">
        <f t="shared" si="7255"/>
        <v>780</v>
      </c>
      <c r="BA421" s="184">
        <f t="shared" si="7255"/>
        <v>81</v>
      </c>
      <c r="BB421" s="181">
        <f t="shared" si="7255"/>
        <v>114</v>
      </c>
      <c r="BC421" s="185">
        <f t="shared" si="7255"/>
        <v>198</v>
      </c>
      <c r="BD421" s="183">
        <f t="shared" si="7255"/>
        <v>282</v>
      </c>
      <c r="BE421" s="181">
        <f t="shared" si="7255"/>
        <v>666</v>
      </c>
      <c r="BF421" s="165">
        <f>SUM(AF421,AH421,AJ421,AL421,AN421,AP421,AR421,AT421,AV421,AX421,AZ421,BB421,BD421)</f>
        <v>3469</v>
      </c>
      <c r="BG421" s="166">
        <f>SUM(AG421,AI421,AK421,AM421,AO421,AQ421,AS421,AU421,AW421,AY421,BA421,BC421,BE421)</f>
        <v>2961</v>
      </c>
      <c r="BI421" s="132" t="s">
        <v>25</v>
      </c>
      <c r="BJ421" s="124">
        <f>B421/B436</f>
        <v>3.6264991433466592E-2</v>
      </c>
      <c r="BK421" s="125">
        <f t="shared" ref="BK421" si="7283">C421/C436</f>
        <v>4.6903187011425138E-2</v>
      </c>
      <c r="BL421" s="126">
        <f t="shared" ref="BL421" si="7284">D421/D436</f>
        <v>4.4912280701754383E-2</v>
      </c>
      <c r="BM421" s="127">
        <f t="shared" ref="BM421" si="7285">E421/E436</f>
        <v>4.2483660130718956E-2</v>
      </c>
      <c r="BN421" s="124">
        <f t="shared" ref="BN421" si="7286">F421/F436</f>
        <v>5.4438601917723477E-2</v>
      </c>
      <c r="BO421" s="125">
        <f t="shared" ref="BO421" si="7287">G421/G436</f>
        <v>4.0335254059717128E-2</v>
      </c>
      <c r="BP421" s="126">
        <f t="shared" ref="BP421" si="7288">H421/H436</f>
        <v>5.3725765008175663E-2</v>
      </c>
      <c r="BQ421" s="127">
        <f t="shared" ref="BQ421" si="7289">I421/I436</f>
        <v>4.9975621647976594E-2</v>
      </c>
      <c r="BR421" s="124">
        <f t="shared" ref="BR421" si="7290">J421/J436</f>
        <v>3.1680440771349863E-2</v>
      </c>
      <c r="BS421" s="125">
        <f t="shared" ref="BS421" si="7291">K421/K436</f>
        <v>3.3285094066570188E-2</v>
      </c>
      <c r="BT421" s="126">
        <f t="shared" ref="BT421" si="7292">L421/L436</f>
        <v>2.9059829059829061E-2</v>
      </c>
      <c r="BU421" s="124">
        <f t="shared" ref="BU421" si="7293">M421/M436</f>
        <v>3.5816618911174783E-2</v>
      </c>
      <c r="BV421" s="128">
        <f t="shared" ref="BV421" si="7294">N421/N436</f>
        <v>3.8001838798651551E-2</v>
      </c>
      <c r="BW421" s="129">
        <f t="shared" ref="BW421" si="7295">O421/O436</f>
        <v>4.868270332187858E-2</v>
      </c>
      <c r="BX421" s="124">
        <f t="shared" ref="BX421" si="7296">P421/P436</f>
        <v>5.1660516605166053E-2</v>
      </c>
      <c r="BY421" s="125">
        <f t="shared" ref="BY421" si="7297">Q421/Q436</f>
        <v>5.0149253731343282E-2</v>
      </c>
      <c r="BZ421" s="126">
        <f t="shared" ref="BZ421" si="7298">R421/R436</f>
        <v>6.5800502933780383E-2</v>
      </c>
      <c r="CA421" s="127">
        <f t="shared" ref="CA421" si="7299">S421/S436</f>
        <v>4.0391676866585069E-2</v>
      </c>
      <c r="CB421" s="124">
        <f t="shared" ref="CB421" si="7300">T421/T436</f>
        <v>5.0938337801608578E-2</v>
      </c>
      <c r="CC421" s="125">
        <f t="shared" ref="CC421" si="7301">U421/U436</f>
        <v>3.8929440389294405E-2</v>
      </c>
      <c r="CD421" s="126">
        <f t="shared" ref="CD421" si="7302">V421/V436</f>
        <v>2.3354564755838639E-2</v>
      </c>
      <c r="CE421" s="127">
        <f t="shared" ref="CE421" si="7303">W421/W436</f>
        <v>3.6339754816112083E-2</v>
      </c>
      <c r="CF421" s="124">
        <f t="shared" ref="CF421" si="7304">X421/X436</f>
        <v>5.701754385964912E-2</v>
      </c>
      <c r="CG421" s="125">
        <f t="shared" ref="CG421" si="7305">Y421/Y436</f>
        <v>4.8132183908045974E-2</v>
      </c>
      <c r="CH421" s="126">
        <f t="shared" ref="CH421" si="7306">Z421/Z436</f>
        <v>5.5567293471371224E-2</v>
      </c>
      <c r="CI421" s="124">
        <f t="shared" ref="CI421" si="7307">AA421/AA436</f>
        <v>5.1695073983892115E-2</v>
      </c>
      <c r="CJ421" s="130">
        <f t="shared" ref="CJ421" si="7308">AB421/AB436</f>
        <v>4.6767227486624124E-2</v>
      </c>
      <c r="CK421" s="131">
        <f t="shared" ref="CK421" si="7309">AC421/AC436</f>
        <v>4.5448680730275463E-2</v>
      </c>
    </row>
    <row r="422" spans="1:89" ht="13.5" thickBot="1" x14ac:dyDescent="0.25">
      <c r="A422" s="140" t="s">
        <v>26</v>
      </c>
      <c r="B422" s="195">
        <v>139</v>
      </c>
      <c r="C422" s="189">
        <v>222</v>
      </c>
      <c r="D422" s="190">
        <v>57</v>
      </c>
      <c r="E422" s="191">
        <v>95</v>
      </c>
      <c r="F422" s="188">
        <v>175</v>
      </c>
      <c r="G422" s="192">
        <v>76</v>
      </c>
      <c r="H422" s="190">
        <v>172</v>
      </c>
      <c r="I422" s="191">
        <v>223</v>
      </c>
      <c r="J422" s="188">
        <v>24</v>
      </c>
      <c r="K422" s="189">
        <v>34</v>
      </c>
      <c r="L422" s="190">
        <v>63</v>
      </c>
      <c r="M422" s="188">
        <v>70</v>
      </c>
      <c r="N422" s="193">
        <v>139</v>
      </c>
      <c r="O422" s="196">
        <v>187</v>
      </c>
      <c r="P422" s="188">
        <v>111</v>
      </c>
      <c r="Q422" s="189">
        <v>81</v>
      </c>
      <c r="R422" s="190">
        <v>143</v>
      </c>
      <c r="S422" s="191">
        <v>134</v>
      </c>
      <c r="T422" s="188">
        <v>16</v>
      </c>
      <c r="U422" s="192">
        <v>19</v>
      </c>
      <c r="V422" s="190">
        <v>68</v>
      </c>
      <c r="W422" s="197">
        <v>104</v>
      </c>
      <c r="X422" s="188">
        <v>58</v>
      </c>
      <c r="Y422" s="192">
        <v>56</v>
      </c>
      <c r="Z422" s="190">
        <v>273</v>
      </c>
      <c r="AA422" s="188">
        <v>261</v>
      </c>
      <c r="AB422" s="165">
        <f t="shared" si="7145"/>
        <v>1438</v>
      </c>
      <c r="AC422" s="166">
        <f t="shared" si="7062"/>
        <v>1562</v>
      </c>
      <c r="AE422" s="257"/>
      <c r="AF422" s="121"/>
      <c r="AG422" s="189"/>
      <c r="AH422" s="190"/>
      <c r="AI422" s="191"/>
      <c r="AJ422" s="188"/>
      <c r="AK422" s="192"/>
      <c r="AL422" s="190"/>
      <c r="AM422" s="191"/>
      <c r="AN422" s="188"/>
      <c r="AO422" s="192"/>
      <c r="AP422" s="190"/>
      <c r="AQ422" s="188"/>
      <c r="AR422" s="193"/>
      <c r="AS422" s="194"/>
      <c r="AT422" s="188"/>
      <c r="AU422" s="192"/>
      <c r="AV422" s="190"/>
      <c r="AW422" s="191"/>
      <c r="AX422" s="188"/>
      <c r="AY422" s="192"/>
      <c r="AZ422" s="190"/>
      <c r="BA422" s="191"/>
      <c r="BB422" s="188"/>
      <c r="BC422" s="192"/>
      <c r="BD422" s="190"/>
      <c r="BE422" s="188"/>
      <c r="BF422" s="165"/>
      <c r="BG422" s="166"/>
      <c r="BI422" s="140" t="s">
        <v>26</v>
      </c>
      <c r="BJ422" s="124">
        <f>B422/B436</f>
        <v>3.9691604797258709E-2</v>
      </c>
      <c r="BK422" s="125">
        <f t="shared" ref="BK422" si="7310">C422/C436</f>
        <v>6.6746843054720381E-2</v>
      </c>
      <c r="BL422" s="126">
        <f t="shared" ref="BL422" si="7311">D422/D436</f>
        <v>0.04</v>
      </c>
      <c r="BM422" s="127">
        <f t="shared" ref="BM422" si="7312">E422/E436</f>
        <v>5.1742919389978215E-2</v>
      </c>
      <c r="BN422" s="124">
        <f t="shared" ref="BN422" si="7313">F422/F436</f>
        <v>5.4129291679554596E-2</v>
      </c>
      <c r="BO422" s="125">
        <f t="shared" ref="BO422" si="7314">G422/G436</f>
        <v>3.9811419591409117E-2</v>
      </c>
      <c r="BP422" s="126">
        <f t="shared" ref="BP422" si="7315">H422/H436</f>
        <v>4.0177528614809624E-2</v>
      </c>
      <c r="BQ422" s="127">
        <f t="shared" ref="BQ422" si="7316">I422/I436</f>
        <v>5.4363725012189175E-2</v>
      </c>
      <c r="BR422" s="124">
        <f t="shared" ref="BR422" si="7317">J422/J436</f>
        <v>3.3057851239669422E-2</v>
      </c>
      <c r="BS422" s="125">
        <f t="shared" ref="BS422" si="7318">K422/K436</f>
        <v>4.9204052098408106E-2</v>
      </c>
      <c r="BT422" s="126">
        <f t="shared" ref="BT422" si="7319">L422/L436</f>
        <v>3.5897435897435895E-2</v>
      </c>
      <c r="BU422" s="124">
        <f t="shared" ref="BU422" si="7320">M422/M436</f>
        <v>3.3428844317096466E-2</v>
      </c>
      <c r="BV422" s="128">
        <f t="shared" ref="BV422" si="7321">N422/N436</f>
        <v>4.2598835427520687E-2</v>
      </c>
      <c r="BW422" s="129">
        <f t="shared" ref="BW422" si="7322">O422/O436</f>
        <v>5.3550973654066435E-2</v>
      </c>
      <c r="BX422" s="124">
        <f t="shared" ref="BX422" si="7323">P422/P436</f>
        <v>6.8265682656826573E-2</v>
      </c>
      <c r="BY422" s="125">
        <f t="shared" ref="BY422" si="7324">Q422/Q436</f>
        <v>4.8358208955223879E-2</v>
      </c>
      <c r="BZ422" s="126">
        <f t="shared" ref="BZ422" si="7325">R422/R436</f>
        <v>5.9932942162615258E-2</v>
      </c>
      <c r="CA422" s="127">
        <f t="shared" ref="CA422" si="7326">S422/S436</f>
        <v>5.4671562627498983E-2</v>
      </c>
      <c r="CB422" s="124">
        <f t="shared" ref="CB422" si="7327">T422/T436</f>
        <v>4.2895442359249331E-2</v>
      </c>
      <c r="CC422" s="125">
        <f t="shared" ref="CC422" si="7328">U422/U436</f>
        <v>4.6228710462287104E-2</v>
      </c>
      <c r="CD422" s="126">
        <f t="shared" ref="CD422" si="7329">V422/V436</f>
        <v>2.8874734607218684E-2</v>
      </c>
      <c r="CE422" s="127">
        <f t="shared" ref="CE422" si="7330">W422/W436</f>
        <v>4.553415061295972E-2</v>
      </c>
      <c r="CF422" s="124">
        <f t="shared" ref="CF422" si="7331">X422/X436</f>
        <v>4.2397660818713448E-2</v>
      </c>
      <c r="CG422" s="125">
        <f t="shared" ref="CG422" si="7332">Y422/Y436</f>
        <v>4.0229885057471264E-2</v>
      </c>
      <c r="CH422" s="126">
        <f t="shared" ref="CH422" si="7333">Z422/Z436</f>
        <v>5.768011831819142E-2</v>
      </c>
      <c r="CI422" s="124">
        <f t="shared" ref="CI422" si="7334">AA422/AA436</f>
        <v>4.8885559093463198E-2</v>
      </c>
      <c r="CJ422" s="130">
        <f t="shared" ref="CJ422" si="7335">AB422/AB436</f>
        <v>4.6348224070134725E-2</v>
      </c>
      <c r="CK422" s="131">
        <f t="shared" ref="CK422" si="7336">AC422/AC436</f>
        <v>5.0383846203470743E-2</v>
      </c>
    </row>
    <row r="423" spans="1:89" ht="14.25" thickTop="1" thickBot="1" x14ac:dyDescent="0.25">
      <c r="A423" s="132" t="s">
        <v>27</v>
      </c>
      <c r="B423" s="198">
        <v>189</v>
      </c>
      <c r="C423" s="182">
        <v>163</v>
      </c>
      <c r="D423" s="183">
        <v>91</v>
      </c>
      <c r="E423" s="184">
        <v>73</v>
      </c>
      <c r="F423" s="181">
        <v>182</v>
      </c>
      <c r="G423" s="185">
        <v>86</v>
      </c>
      <c r="H423" s="183">
        <v>242</v>
      </c>
      <c r="I423" s="184">
        <v>215</v>
      </c>
      <c r="J423" s="181">
        <v>33</v>
      </c>
      <c r="K423" s="182">
        <v>19</v>
      </c>
      <c r="L423" s="183">
        <v>70</v>
      </c>
      <c r="M423" s="181">
        <v>89</v>
      </c>
      <c r="N423" s="186">
        <v>151</v>
      </c>
      <c r="O423" s="199">
        <v>180</v>
      </c>
      <c r="P423" s="181">
        <v>102</v>
      </c>
      <c r="Q423" s="182">
        <v>65</v>
      </c>
      <c r="R423" s="183">
        <v>124</v>
      </c>
      <c r="S423" s="184">
        <v>125</v>
      </c>
      <c r="T423" s="181">
        <v>21</v>
      </c>
      <c r="U423" s="185">
        <v>27</v>
      </c>
      <c r="V423" s="183">
        <v>89</v>
      </c>
      <c r="W423" s="200">
        <v>88</v>
      </c>
      <c r="X423" s="181">
        <v>74</v>
      </c>
      <c r="Y423" s="185">
        <v>69</v>
      </c>
      <c r="Z423" s="183">
        <v>307</v>
      </c>
      <c r="AA423" s="181">
        <v>234</v>
      </c>
      <c r="AB423" s="165">
        <f t="shared" si="7145"/>
        <v>1675</v>
      </c>
      <c r="AC423" s="166">
        <f t="shared" si="7062"/>
        <v>1433</v>
      </c>
      <c r="AE423" s="254" t="s">
        <v>13</v>
      </c>
      <c r="AF423" s="14">
        <f t="shared" ref="AF423:BG423" si="7337">SUM(AF420:AF422)</f>
        <v>760</v>
      </c>
      <c r="AG423" s="1">
        <f t="shared" si="7337"/>
        <v>395</v>
      </c>
      <c r="AH423" s="14">
        <f t="shared" si="7337"/>
        <v>170</v>
      </c>
      <c r="AI423" s="1">
        <f t="shared" si="7337"/>
        <v>373</v>
      </c>
      <c r="AJ423" s="14">
        <f t="shared" si="7337"/>
        <v>306</v>
      </c>
      <c r="AK423" s="1">
        <f t="shared" si="7337"/>
        <v>387</v>
      </c>
      <c r="AL423" s="14">
        <f t="shared" si="7337"/>
        <v>658</v>
      </c>
      <c r="AM423" s="1">
        <f t="shared" si="7337"/>
        <v>740</v>
      </c>
      <c r="AN423" s="14">
        <f t="shared" si="7337"/>
        <v>198</v>
      </c>
      <c r="AO423" s="1">
        <f t="shared" si="7337"/>
        <v>98</v>
      </c>
      <c r="AP423" s="14">
        <f t="shared" si="7337"/>
        <v>529</v>
      </c>
      <c r="AQ423" s="1">
        <f t="shared" si="7337"/>
        <v>187</v>
      </c>
      <c r="AR423" s="14">
        <f t="shared" si="7337"/>
        <v>733</v>
      </c>
      <c r="AS423" s="1">
        <f t="shared" si="7337"/>
        <v>396</v>
      </c>
      <c r="AT423" s="14">
        <f t="shared" si="7337"/>
        <v>193</v>
      </c>
      <c r="AU423" s="1">
        <f t="shared" si="7337"/>
        <v>360</v>
      </c>
      <c r="AV423" s="14">
        <f t="shared" si="7337"/>
        <v>270</v>
      </c>
      <c r="AW423" s="1">
        <f t="shared" si="7337"/>
        <v>503</v>
      </c>
      <c r="AX423" s="14">
        <f t="shared" si="7337"/>
        <v>66</v>
      </c>
      <c r="AY423" s="1">
        <f t="shared" si="7337"/>
        <v>68</v>
      </c>
      <c r="AZ423" s="14">
        <f t="shared" si="7337"/>
        <v>1039</v>
      </c>
      <c r="BA423" s="1">
        <f t="shared" si="7337"/>
        <v>154</v>
      </c>
      <c r="BB423" s="14">
        <f t="shared" si="7337"/>
        <v>219</v>
      </c>
      <c r="BC423" s="1">
        <f t="shared" si="7337"/>
        <v>290</v>
      </c>
      <c r="BD423" s="14">
        <f t="shared" si="7337"/>
        <v>634</v>
      </c>
      <c r="BE423" s="1">
        <f t="shared" si="7337"/>
        <v>892</v>
      </c>
      <c r="BF423" s="167">
        <f t="shared" si="7337"/>
        <v>5775</v>
      </c>
      <c r="BG423" s="168">
        <f t="shared" si="7337"/>
        <v>4843</v>
      </c>
      <c r="BI423" s="132" t="s">
        <v>27</v>
      </c>
      <c r="BJ423" s="124">
        <f>B423/B436</f>
        <v>5.3969160479725872E-2</v>
      </c>
      <c r="BK423" s="125">
        <f t="shared" ref="BK423" si="7338">C423/C436</f>
        <v>4.9007817197835236E-2</v>
      </c>
      <c r="BL423" s="126">
        <f t="shared" ref="BL423" si="7339">D423/D436</f>
        <v>6.3859649122807019E-2</v>
      </c>
      <c r="BM423" s="127">
        <f t="shared" ref="BM423" si="7340">E423/E436</f>
        <v>3.9760348583877995E-2</v>
      </c>
      <c r="BN423" s="124">
        <f t="shared" ref="BN423" si="7341">F423/F436</f>
        <v>5.6294463346736774E-2</v>
      </c>
      <c r="BO423" s="125">
        <f t="shared" ref="BO423" si="7342">G423/G436</f>
        <v>4.5049764274489264E-2</v>
      </c>
      <c r="BP423" s="126">
        <f t="shared" ref="BP423" si="7343">H423/H436</f>
        <v>5.6528848399906566E-2</v>
      </c>
      <c r="BQ423" s="127">
        <f t="shared" ref="BQ423" si="7344">I423/I436</f>
        <v>5.2413456850316918E-2</v>
      </c>
      <c r="BR423" s="124">
        <f t="shared" ref="BR423" si="7345">J423/J436</f>
        <v>4.5454545454545456E-2</v>
      </c>
      <c r="BS423" s="125">
        <f t="shared" ref="BS423" si="7346">K423/K436</f>
        <v>2.7496382054992764E-2</v>
      </c>
      <c r="BT423" s="126">
        <f t="shared" ref="BT423" si="7347">L423/L436</f>
        <v>3.9886039886039885E-2</v>
      </c>
      <c r="BU423" s="124">
        <f t="shared" ref="BU423" si="7348">M423/M436</f>
        <v>4.2502387774594079E-2</v>
      </c>
      <c r="BV423" s="128">
        <f t="shared" ref="BV423" si="7349">N423/N436</f>
        <v>4.6276432730615998E-2</v>
      </c>
      <c r="BW423" s="129">
        <f t="shared" ref="BW423" si="7350">O423/O436</f>
        <v>5.1546391752577317E-2</v>
      </c>
      <c r="BX423" s="124">
        <f t="shared" ref="BX423" si="7351">P423/P436</f>
        <v>6.273062730627306E-2</v>
      </c>
      <c r="BY423" s="125">
        <f t="shared" ref="BY423" si="7352">Q423/Q436</f>
        <v>3.880597014925373E-2</v>
      </c>
      <c r="BZ423" s="126">
        <f t="shared" ref="BZ423" si="7353">R423/R436</f>
        <v>5.1969823973176864E-2</v>
      </c>
      <c r="CA423" s="127">
        <f t="shared" ref="CA423" si="7354">S423/S436</f>
        <v>5.0999592003263976E-2</v>
      </c>
      <c r="CB423" s="124">
        <f t="shared" ref="CB423" si="7355">T423/T436</f>
        <v>5.6300268096514748E-2</v>
      </c>
      <c r="CC423" s="125">
        <f t="shared" ref="CC423" si="7356">U423/U436</f>
        <v>6.569343065693431E-2</v>
      </c>
      <c r="CD423" s="126">
        <f t="shared" ref="CD423" si="7357">V423/V436</f>
        <v>3.7791932059447982E-2</v>
      </c>
      <c r="CE423" s="127">
        <f t="shared" ref="CE423" si="7358">W423/W436</f>
        <v>3.8528896672504379E-2</v>
      </c>
      <c r="CF423" s="124">
        <f t="shared" ref="CF423" si="7359">X423/X436</f>
        <v>5.4093567251461985E-2</v>
      </c>
      <c r="CG423" s="125">
        <f t="shared" ref="CG423" si="7360">Y423/Y436</f>
        <v>4.9568965517241381E-2</v>
      </c>
      <c r="CH423" s="126">
        <f t="shared" ref="CH423" si="7361">Z423/Z436</f>
        <v>6.4863722797380091E-2</v>
      </c>
      <c r="CI423" s="124">
        <f t="shared" ref="CI423" si="7362">AA423/AA436</f>
        <v>4.3828432290691138E-2</v>
      </c>
      <c r="CJ423" s="130">
        <f t="shared" ref="CJ423" si="7363">AB423/AB436</f>
        <v>5.3986978663056788E-2</v>
      </c>
      <c r="CK423" s="131">
        <f t="shared" ref="CK423" si="7364">AC423/AC436</f>
        <v>4.6222824333913941E-2</v>
      </c>
    </row>
    <row r="424" spans="1:89" ht="13.5" thickTop="1" x14ac:dyDescent="0.2">
      <c r="A424" s="140" t="s">
        <v>28</v>
      </c>
      <c r="B424" s="195">
        <v>230</v>
      </c>
      <c r="C424" s="189">
        <v>201</v>
      </c>
      <c r="D424" s="190">
        <v>97</v>
      </c>
      <c r="E424" s="191">
        <v>135</v>
      </c>
      <c r="F424" s="188">
        <v>189</v>
      </c>
      <c r="G424" s="192">
        <v>128</v>
      </c>
      <c r="H424" s="190">
        <v>277</v>
      </c>
      <c r="I424" s="191">
        <v>220</v>
      </c>
      <c r="J424" s="188">
        <v>33</v>
      </c>
      <c r="K424" s="189">
        <v>30</v>
      </c>
      <c r="L424" s="190">
        <v>104</v>
      </c>
      <c r="M424" s="188">
        <v>89</v>
      </c>
      <c r="N424" s="193">
        <v>215</v>
      </c>
      <c r="O424" s="196">
        <v>169</v>
      </c>
      <c r="P424" s="188">
        <v>115</v>
      </c>
      <c r="Q424" s="189">
        <v>126</v>
      </c>
      <c r="R424" s="190">
        <v>135</v>
      </c>
      <c r="S424" s="191">
        <v>154</v>
      </c>
      <c r="T424" s="188">
        <v>38</v>
      </c>
      <c r="U424" s="192">
        <v>23</v>
      </c>
      <c r="V424" s="190">
        <v>99</v>
      </c>
      <c r="W424" s="197">
        <v>128</v>
      </c>
      <c r="X424" s="188">
        <v>78</v>
      </c>
      <c r="Y424" s="192">
        <v>73</v>
      </c>
      <c r="Z424" s="190">
        <v>294</v>
      </c>
      <c r="AA424" s="188">
        <v>347</v>
      </c>
      <c r="AB424" s="165">
        <f t="shared" si="7145"/>
        <v>1904</v>
      </c>
      <c r="AC424" s="166">
        <f t="shared" si="7062"/>
        <v>1823</v>
      </c>
      <c r="BI424" s="140" t="s">
        <v>28</v>
      </c>
      <c r="BJ424" s="124">
        <f>B424/B436</f>
        <v>6.5676756139348938E-2</v>
      </c>
      <c r="BK424" s="125">
        <f t="shared" ref="BK424" si="7365">C424/C436</f>
        <v>6.0432952495490078E-2</v>
      </c>
      <c r="BL424" s="126">
        <f t="shared" ref="BL424" si="7366">D424/D436</f>
        <v>6.8070175438596489E-2</v>
      </c>
      <c r="BM424" s="127">
        <f t="shared" ref="BM424" si="7367">E424/E436</f>
        <v>7.3529411764705885E-2</v>
      </c>
      <c r="BN424" s="124">
        <f t="shared" ref="BN424" si="7368">F424/F436</f>
        <v>5.8459635013918959E-2</v>
      </c>
      <c r="BO424" s="125">
        <f t="shared" ref="BO424" si="7369">G424/G436</f>
        <v>6.7050811943425881E-2</v>
      </c>
      <c r="BP424" s="126">
        <f t="shared" ref="BP424" si="7370">H424/H436</f>
        <v>6.470450829245504E-2</v>
      </c>
      <c r="BQ424" s="127">
        <f t="shared" ref="BQ424" si="7371">I424/I436</f>
        <v>5.363237445148708E-2</v>
      </c>
      <c r="BR424" s="124">
        <f t="shared" ref="BR424" si="7372">J424/J436</f>
        <v>4.5454545454545456E-2</v>
      </c>
      <c r="BS424" s="125">
        <f t="shared" ref="BS424" si="7373">K424/K436</f>
        <v>4.3415340086830678E-2</v>
      </c>
      <c r="BT424" s="126">
        <f t="shared" ref="BT424" si="7374">L424/L436</f>
        <v>5.9259259259259262E-2</v>
      </c>
      <c r="BU424" s="124">
        <f t="shared" ref="BU424" si="7375">M424/M436</f>
        <v>4.2502387774594079E-2</v>
      </c>
      <c r="BV424" s="128">
        <f t="shared" ref="BV424" si="7376">N424/N436</f>
        <v>6.5890285013790989E-2</v>
      </c>
      <c r="BW424" s="129">
        <f t="shared" ref="BW424" si="7377">O424/O436</f>
        <v>4.8396334478808707E-2</v>
      </c>
      <c r="BX424" s="124">
        <f t="shared" ref="BX424" si="7378">P424/P436</f>
        <v>7.072570725707257E-2</v>
      </c>
      <c r="BY424" s="125">
        <f t="shared" ref="BY424" si="7379">Q424/Q436</f>
        <v>7.522388059701493E-2</v>
      </c>
      <c r="BZ424" s="126">
        <f t="shared" ref="BZ424" si="7380">R424/R436</f>
        <v>5.6580050293378037E-2</v>
      </c>
      <c r="CA424" s="127">
        <f t="shared" ref="CA424" si="7381">S424/S436</f>
        <v>6.2831497348021209E-2</v>
      </c>
      <c r="CB424" s="124">
        <f t="shared" ref="CB424" si="7382">T424/T436</f>
        <v>0.10187667560321716</v>
      </c>
      <c r="CC424" s="125">
        <f t="shared" ref="CC424" si="7383">U424/U436</f>
        <v>5.5961070559610707E-2</v>
      </c>
      <c r="CD424" s="126">
        <f t="shared" ref="CD424" si="7384">V424/V436</f>
        <v>4.2038216560509552E-2</v>
      </c>
      <c r="CE424" s="127">
        <f t="shared" ref="CE424" si="7385">W424/W436</f>
        <v>5.6042031523642732E-2</v>
      </c>
      <c r="CF424" s="124">
        <f t="shared" ref="CF424" si="7386">X424/X436</f>
        <v>5.701754385964912E-2</v>
      </c>
      <c r="CG424" s="125">
        <f t="shared" ref="CG424" si="7387">Y424/Y436</f>
        <v>5.2442528735632182E-2</v>
      </c>
      <c r="CH424" s="126">
        <f t="shared" ref="CH424" si="7388">Z424/Z436</f>
        <v>6.2117050496513837E-2</v>
      </c>
      <c r="CI424" s="124">
        <f t="shared" ref="CI424" si="7389">AA424/AA436</f>
        <v>6.4993444465255665E-2</v>
      </c>
      <c r="CJ424" s="130">
        <f t="shared" ref="CJ424" si="7390">AB424/AB436</f>
        <v>6.1367884999677692E-2</v>
      </c>
      <c r="CK424" s="131">
        <f t="shared" ref="CK424" si="7391">AC424/AC436</f>
        <v>5.8802657893039158E-2</v>
      </c>
    </row>
    <row r="425" spans="1:89" x14ac:dyDescent="0.2">
      <c r="A425" s="132" t="s">
        <v>29</v>
      </c>
      <c r="B425" s="198">
        <v>220</v>
      </c>
      <c r="C425" s="182">
        <v>237</v>
      </c>
      <c r="D425" s="183">
        <v>70</v>
      </c>
      <c r="E425" s="184">
        <v>150</v>
      </c>
      <c r="F425" s="181">
        <v>192</v>
      </c>
      <c r="G425" s="185">
        <v>147</v>
      </c>
      <c r="H425" s="183">
        <v>283</v>
      </c>
      <c r="I425" s="184">
        <v>271</v>
      </c>
      <c r="J425" s="181">
        <v>40</v>
      </c>
      <c r="K425" s="182">
        <v>27</v>
      </c>
      <c r="L425" s="183">
        <v>138</v>
      </c>
      <c r="M425" s="181">
        <v>106</v>
      </c>
      <c r="N425" s="186">
        <v>206</v>
      </c>
      <c r="O425" s="199">
        <v>220</v>
      </c>
      <c r="P425" s="181">
        <v>96</v>
      </c>
      <c r="Q425" s="182">
        <v>132</v>
      </c>
      <c r="R425" s="183">
        <v>107</v>
      </c>
      <c r="S425" s="184">
        <v>205</v>
      </c>
      <c r="T425" s="181">
        <v>38</v>
      </c>
      <c r="U425" s="185">
        <v>33</v>
      </c>
      <c r="V425" s="183">
        <v>127</v>
      </c>
      <c r="W425" s="200">
        <v>81</v>
      </c>
      <c r="X425" s="181">
        <v>89</v>
      </c>
      <c r="Y425" s="185">
        <v>141</v>
      </c>
      <c r="Z425" s="183">
        <v>354</v>
      </c>
      <c r="AA425" s="181">
        <v>320</v>
      </c>
      <c r="AB425" s="165">
        <f t="shared" si="7145"/>
        <v>1960</v>
      </c>
      <c r="AC425" s="166">
        <f t="shared" si="7062"/>
        <v>2070</v>
      </c>
      <c r="BI425" s="132" t="s">
        <v>29</v>
      </c>
      <c r="BJ425" s="124">
        <f>B425/B436</f>
        <v>6.2821245002855505E-2</v>
      </c>
      <c r="BK425" s="125">
        <f t="shared" ref="BK425" si="7392">C425/C436</f>
        <v>7.1256764882742032E-2</v>
      </c>
      <c r="BL425" s="126">
        <f t="shared" ref="BL425" si="7393">D425/D436</f>
        <v>4.912280701754386E-2</v>
      </c>
      <c r="BM425" s="127">
        <f t="shared" ref="BM425" si="7394">E425/E436</f>
        <v>8.1699346405228759E-2</v>
      </c>
      <c r="BN425" s="124">
        <f t="shared" ref="BN425" si="7395">F425/F436</f>
        <v>5.9387565728425608E-2</v>
      </c>
      <c r="BO425" s="125">
        <f t="shared" ref="BO425" si="7396">G425/G436</f>
        <v>7.7003666841278157E-2</v>
      </c>
      <c r="BP425" s="126">
        <f t="shared" ref="BP425" si="7397">H425/H436</f>
        <v>6.6106049988320481E-2</v>
      </c>
      <c r="BQ425" s="127">
        <f t="shared" ref="BQ425" si="7398">I425/I436</f>
        <v>6.6065333983422722E-2</v>
      </c>
      <c r="BR425" s="124">
        <f t="shared" ref="BR425" si="7399">J425/J436</f>
        <v>5.5096418732782371E-2</v>
      </c>
      <c r="BS425" s="125">
        <f t="shared" ref="BS425" si="7400">K425/K436</f>
        <v>3.9073806078147609E-2</v>
      </c>
      <c r="BT425" s="126">
        <f t="shared" ref="BT425" si="7401">L425/L436</f>
        <v>7.8632478632478631E-2</v>
      </c>
      <c r="BU425" s="124">
        <f t="shared" ref="BU425" si="7402">M425/M436</f>
        <v>5.0620821394460364E-2</v>
      </c>
      <c r="BV425" s="128">
        <f t="shared" ref="BV425" si="7403">N425/N436</f>
        <v>6.3132087036469511E-2</v>
      </c>
      <c r="BW425" s="129">
        <f t="shared" ref="BW425" si="7404">O425/O436</f>
        <v>6.3001145475372278E-2</v>
      </c>
      <c r="BX425" s="124">
        <f t="shared" ref="BX425" si="7405">P425/P436</f>
        <v>5.9040590405904057E-2</v>
      </c>
      <c r="BY425" s="125">
        <f t="shared" ref="BY425" si="7406">Q425/Q436</f>
        <v>7.8805970149253737E-2</v>
      </c>
      <c r="BZ425" s="126">
        <f t="shared" ref="BZ425" si="7407">R425/R436</f>
        <v>4.4844928751047779E-2</v>
      </c>
      <c r="CA425" s="127">
        <f t="shared" ref="CA425" si="7408">S425/S436</f>
        <v>8.3639330885352914E-2</v>
      </c>
      <c r="CB425" s="124">
        <f t="shared" ref="CB425" si="7409">T425/T436</f>
        <v>0.10187667560321716</v>
      </c>
      <c r="CC425" s="125">
        <f t="shared" ref="CC425" si="7410">U425/U436</f>
        <v>8.0291970802919707E-2</v>
      </c>
      <c r="CD425" s="126">
        <f t="shared" ref="CD425" si="7411">V425/V436</f>
        <v>5.3927813163481955E-2</v>
      </c>
      <c r="CE425" s="127">
        <f t="shared" ref="CE425" si="7412">W425/W436</f>
        <v>3.5464098073555168E-2</v>
      </c>
      <c r="CF425" s="124">
        <f t="shared" ref="CF425" si="7413">X425/X436</f>
        <v>6.5058479532163746E-2</v>
      </c>
      <c r="CG425" s="125">
        <f t="shared" ref="CG425" si="7414">Y425/Y436</f>
        <v>0.10129310344827586</v>
      </c>
      <c r="CH425" s="126">
        <f t="shared" ref="CH425" si="7415">Z425/Z436</f>
        <v>7.479399957743503E-2</v>
      </c>
      <c r="CI425" s="124">
        <f t="shared" ref="CI425" si="7416">AA425/AA436</f>
        <v>5.9936317662483612E-2</v>
      </c>
      <c r="CJ425" s="130">
        <f t="shared" ref="CJ425" si="7417">AB425/AB436</f>
        <v>6.317282279378586E-2</v>
      </c>
      <c r="CK425" s="131">
        <f t="shared" ref="CK425" si="7418">AC425/AC436</f>
        <v>6.6769885813818458E-2</v>
      </c>
    </row>
    <row r="426" spans="1:89" x14ac:dyDescent="0.2">
      <c r="A426" s="140" t="s">
        <v>30</v>
      </c>
      <c r="B426" s="195">
        <v>272</v>
      </c>
      <c r="C426" s="189">
        <v>181</v>
      </c>
      <c r="D426" s="190">
        <v>93</v>
      </c>
      <c r="E426" s="191">
        <v>153</v>
      </c>
      <c r="F426" s="188">
        <v>174</v>
      </c>
      <c r="G426" s="192">
        <v>162</v>
      </c>
      <c r="H426" s="190">
        <v>301</v>
      </c>
      <c r="I426" s="191">
        <v>257</v>
      </c>
      <c r="J426" s="188">
        <v>77</v>
      </c>
      <c r="K426" s="189">
        <v>45</v>
      </c>
      <c r="L426" s="190">
        <v>196</v>
      </c>
      <c r="M426" s="188">
        <v>99</v>
      </c>
      <c r="N426" s="193">
        <v>242</v>
      </c>
      <c r="O426" s="196">
        <v>166</v>
      </c>
      <c r="P426" s="188">
        <v>89</v>
      </c>
      <c r="Q426" s="189">
        <v>169</v>
      </c>
      <c r="R426" s="190">
        <v>119</v>
      </c>
      <c r="S426" s="191">
        <v>230</v>
      </c>
      <c r="T426" s="188">
        <v>27</v>
      </c>
      <c r="U426" s="192">
        <v>29</v>
      </c>
      <c r="V426" s="190">
        <v>259</v>
      </c>
      <c r="W426" s="197">
        <v>73</v>
      </c>
      <c r="X426" s="188">
        <v>105</v>
      </c>
      <c r="Y426" s="192">
        <v>92</v>
      </c>
      <c r="Z426" s="190">
        <v>352</v>
      </c>
      <c r="AA426" s="188">
        <v>226</v>
      </c>
      <c r="AB426" s="165">
        <f t="shared" si="7145"/>
        <v>2306</v>
      </c>
      <c r="AC426" s="166">
        <f t="shared" si="7062"/>
        <v>1882</v>
      </c>
      <c r="BI426" s="140" t="s">
        <v>30</v>
      </c>
      <c r="BJ426" s="124">
        <f>B426/B436</f>
        <v>7.7669902912621352E-2</v>
      </c>
      <c r="BK426" s="125">
        <f t="shared" ref="BK426" si="7419">C426/C436</f>
        <v>5.4419723391461214E-2</v>
      </c>
      <c r="BL426" s="126">
        <f t="shared" ref="BL426" si="7420">D426/D436</f>
        <v>6.5263157894736842E-2</v>
      </c>
      <c r="BM426" s="127">
        <f t="shared" ref="BM426" si="7421">E426/E436</f>
        <v>8.3333333333333329E-2</v>
      </c>
      <c r="BN426" s="124">
        <f t="shared" ref="BN426" si="7422">F426/F436</f>
        <v>5.3819981441385709E-2</v>
      </c>
      <c r="BO426" s="125">
        <f t="shared" ref="BO426" si="7423">G426/G436</f>
        <v>8.4861183865898374E-2</v>
      </c>
      <c r="BP426" s="126">
        <f t="shared" ref="BP426" si="7424">H426/H436</f>
        <v>7.0310675075916845E-2</v>
      </c>
      <c r="BQ426" s="127">
        <f t="shared" ref="BQ426" si="7425">I426/I436</f>
        <v>6.2652364700146276E-2</v>
      </c>
      <c r="BR426" s="124">
        <f t="shared" ref="BR426" si="7426">J426/J436</f>
        <v>0.10606060606060606</v>
      </c>
      <c r="BS426" s="125">
        <f t="shared" ref="BS426" si="7427">K426/K436</f>
        <v>6.5123010130246017E-2</v>
      </c>
      <c r="BT426" s="126">
        <f t="shared" ref="BT426" si="7428">L426/L436</f>
        <v>0.11168091168091168</v>
      </c>
      <c r="BU426" s="124">
        <f t="shared" ref="BU426" si="7429">M426/M436</f>
        <v>4.7277936962750719E-2</v>
      </c>
      <c r="BV426" s="128">
        <f t="shared" ref="BV426" si="7430">N426/N436</f>
        <v>7.4164878945755436E-2</v>
      </c>
      <c r="BW426" s="129">
        <f t="shared" ref="BW426" si="7431">O426/O436</f>
        <v>4.7537227949599081E-2</v>
      </c>
      <c r="BX426" s="124">
        <f t="shared" ref="BX426" si="7432">P426/P436</f>
        <v>5.4735547355473556E-2</v>
      </c>
      <c r="BY426" s="125">
        <f t="shared" ref="BY426" si="7433">Q426/Q436</f>
        <v>0.1008955223880597</v>
      </c>
      <c r="BZ426" s="126">
        <f t="shared" ref="BZ426" si="7434">R426/R436</f>
        <v>4.9874266554903603E-2</v>
      </c>
      <c r="CA426" s="127">
        <f t="shared" ref="CA426" si="7435">S426/S436</f>
        <v>9.3839249286005719E-2</v>
      </c>
      <c r="CB426" s="124">
        <f t="shared" ref="CB426" si="7436">T426/T436</f>
        <v>7.2386058981233251E-2</v>
      </c>
      <c r="CC426" s="125">
        <f t="shared" ref="CC426" si="7437">U426/U436</f>
        <v>7.0559610705596104E-2</v>
      </c>
      <c r="CD426" s="126">
        <f t="shared" ref="CD426" si="7438">V426/V436</f>
        <v>0.1099787685774947</v>
      </c>
      <c r="CE426" s="127">
        <f t="shared" ref="CE426" si="7439">W426/W436</f>
        <v>3.1961471103327498E-2</v>
      </c>
      <c r="CF426" s="124">
        <f t="shared" ref="CF426" si="7440">X426/X436</f>
        <v>7.6754385964912283E-2</v>
      </c>
      <c r="CG426" s="125">
        <f t="shared" ref="CG426" si="7441">Y426/Y436</f>
        <v>6.6091954022988508E-2</v>
      </c>
      <c r="CH426" s="126">
        <f t="shared" ref="CH426" si="7442">Z426/Z436</f>
        <v>7.4371434608070996E-2</v>
      </c>
      <c r="CI426" s="124">
        <f t="shared" ref="CI426" si="7443">AA426/AA436</f>
        <v>4.2330024349129053E-2</v>
      </c>
      <c r="CJ426" s="130">
        <f t="shared" ref="CJ426" si="7444">AB426/AB436</f>
        <v>7.432475987881132E-2</v>
      </c>
      <c r="CK426" s="131">
        <f t="shared" ref="CK426" si="7445">AC426/AC436</f>
        <v>6.070576091865041E-2</v>
      </c>
    </row>
    <row r="427" spans="1:89" x14ac:dyDescent="0.2">
      <c r="A427" s="132" t="s">
        <v>31</v>
      </c>
      <c r="B427" s="198">
        <v>488</v>
      </c>
      <c r="C427" s="182">
        <v>214</v>
      </c>
      <c r="D427" s="183">
        <v>77</v>
      </c>
      <c r="E427" s="184">
        <v>220</v>
      </c>
      <c r="F427" s="181">
        <v>132</v>
      </c>
      <c r="G427" s="185">
        <v>225</v>
      </c>
      <c r="H427" s="183">
        <v>357</v>
      </c>
      <c r="I427" s="184">
        <v>483</v>
      </c>
      <c r="J427" s="181">
        <v>121</v>
      </c>
      <c r="K427" s="182">
        <v>53</v>
      </c>
      <c r="L427" s="183">
        <v>333</v>
      </c>
      <c r="M427" s="181">
        <v>88</v>
      </c>
      <c r="N427" s="186">
        <v>491</v>
      </c>
      <c r="O427" s="199">
        <v>230</v>
      </c>
      <c r="P427" s="181">
        <v>104</v>
      </c>
      <c r="Q427" s="182">
        <v>191</v>
      </c>
      <c r="R427" s="183">
        <v>151</v>
      </c>
      <c r="S427" s="184">
        <v>273</v>
      </c>
      <c r="T427" s="181">
        <v>39</v>
      </c>
      <c r="U427" s="185">
        <v>39</v>
      </c>
      <c r="V427" s="183">
        <v>780</v>
      </c>
      <c r="W427" s="200">
        <v>81</v>
      </c>
      <c r="X427" s="181">
        <v>114</v>
      </c>
      <c r="Y427" s="185">
        <v>198</v>
      </c>
      <c r="Z427" s="183">
        <v>282</v>
      </c>
      <c r="AA427" s="181">
        <v>666</v>
      </c>
      <c r="AB427" s="165">
        <f t="shared" si="7145"/>
        <v>3469</v>
      </c>
      <c r="AC427" s="166">
        <f t="shared" si="7062"/>
        <v>2961</v>
      </c>
      <c r="BI427" s="132" t="s">
        <v>31</v>
      </c>
      <c r="BJ427" s="124">
        <f>B427/B436</f>
        <v>0.1393489434608795</v>
      </c>
      <c r="BK427" s="125">
        <f t="shared" ref="BK427" si="7446">C427/C436</f>
        <v>6.4341551413108836E-2</v>
      </c>
      <c r="BL427" s="126">
        <f t="shared" ref="BL427" si="7447">D427/D436</f>
        <v>5.4035087719298248E-2</v>
      </c>
      <c r="BM427" s="127">
        <f t="shared" ref="BM427" si="7448">E427/E436</f>
        <v>0.11982570806100218</v>
      </c>
      <c r="BN427" s="124">
        <f t="shared" ref="BN427" si="7449">F427/F436</f>
        <v>4.0828951438292606E-2</v>
      </c>
      <c r="BO427" s="125">
        <f t="shared" ref="BO427" si="7450">G427/G436</f>
        <v>0.1178627553693033</v>
      </c>
      <c r="BP427" s="126">
        <f t="shared" ref="BP427" si="7451">H427/H436</f>
        <v>8.339173090399439E-2</v>
      </c>
      <c r="BQ427" s="127">
        <f t="shared" ref="BQ427" si="7452">I427/I436</f>
        <v>0.11774744027303755</v>
      </c>
      <c r="BR427" s="124">
        <f t="shared" ref="BR427" si="7453">J427/J436</f>
        <v>0.16666666666666666</v>
      </c>
      <c r="BS427" s="125">
        <f t="shared" ref="BS427" si="7454">K427/K436</f>
        <v>7.6700434153400873E-2</v>
      </c>
      <c r="BT427" s="126">
        <f t="shared" ref="BT427" si="7455">L427/L436</f>
        <v>0.18974358974358974</v>
      </c>
      <c r="BU427" s="124">
        <f t="shared" ref="BU427" si="7456">M427/M436</f>
        <v>4.2024832855778411E-2</v>
      </c>
      <c r="BV427" s="128">
        <f t="shared" ref="BV427" si="7457">N427/N436</f>
        <v>0.15047502298498314</v>
      </c>
      <c r="BW427" s="129">
        <f t="shared" ref="BW427" si="7458">O427/O436</f>
        <v>6.5864833906071021E-2</v>
      </c>
      <c r="BX427" s="124">
        <f t="shared" ref="BX427" si="7459">P427/P436</f>
        <v>6.3960639606396058E-2</v>
      </c>
      <c r="BY427" s="125">
        <f t="shared" ref="BY427" si="7460">Q427/Q436</f>
        <v>0.11402985074626866</v>
      </c>
      <c r="BZ427" s="126">
        <f t="shared" ref="BZ427" si="7461">R427/R436</f>
        <v>6.3285834031852478E-2</v>
      </c>
      <c r="CA427" s="127">
        <f t="shared" ref="CA427" si="7462">S427/S436</f>
        <v>0.11138310893512852</v>
      </c>
      <c r="CB427" s="124">
        <f t="shared" ref="CB427" si="7463">T427/T436</f>
        <v>0.10455764075067024</v>
      </c>
      <c r="CC427" s="125">
        <f t="shared" ref="CC427" si="7464">U427/U436</f>
        <v>9.4890510948905105E-2</v>
      </c>
      <c r="CD427" s="126">
        <f t="shared" ref="CD427" si="7465">V427/V436</f>
        <v>0.33121019108280253</v>
      </c>
      <c r="CE427" s="127">
        <f t="shared" ref="CE427" si="7466">W427/W436</f>
        <v>3.5464098073555168E-2</v>
      </c>
      <c r="CF427" s="124">
        <f t="shared" ref="CF427" si="7467">X427/X436</f>
        <v>8.3333333333333329E-2</v>
      </c>
      <c r="CG427" s="125">
        <f t="shared" ref="CG427" si="7468">Y427/Y436</f>
        <v>0.14224137931034483</v>
      </c>
      <c r="CH427" s="126">
        <f t="shared" ref="CH427" si="7469">Z427/Z436</f>
        <v>5.95816606803296E-2</v>
      </c>
      <c r="CI427" s="124">
        <f t="shared" ref="CI427" si="7470">AA427/AA436</f>
        <v>0.12474246113504402</v>
      </c>
      <c r="CJ427" s="130">
        <f t="shared" ref="CJ427" si="7471">AB427/AB436</f>
        <v>0.11180945013859343</v>
      </c>
      <c r="CK427" s="131">
        <f t="shared" ref="CK427" si="7472">AC427/AC436</f>
        <v>9.550996709889685E-2</v>
      </c>
    </row>
    <row r="428" spans="1:89" x14ac:dyDescent="0.2">
      <c r="A428" s="140" t="s">
        <v>32</v>
      </c>
      <c r="B428" s="195">
        <v>159</v>
      </c>
      <c r="C428" s="189">
        <v>481</v>
      </c>
      <c r="D428" s="190">
        <v>39</v>
      </c>
      <c r="E428" s="191">
        <v>264</v>
      </c>
      <c r="F428" s="188">
        <v>51</v>
      </c>
      <c r="G428" s="192">
        <v>437</v>
      </c>
      <c r="H428" s="190">
        <v>367</v>
      </c>
      <c r="I428" s="191">
        <v>494</v>
      </c>
      <c r="J428" s="188">
        <v>41</v>
      </c>
      <c r="K428" s="189">
        <v>66</v>
      </c>
      <c r="L428" s="190">
        <v>340</v>
      </c>
      <c r="M428" s="188">
        <v>83</v>
      </c>
      <c r="N428" s="193">
        <v>549</v>
      </c>
      <c r="O428" s="196">
        <v>290</v>
      </c>
      <c r="P428" s="188">
        <v>115</v>
      </c>
      <c r="Q428" s="189">
        <v>198</v>
      </c>
      <c r="R428" s="190">
        <v>137</v>
      </c>
      <c r="S428" s="191">
        <v>332</v>
      </c>
      <c r="T428" s="188">
        <v>22</v>
      </c>
      <c r="U428" s="192">
        <v>21</v>
      </c>
      <c r="V428" s="190">
        <v>413</v>
      </c>
      <c r="W428" s="197">
        <v>51</v>
      </c>
      <c r="X428" s="188">
        <v>59</v>
      </c>
      <c r="Y428" s="192">
        <v>131</v>
      </c>
      <c r="Z428" s="190">
        <v>230</v>
      </c>
      <c r="AA428" s="188">
        <v>691</v>
      </c>
      <c r="AB428" s="165">
        <f t="shared" si="7145"/>
        <v>2522</v>
      </c>
      <c r="AC428" s="166">
        <f t="shared" si="7062"/>
        <v>3539</v>
      </c>
      <c r="BI428" s="140" t="s">
        <v>32</v>
      </c>
      <c r="BJ428" s="124">
        <f>B428/B436</f>
        <v>4.5402627070245574E-2</v>
      </c>
      <c r="BK428" s="125">
        <f t="shared" ref="BK428" si="7473">C428/C436</f>
        <v>0.14461815995189417</v>
      </c>
      <c r="BL428" s="126">
        <f t="shared" ref="BL428" si="7474">D428/D436</f>
        <v>2.736842105263158E-2</v>
      </c>
      <c r="BM428" s="127">
        <f t="shared" ref="BM428" si="7475">E428/E436</f>
        <v>0.1437908496732026</v>
      </c>
      <c r="BN428" s="124">
        <f t="shared" ref="BN428" si="7476">F428/F436</f>
        <v>1.5774822146613052E-2</v>
      </c>
      <c r="BO428" s="125">
        <f t="shared" ref="BO428" si="7477">G428/G436</f>
        <v>0.2289156626506024</v>
      </c>
      <c r="BP428" s="126">
        <f t="shared" ref="BP428" si="7478">H428/H436</f>
        <v>8.572763373043682E-2</v>
      </c>
      <c r="BQ428" s="127">
        <f t="shared" ref="BQ428" si="7479">I428/I436</f>
        <v>0.12042905899561189</v>
      </c>
      <c r="BR428" s="124">
        <f t="shared" ref="BR428" si="7480">J428/J436</f>
        <v>5.647382920110193E-2</v>
      </c>
      <c r="BS428" s="125">
        <f t="shared" ref="BS428" si="7481">K428/K436</f>
        <v>9.5513748191027495E-2</v>
      </c>
      <c r="BT428" s="126">
        <f t="shared" ref="BT428" si="7482">L428/L436</f>
        <v>0.19373219373219372</v>
      </c>
      <c r="BU428" s="124">
        <f t="shared" ref="BU428" si="7483">M428/M436</f>
        <v>3.9637058261700095E-2</v>
      </c>
      <c r="BV428" s="128">
        <f t="shared" ref="BV428" si="7484">N428/N436</f>
        <v>0.16825007661661048</v>
      </c>
      <c r="BW428" s="129">
        <f t="shared" ref="BW428" si="7485">O428/O436</f>
        <v>8.3046964490263456E-2</v>
      </c>
      <c r="BX428" s="124">
        <f t="shared" ref="BX428" si="7486">P428/P436</f>
        <v>7.072570725707257E-2</v>
      </c>
      <c r="BY428" s="125">
        <f t="shared" ref="BY428" si="7487">Q428/Q436</f>
        <v>0.1182089552238806</v>
      </c>
      <c r="BZ428" s="126">
        <f t="shared" ref="BZ428" si="7488">R428/R436</f>
        <v>5.7418273260687346E-2</v>
      </c>
      <c r="CA428" s="127">
        <f t="shared" ref="CA428" si="7489">S428/S436</f>
        <v>0.13545491636066911</v>
      </c>
      <c r="CB428" s="124">
        <f t="shared" ref="CB428" si="7490">T428/T436</f>
        <v>5.8981233243967826E-2</v>
      </c>
      <c r="CC428" s="125">
        <f t="shared" ref="CC428" si="7491">U428/U436</f>
        <v>5.1094890510948905E-2</v>
      </c>
      <c r="CD428" s="126">
        <f t="shared" ref="CD428" si="7492">V428/V436</f>
        <v>0.17537154989384288</v>
      </c>
      <c r="CE428" s="127">
        <f t="shared" ref="CE428" si="7493">W428/W436</f>
        <v>2.2329246935201399E-2</v>
      </c>
      <c r="CF428" s="124">
        <f t="shared" ref="CF428" si="7494">X428/X436</f>
        <v>4.3128654970760232E-2</v>
      </c>
      <c r="CG428" s="125">
        <f t="shared" ref="CG428" si="7495">Y428/Y436</f>
        <v>9.4109195402298854E-2</v>
      </c>
      <c r="CH428" s="126">
        <f t="shared" ref="CH428" si="7496">Z428/Z436</f>
        <v>4.8594971476864569E-2</v>
      </c>
      <c r="CI428" s="124">
        <f t="shared" ref="CI428" si="7497">AA428/AA436</f>
        <v>0.12942498595242555</v>
      </c>
      <c r="CJ428" s="130">
        <f t="shared" ref="CJ428" si="7498">AB428/AB436</f>
        <v>8.1286662798942824E-2</v>
      </c>
      <c r="CK428" s="131">
        <f t="shared" ref="CK428" si="7499">AC428/AC436</f>
        <v>0.11415392555319012</v>
      </c>
    </row>
    <row r="429" spans="1:89" x14ac:dyDescent="0.2">
      <c r="A429" s="132" t="s">
        <v>33</v>
      </c>
      <c r="B429" s="198">
        <v>27</v>
      </c>
      <c r="C429" s="182">
        <v>188</v>
      </c>
      <c r="D429" s="183">
        <v>7</v>
      </c>
      <c r="E429" s="184">
        <v>105</v>
      </c>
      <c r="F429" s="181">
        <v>22</v>
      </c>
      <c r="G429" s="185">
        <v>104</v>
      </c>
      <c r="H429" s="183">
        <v>60</v>
      </c>
      <c r="I429" s="184">
        <v>126</v>
      </c>
      <c r="J429" s="181">
        <v>6</v>
      </c>
      <c r="K429" s="182">
        <v>17</v>
      </c>
      <c r="L429" s="183">
        <v>31</v>
      </c>
      <c r="M429" s="181">
        <v>20</v>
      </c>
      <c r="N429" s="186">
        <v>45</v>
      </c>
      <c r="O429" s="199">
        <v>72</v>
      </c>
      <c r="P429" s="181">
        <v>24</v>
      </c>
      <c r="Q429" s="182">
        <v>43</v>
      </c>
      <c r="R429" s="183">
        <v>31</v>
      </c>
      <c r="S429" s="184">
        <v>101</v>
      </c>
      <c r="T429" s="181">
        <v>10</v>
      </c>
      <c r="U429" s="185">
        <v>4</v>
      </c>
      <c r="V429" s="183">
        <v>43</v>
      </c>
      <c r="W429" s="200">
        <v>33</v>
      </c>
      <c r="X429" s="181">
        <v>11</v>
      </c>
      <c r="Y429" s="185">
        <v>20</v>
      </c>
      <c r="Z429" s="183">
        <v>86</v>
      </c>
      <c r="AA429" s="181">
        <v>223</v>
      </c>
      <c r="AB429" s="165">
        <f t="shared" si="7145"/>
        <v>403</v>
      </c>
      <c r="AC429" s="166">
        <f t="shared" si="7062"/>
        <v>1056</v>
      </c>
      <c r="BI429" s="132" t="s">
        <v>33</v>
      </c>
      <c r="BJ429" s="124">
        <f>B429/B436</f>
        <v>7.7098800685322672E-3</v>
      </c>
      <c r="BK429" s="125">
        <f t="shared" ref="BK429" si="7500">C429/C436</f>
        <v>5.652435357787132E-2</v>
      </c>
      <c r="BL429" s="126">
        <f t="shared" ref="BL429" si="7501">D429/D436</f>
        <v>4.9122807017543861E-3</v>
      </c>
      <c r="BM429" s="127">
        <f t="shared" ref="BM429" si="7502">E429/E436</f>
        <v>5.7189542483660129E-2</v>
      </c>
      <c r="BN429" s="124">
        <f t="shared" ref="BN429" si="7503">F429/F436</f>
        <v>6.8048252397154346E-3</v>
      </c>
      <c r="BO429" s="125">
        <f t="shared" ref="BO429" si="7504">G429/G436</f>
        <v>5.4478784704033528E-2</v>
      </c>
      <c r="BP429" s="126">
        <f t="shared" ref="BP429" si="7505">H429/H436</f>
        <v>1.401541695865452E-2</v>
      </c>
      <c r="BQ429" s="127">
        <f t="shared" ref="BQ429" si="7506">I429/I436</f>
        <v>3.0716723549488054E-2</v>
      </c>
      <c r="BR429" s="124">
        <f t="shared" ref="BR429" si="7507">J429/J436</f>
        <v>8.2644628099173556E-3</v>
      </c>
      <c r="BS429" s="125">
        <f t="shared" ref="BS429" si="7508">K429/K436</f>
        <v>2.4602026049204053E-2</v>
      </c>
      <c r="BT429" s="126">
        <f t="shared" ref="BT429" si="7509">L429/L436</f>
        <v>1.7663817663817662E-2</v>
      </c>
      <c r="BU429" s="124">
        <f t="shared" ref="BU429" si="7510">M429/M436</f>
        <v>9.5510983763132766E-3</v>
      </c>
      <c r="BV429" s="128">
        <f t="shared" ref="BV429" si="7511">N429/N436</f>
        <v>1.3790989886607416E-2</v>
      </c>
      <c r="BW429" s="129">
        <f t="shared" ref="BW429" si="7512">O429/O436</f>
        <v>2.0618556701030927E-2</v>
      </c>
      <c r="BX429" s="124">
        <f t="shared" ref="BX429" si="7513">P429/P436</f>
        <v>1.4760147601476014E-2</v>
      </c>
      <c r="BY429" s="125">
        <f t="shared" ref="BY429" si="7514">Q429/Q436</f>
        <v>2.5671641791044777E-2</v>
      </c>
      <c r="BZ429" s="126">
        <f t="shared" ref="BZ429" si="7515">R429/R436</f>
        <v>1.2992455993294216E-2</v>
      </c>
      <c r="CA429" s="127">
        <f t="shared" ref="CA429" si="7516">S429/S436</f>
        <v>4.1207670338637294E-2</v>
      </c>
      <c r="CB429" s="124">
        <f t="shared" ref="CB429" si="7517">T429/T436</f>
        <v>2.6809651474530832E-2</v>
      </c>
      <c r="CC429" s="125">
        <f t="shared" ref="CC429" si="7518">U429/U436</f>
        <v>9.7323600973236012E-3</v>
      </c>
      <c r="CD429" s="126">
        <f t="shared" ref="CD429" si="7519">V429/V436</f>
        <v>1.8259023354564755E-2</v>
      </c>
      <c r="CE429" s="127">
        <f t="shared" ref="CE429" si="7520">W429/W436</f>
        <v>1.4448336252189142E-2</v>
      </c>
      <c r="CF429" s="124">
        <f t="shared" ref="CF429" si="7521">X429/X436</f>
        <v>8.0409356725146194E-3</v>
      </c>
      <c r="CG429" s="125">
        <f t="shared" ref="CG429" si="7522">Y429/Y436</f>
        <v>1.4367816091954023E-2</v>
      </c>
      <c r="CH429" s="126">
        <f t="shared" ref="CH429" si="7523">Z429/Z436</f>
        <v>1.8170293682653708E-2</v>
      </c>
      <c r="CI429" s="124">
        <f t="shared" ref="CI429" si="7524">AA429/AA436</f>
        <v>4.1768121371043264E-2</v>
      </c>
      <c r="CJ429" s="130">
        <f t="shared" ref="CJ429" si="7525">AB429/AB436</f>
        <v>1.2989105911171276E-2</v>
      </c>
      <c r="CK429" s="131">
        <f t="shared" ref="CK429" si="7526">AC429/AC436</f>
        <v>3.4062318560092897E-2</v>
      </c>
    </row>
    <row r="430" spans="1:89" x14ac:dyDescent="0.2">
      <c r="A430" s="140" t="s">
        <v>34</v>
      </c>
      <c r="B430" s="195">
        <v>2</v>
      </c>
      <c r="C430" s="189">
        <v>22</v>
      </c>
      <c r="D430" s="190">
        <v>1</v>
      </c>
      <c r="E430" s="191">
        <v>13</v>
      </c>
      <c r="F430" s="188">
        <v>2</v>
      </c>
      <c r="G430" s="192">
        <v>8</v>
      </c>
      <c r="H430" s="190">
        <v>9</v>
      </c>
      <c r="I430" s="191">
        <v>14</v>
      </c>
      <c r="J430" s="188">
        <v>1</v>
      </c>
      <c r="K430" s="189">
        <v>1</v>
      </c>
      <c r="L430" s="190">
        <v>3</v>
      </c>
      <c r="M430" s="188">
        <v>5</v>
      </c>
      <c r="N430" s="193">
        <v>4</v>
      </c>
      <c r="O430" s="196">
        <v>11</v>
      </c>
      <c r="P430" s="188">
        <v>4</v>
      </c>
      <c r="Q430" s="189">
        <v>17</v>
      </c>
      <c r="R430" s="190">
        <v>7</v>
      </c>
      <c r="S430" s="191">
        <v>15</v>
      </c>
      <c r="T430" s="188">
        <v>0</v>
      </c>
      <c r="U430" s="192">
        <v>2</v>
      </c>
      <c r="V430" s="190">
        <v>6</v>
      </c>
      <c r="W430" s="197">
        <v>12</v>
      </c>
      <c r="X430" s="188">
        <v>3</v>
      </c>
      <c r="Y430" s="192">
        <v>6</v>
      </c>
      <c r="Z430" s="190">
        <v>31</v>
      </c>
      <c r="AA430" s="188">
        <v>24</v>
      </c>
      <c r="AB430" s="165">
        <f t="shared" si="7145"/>
        <v>73</v>
      </c>
      <c r="AC430" s="166">
        <f t="shared" si="7062"/>
        <v>150</v>
      </c>
      <c r="BI430" s="140" t="s">
        <v>34</v>
      </c>
      <c r="BJ430" s="124">
        <f>B430/B436</f>
        <v>5.7110222729868647E-4</v>
      </c>
      <c r="BK430" s="125">
        <f t="shared" ref="BK430" si="7527">C430/C436</f>
        <v>6.6145520144317502E-3</v>
      </c>
      <c r="BL430" s="126">
        <f t="shared" ref="BL430" si="7528">D430/D436</f>
        <v>7.0175438596491223E-4</v>
      </c>
      <c r="BM430" s="127">
        <f t="shared" ref="BM430" si="7529">E430/E436</f>
        <v>7.0806100217864921E-3</v>
      </c>
      <c r="BN430" s="124">
        <f t="shared" ref="BN430" si="7530">F430/F436</f>
        <v>6.1862047633776682E-4</v>
      </c>
      <c r="BO430" s="125">
        <f t="shared" ref="BO430" si="7531">G430/G436</f>
        <v>4.1906757464641176E-3</v>
      </c>
      <c r="BP430" s="126">
        <f t="shared" ref="BP430" si="7532">H430/H436</f>
        <v>2.1023125437981782E-3</v>
      </c>
      <c r="BQ430" s="127">
        <f t="shared" ref="BQ430" si="7533">I430/I436</f>
        <v>3.4129692832764505E-3</v>
      </c>
      <c r="BR430" s="124">
        <f t="shared" ref="BR430" si="7534">J430/J436</f>
        <v>1.3774104683195593E-3</v>
      </c>
      <c r="BS430" s="125">
        <f t="shared" ref="BS430" si="7535">K430/K436</f>
        <v>1.4471780028943559E-3</v>
      </c>
      <c r="BT430" s="126">
        <f t="shared" ref="BT430" si="7536">L430/L436</f>
        <v>1.7094017094017094E-3</v>
      </c>
      <c r="BU430" s="124">
        <f t="shared" ref="BU430" si="7537">M430/M436</f>
        <v>2.3877745940783192E-3</v>
      </c>
      <c r="BV430" s="128">
        <f t="shared" ref="BV430" si="7538">N430/N436</f>
        <v>1.225865767698437E-3</v>
      </c>
      <c r="BW430" s="129">
        <f t="shared" ref="BW430" si="7539">O430/O436</f>
        <v>3.1500572737686141E-3</v>
      </c>
      <c r="BX430" s="124">
        <f t="shared" ref="BX430" si="7540">P430/P436</f>
        <v>2.4600246002460025E-3</v>
      </c>
      <c r="BY430" s="125">
        <f t="shared" ref="BY430" si="7541">Q430/Q436</f>
        <v>1.0149253731343283E-2</v>
      </c>
      <c r="BZ430" s="126">
        <f t="shared" ref="BZ430" si="7542">R430/R436</f>
        <v>2.933780385582565E-3</v>
      </c>
      <c r="CA430" s="127">
        <f t="shared" ref="CA430" si="7543">S430/S436</f>
        <v>6.1199510403916772E-3</v>
      </c>
      <c r="CB430" s="124">
        <f t="shared" ref="CB430" si="7544">T430/T436</f>
        <v>0</v>
      </c>
      <c r="CC430" s="125">
        <f t="shared" ref="CC430" si="7545">U430/U436</f>
        <v>4.8661800486618006E-3</v>
      </c>
      <c r="CD430" s="126">
        <f t="shared" ref="CD430" si="7546">V430/V436</f>
        <v>2.5477707006369425E-3</v>
      </c>
      <c r="CE430" s="127">
        <f t="shared" ref="CE430" si="7547">W430/W436</f>
        <v>5.2539404553415062E-3</v>
      </c>
      <c r="CF430" s="124">
        <f t="shared" ref="CF430" si="7548">X430/X436</f>
        <v>2.1929824561403508E-3</v>
      </c>
      <c r="CG430" s="125">
        <f t="shared" ref="CG430" si="7549">Y430/Y436</f>
        <v>4.3103448275862068E-3</v>
      </c>
      <c r="CH430" s="126">
        <f t="shared" ref="CH430" si="7550">Z430/Z436</f>
        <v>6.5497570251426161E-3</v>
      </c>
      <c r="CI430" s="124">
        <f t="shared" ref="CI430" si="7551">AA430/AA436</f>
        <v>4.4952238246862711E-3</v>
      </c>
      <c r="CJ430" s="130">
        <f t="shared" ref="CJ430" si="7552">AB430/AB436</f>
        <v>2.3528653387481467E-3</v>
      </c>
      <c r="CK430" s="131">
        <f t="shared" ref="CK430" si="7553">AC430/AC436</f>
        <v>4.8383975227404685E-3</v>
      </c>
    </row>
    <row r="431" spans="1:89" x14ac:dyDescent="0.2">
      <c r="A431" s="132" t="s">
        <v>35</v>
      </c>
      <c r="B431" s="198">
        <v>0</v>
      </c>
      <c r="C431" s="182">
        <v>4</v>
      </c>
      <c r="D431" s="183">
        <v>0</v>
      </c>
      <c r="E431" s="184">
        <v>0</v>
      </c>
      <c r="F431" s="181">
        <v>0</v>
      </c>
      <c r="G431" s="185">
        <v>6</v>
      </c>
      <c r="H431" s="183">
        <v>1</v>
      </c>
      <c r="I431" s="184">
        <v>8</v>
      </c>
      <c r="J431" s="181">
        <v>0</v>
      </c>
      <c r="K431" s="182">
        <v>0</v>
      </c>
      <c r="L431" s="183">
        <v>4</v>
      </c>
      <c r="M431" s="181">
        <v>0</v>
      </c>
      <c r="N431" s="186">
        <v>1</v>
      </c>
      <c r="O431" s="199">
        <v>0</v>
      </c>
      <c r="P431" s="181">
        <v>1</v>
      </c>
      <c r="Q431" s="182">
        <v>0</v>
      </c>
      <c r="R431" s="183">
        <v>1</v>
      </c>
      <c r="S431" s="184">
        <v>1</v>
      </c>
      <c r="T431" s="181">
        <v>0</v>
      </c>
      <c r="U431" s="185">
        <v>1</v>
      </c>
      <c r="V431" s="183">
        <v>1</v>
      </c>
      <c r="W431" s="200">
        <v>0</v>
      </c>
      <c r="X431" s="181">
        <v>0</v>
      </c>
      <c r="Y431" s="185">
        <v>0</v>
      </c>
      <c r="Z431" s="183">
        <v>2</v>
      </c>
      <c r="AA431" s="181">
        <v>2</v>
      </c>
      <c r="AB431" s="165">
        <f t="shared" si="7145"/>
        <v>11</v>
      </c>
      <c r="AC431" s="166">
        <f t="shared" si="7062"/>
        <v>22</v>
      </c>
      <c r="BI431" s="132" t="s">
        <v>35</v>
      </c>
      <c r="BJ431" s="124">
        <f>B431/B436</f>
        <v>0</v>
      </c>
      <c r="BK431" s="125">
        <f t="shared" ref="BK431" si="7554">C431/C436</f>
        <v>1.2026458208057728E-3</v>
      </c>
      <c r="BL431" s="126">
        <f t="shared" ref="BL431" si="7555">D431/D436</f>
        <v>0</v>
      </c>
      <c r="BM431" s="127">
        <f t="shared" ref="BM431" si="7556">E431/E436</f>
        <v>0</v>
      </c>
      <c r="BN431" s="124">
        <f t="shared" ref="BN431" si="7557">F431/F436</f>
        <v>0</v>
      </c>
      <c r="BO431" s="125">
        <f t="shared" ref="BO431" si="7558">G431/G436</f>
        <v>3.1430068098480882E-3</v>
      </c>
      <c r="BP431" s="126">
        <f t="shared" ref="BP431" si="7559">H431/H436</f>
        <v>2.3359028264424199E-4</v>
      </c>
      <c r="BQ431" s="127">
        <f t="shared" ref="BQ431" si="7560">I431/I436</f>
        <v>1.9502681618722574E-3</v>
      </c>
      <c r="BR431" s="124">
        <f t="shared" ref="BR431" si="7561">J431/J436</f>
        <v>0</v>
      </c>
      <c r="BS431" s="125">
        <f t="shared" ref="BS431" si="7562">K431/K436</f>
        <v>0</v>
      </c>
      <c r="BT431" s="126">
        <f t="shared" ref="BT431" si="7563">L431/L436</f>
        <v>2.2792022792022791E-3</v>
      </c>
      <c r="BU431" s="124">
        <f t="shared" ref="BU431" si="7564">M431/M436</f>
        <v>0</v>
      </c>
      <c r="BV431" s="128">
        <f t="shared" ref="BV431" si="7565">N431/N436</f>
        <v>3.0646644192460924E-4</v>
      </c>
      <c r="BW431" s="129">
        <f t="shared" ref="BW431" si="7566">O431/O436</f>
        <v>0</v>
      </c>
      <c r="BX431" s="124">
        <f t="shared" ref="BX431" si="7567">P431/P436</f>
        <v>6.1500615006150063E-4</v>
      </c>
      <c r="BY431" s="125">
        <f t="shared" ref="BY431" si="7568">Q431/Q436</f>
        <v>0</v>
      </c>
      <c r="BZ431" s="126">
        <f t="shared" ref="BZ431" si="7569">R431/R436</f>
        <v>4.1911148365465214E-4</v>
      </c>
      <c r="CA431" s="127">
        <f t="shared" ref="CA431" si="7570">S431/S436</f>
        <v>4.0799673602611179E-4</v>
      </c>
      <c r="CB431" s="124">
        <f t="shared" ref="CB431" si="7571">T431/T436</f>
        <v>0</v>
      </c>
      <c r="CC431" s="125">
        <f t="shared" ref="CC431" si="7572">U431/U436</f>
        <v>2.4330900243309003E-3</v>
      </c>
      <c r="CD431" s="126">
        <f t="shared" ref="CD431" si="7573">V431/V436</f>
        <v>4.2462845010615713E-4</v>
      </c>
      <c r="CE431" s="127">
        <f t="shared" ref="CE431" si="7574">W431/W436</f>
        <v>0</v>
      </c>
      <c r="CF431" s="124">
        <f t="shared" ref="CF431" si="7575">X431/X436</f>
        <v>0</v>
      </c>
      <c r="CG431" s="125">
        <f t="shared" ref="CG431" si="7576">Y431/Y436</f>
        <v>0</v>
      </c>
      <c r="CH431" s="126">
        <f t="shared" ref="CH431" si="7577">Z431/Z436</f>
        <v>4.2256496936403972E-4</v>
      </c>
      <c r="CI431" s="124">
        <f t="shared" ref="CI431" si="7578">AA431/AA436</f>
        <v>3.7460198539052256E-4</v>
      </c>
      <c r="CJ431" s="130">
        <f t="shared" ref="CJ431" si="7579">AB431/AB436</f>
        <v>3.5454135241410429E-4</v>
      </c>
      <c r="CK431" s="131">
        <f t="shared" ref="CK431" si="7580">AC431/AC436</f>
        <v>7.0963163666860202E-4</v>
      </c>
    </row>
    <row r="432" spans="1:89" x14ac:dyDescent="0.2">
      <c r="A432" s="140" t="s">
        <v>36</v>
      </c>
      <c r="B432" s="195">
        <v>0</v>
      </c>
      <c r="C432" s="189">
        <v>1</v>
      </c>
      <c r="D432" s="190">
        <v>0</v>
      </c>
      <c r="E432" s="191">
        <v>0</v>
      </c>
      <c r="F432" s="188">
        <v>0</v>
      </c>
      <c r="G432" s="192">
        <v>0</v>
      </c>
      <c r="H432" s="190">
        <v>0</v>
      </c>
      <c r="I432" s="191">
        <v>0</v>
      </c>
      <c r="J432" s="188">
        <v>0</v>
      </c>
      <c r="K432" s="192">
        <v>0</v>
      </c>
      <c r="L432" s="190">
        <v>0</v>
      </c>
      <c r="M432" s="188">
        <v>0</v>
      </c>
      <c r="N432" s="193">
        <v>0</v>
      </c>
      <c r="O432" s="196">
        <v>0</v>
      </c>
      <c r="P432" s="188">
        <v>0</v>
      </c>
      <c r="Q432" s="192">
        <v>0</v>
      </c>
      <c r="R432" s="190">
        <v>0</v>
      </c>
      <c r="S432" s="191">
        <v>0</v>
      </c>
      <c r="T432" s="188">
        <v>0</v>
      </c>
      <c r="U432" s="192">
        <v>0</v>
      </c>
      <c r="V432" s="190">
        <v>0</v>
      </c>
      <c r="W432" s="191">
        <v>0</v>
      </c>
      <c r="X432" s="188">
        <v>0</v>
      </c>
      <c r="Y432" s="192">
        <v>0</v>
      </c>
      <c r="Z432" s="190">
        <v>0</v>
      </c>
      <c r="AA432" s="188">
        <v>0</v>
      </c>
      <c r="AB432" s="165">
        <f t="shared" si="7145"/>
        <v>0</v>
      </c>
      <c r="AC432" s="166">
        <f t="shared" si="7062"/>
        <v>1</v>
      </c>
      <c r="BI432" s="140" t="s">
        <v>36</v>
      </c>
      <c r="BJ432" s="124">
        <f>B432/B436</f>
        <v>0</v>
      </c>
      <c r="BK432" s="125">
        <f t="shared" ref="BK432" si="7581">C432/C436</f>
        <v>3.0066145520144319E-4</v>
      </c>
      <c r="BL432" s="126">
        <f t="shared" ref="BL432" si="7582">D432/D436</f>
        <v>0</v>
      </c>
      <c r="BM432" s="127">
        <f t="shared" ref="BM432" si="7583">E432/E436</f>
        <v>0</v>
      </c>
      <c r="BN432" s="124">
        <f t="shared" ref="BN432" si="7584">F432/F436</f>
        <v>0</v>
      </c>
      <c r="BO432" s="125">
        <f t="shared" ref="BO432" si="7585">G432/G436</f>
        <v>0</v>
      </c>
      <c r="BP432" s="126">
        <f t="shared" ref="BP432" si="7586">H432/H436</f>
        <v>0</v>
      </c>
      <c r="BQ432" s="127">
        <f t="shared" ref="BQ432" si="7587">I432/I436</f>
        <v>0</v>
      </c>
      <c r="BR432" s="124">
        <f t="shared" ref="BR432" si="7588">J432/J436</f>
        <v>0</v>
      </c>
      <c r="BS432" s="125">
        <f t="shared" ref="BS432" si="7589">K432/K436</f>
        <v>0</v>
      </c>
      <c r="BT432" s="126">
        <f t="shared" ref="BT432" si="7590">L432/L436</f>
        <v>0</v>
      </c>
      <c r="BU432" s="124">
        <f t="shared" ref="BU432" si="7591">M432/M436</f>
        <v>0</v>
      </c>
      <c r="BV432" s="128">
        <f t="shared" ref="BV432" si="7592">N432/N436</f>
        <v>0</v>
      </c>
      <c r="BW432" s="129">
        <f t="shared" ref="BW432" si="7593">O432/O436</f>
        <v>0</v>
      </c>
      <c r="BX432" s="124">
        <f t="shared" ref="BX432" si="7594">P432/P436</f>
        <v>0</v>
      </c>
      <c r="BY432" s="125">
        <f t="shared" ref="BY432" si="7595">Q432/Q436</f>
        <v>0</v>
      </c>
      <c r="BZ432" s="126">
        <f t="shared" ref="BZ432" si="7596">R432/R436</f>
        <v>0</v>
      </c>
      <c r="CA432" s="127">
        <f t="shared" ref="CA432" si="7597">S432/S436</f>
        <v>0</v>
      </c>
      <c r="CB432" s="124">
        <f t="shared" ref="CB432" si="7598">T432/T436</f>
        <v>0</v>
      </c>
      <c r="CC432" s="125">
        <f t="shared" ref="CC432" si="7599">U432/U436</f>
        <v>0</v>
      </c>
      <c r="CD432" s="126">
        <f t="shared" ref="CD432" si="7600">V432/V436</f>
        <v>0</v>
      </c>
      <c r="CE432" s="127">
        <f t="shared" ref="CE432" si="7601">W432/W436</f>
        <v>0</v>
      </c>
      <c r="CF432" s="124">
        <f t="shared" ref="CF432" si="7602">X432/X436</f>
        <v>0</v>
      </c>
      <c r="CG432" s="125">
        <f t="shared" ref="CG432" si="7603">Y432/Y436</f>
        <v>0</v>
      </c>
      <c r="CH432" s="126">
        <f t="shared" ref="CH432" si="7604">Z432/Z436</f>
        <v>0</v>
      </c>
      <c r="CI432" s="124">
        <f t="shared" ref="CI432" si="7605">AA432/AA436</f>
        <v>0</v>
      </c>
      <c r="CJ432" s="130">
        <f t="shared" ref="CJ432" si="7606">AB432/AB436</f>
        <v>0</v>
      </c>
      <c r="CK432" s="131">
        <f t="shared" ref="CK432" si="7607">AC432/AC436</f>
        <v>3.2255983484936457E-5</v>
      </c>
    </row>
    <row r="433" spans="1:89" x14ac:dyDescent="0.2">
      <c r="A433" s="132" t="s">
        <v>37</v>
      </c>
      <c r="B433" s="57"/>
      <c r="C433" s="58"/>
      <c r="D433" s="134"/>
      <c r="E433" s="135"/>
      <c r="F433" s="133"/>
      <c r="G433" s="136"/>
      <c r="H433" s="134"/>
      <c r="I433" s="135"/>
      <c r="J433" s="133"/>
      <c r="K433" s="136"/>
      <c r="L433" s="134"/>
      <c r="M433" s="133"/>
      <c r="N433" s="137"/>
      <c r="O433" s="138"/>
      <c r="P433" s="133"/>
      <c r="Q433" s="136"/>
      <c r="R433" s="134"/>
      <c r="S433" s="135"/>
      <c r="T433" s="133"/>
      <c r="U433" s="136"/>
      <c r="V433" s="134"/>
      <c r="W433" s="135"/>
      <c r="X433" s="133"/>
      <c r="Y433" s="136"/>
      <c r="Z433" s="139"/>
      <c r="AA433" s="2"/>
      <c r="AB433" s="165">
        <f t="shared" ref="AB433" si="7608">B433+D433+F433+H433+J433+L433+N433+P433+R433+T433+V433+X433+Z433</f>
        <v>0</v>
      </c>
      <c r="AC433" s="166">
        <f t="shared" ref="AC433" si="7609">C433+E433+G433+I433+K433+M433+O433+Q433+S433+U433+W433+Y433+AA433</f>
        <v>0</v>
      </c>
      <c r="BI433" s="132" t="s">
        <v>37</v>
      </c>
      <c r="BJ433" s="124">
        <f>B433/B436</f>
        <v>0</v>
      </c>
      <c r="BK433" s="125">
        <f t="shared" ref="BK433" si="7610">C433/C436</f>
        <v>0</v>
      </c>
      <c r="BL433" s="126">
        <f t="shared" ref="BL433" si="7611">D433/D436</f>
        <v>0</v>
      </c>
      <c r="BM433" s="127">
        <f t="shared" ref="BM433" si="7612">E433/E436</f>
        <v>0</v>
      </c>
      <c r="BN433" s="124">
        <f t="shared" ref="BN433" si="7613">F433/F436</f>
        <v>0</v>
      </c>
      <c r="BO433" s="125">
        <f t="shared" ref="BO433" si="7614">G433/G436</f>
        <v>0</v>
      </c>
      <c r="BP433" s="126">
        <f t="shared" ref="BP433" si="7615">H433/H436</f>
        <v>0</v>
      </c>
      <c r="BQ433" s="127">
        <f t="shared" ref="BQ433" si="7616">I433/I436</f>
        <v>0</v>
      </c>
      <c r="BR433" s="124">
        <f t="shared" ref="BR433" si="7617">J433/J436</f>
        <v>0</v>
      </c>
      <c r="BS433" s="125">
        <f t="shared" ref="BS433" si="7618">K433/K436</f>
        <v>0</v>
      </c>
      <c r="BT433" s="126">
        <f t="shared" ref="BT433" si="7619">L433/L436</f>
        <v>0</v>
      </c>
      <c r="BU433" s="124">
        <f t="shared" ref="BU433" si="7620">M433/M436</f>
        <v>0</v>
      </c>
      <c r="BV433" s="128">
        <f t="shared" ref="BV433" si="7621">N433/N436</f>
        <v>0</v>
      </c>
      <c r="BW433" s="129">
        <f t="shared" ref="BW433" si="7622">O433/O436</f>
        <v>0</v>
      </c>
      <c r="BX433" s="124">
        <f t="shared" ref="BX433" si="7623">P433/P436</f>
        <v>0</v>
      </c>
      <c r="BY433" s="125">
        <f t="shared" ref="BY433" si="7624">Q433/Q436</f>
        <v>0</v>
      </c>
      <c r="BZ433" s="126">
        <f t="shared" ref="BZ433" si="7625">R433/R436</f>
        <v>0</v>
      </c>
      <c r="CA433" s="127">
        <f t="shared" ref="CA433" si="7626">S433/S436</f>
        <v>0</v>
      </c>
      <c r="CB433" s="124">
        <f t="shared" ref="CB433" si="7627">T433/T436</f>
        <v>0</v>
      </c>
      <c r="CC433" s="125">
        <f t="shared" ref="CC433" si="7628">U433/U436</f>
        <v>0</v>
      </c>
      <c r="CD433" s="126">
        <f t="shared" ref="CD433" si="7629">V433/V436</f>
        <v>0</v>
      </c>
      <c r="CE433" s="127">
        <f t="shared" ref="CE433" si="7630">W433/W436</f>
        <v>0</v>
      </c>
      <c r="CF433" s="124">
        <f t="shared" ref="CF433" si="7631">X433/X436</f>
        <v>0</v>
      </c>
      <c r="CG433" s="125">
        <f t="shared" ref="CG433" si="7632">Y433/Y436</f>
        <v>0</v>
      </c>
      <c r="CH433" s="126">
        <f t="shared" ref="CH433" si="7633">Z433/Z436</f>
        <v>0</v>
      </c>
      <c r="CI433" s="124">
        <f t="shared" ref="CI433" si="7634">AA433/AA436</f>
        <v>0</v>
      </c>
      <c r="CJ433" s="130">
        <f t="shared" ref="CJ433" si="7635">AB433/AB436</f>
        <v>0</v>
      </c>
      <c r="CK433" s="131">
        <f t="shared" ref="CK433" si="7636">AC433/AC436</f>
        <v>0</v>
      </c>
    </row>
    <row r="434" spans="1:89" x14ac:dyDescent="0.2">
      <c r="A434" s="140" t="s">
        <v>38</v>
      </c>
      <c r="B434" s="55"/>
      <c r="C434" s="56"/>
      <c r="D434" s="145"/>
      <c r="E434" s="142"/>
      <c r="F434" s="143"/>
      <c r="G434" s="144"/>
      <c r="H434" s="145"/>
      <c r="I434" s="142"/>
      <c r="J434" s="143"/>
      <c r="K434" s="144"/>
      <c r="L434" s="145"/>
      <c r="M434" s="143"/>
      <c r="N434" s="147"/>
      <c r="O434" s="146"/>
      <c r="P434" s="143"/>
      <c r="Q434" s="144"/>
      <c r="R434" s="145"/>
      <c r="S434" s="142"/>
      <c r="T434" s="143"/>
      <c r="U434" s="144"/>
      <c r="V434" s="145"/>
      <c r="W434" s="142"/>
      <c r="X434" s="143"/>
      <c r="Y434" s="144"/>
      <c r="Z434" s="3"/>
      <c r="AA434" s="141"/>
      <c r="AB434" s="165"/>
      <c r="AC434" s="166"/>
      <c r="BI434" s="140" t="s">
        <v>38</v>
      </c>
      <c r="BJ434" s="124">
        <f>B434/B436</f>
        <v>0</v>
      </c>
      <c r="BK434" s="125">
        <f t="shared" ref="BK434" si="7637">C434/C436</f>
        <v>0</v>
      </c>
      <c r="BL434" s="126">
        <f t="shared" ref="BL434" si="7638">D434/D436</f>
        <v>0</v>
      </c>
      <c r="BM434" s="127">
        <f t="shared" ref="BM434" si="7639">E434/E436</f>
        <v>0</v>
      </c>
      <c r="BN434" s="124">
        <f t="shared" ref="BN434" si="7640">F434/F436</f>
        <v>0</v>
      </c>
      <c r="BO434" s="125">
        <f t="shared" ref="BO434" si="7641">G434/G436</f>
        <v>0</v>
      </c>
      <c r="BP434" s="126">
        <f t="shared" ref="BP434" si="7642">H434/H436</f>
        <v>0</v>
      </c>
      <c r="BQ434" s="127">
        <f t="shared" ref="BQ434" si="7643">I434/I436</f>
        <v>0</v>
      </c>
      <c r="BR434" s="124">
        <f t="shared" ref="BR434" si="7644">J434/J436</f>
        <v>0</v>
      </c>
      <c r="BS434" s="125">
        <f t="shared" ref="BS434" si="7645">K434/K436</f>
        <v>0</v>
      </c>
      <c r="BT434" s="126">
        <f t="shared" ref="BT434" si="7646">L434/L436</f>
        <v>0</v>
      </c>
      <c r="BU434" s="124">
        <f t="shared" ref="BU434" si="7647">M434/M436</f>
        <v>0</v>
      </c>
      <c r="BV434" s="128">
        <f t="shared" ref="BV434" si="7648">N434/N436</f>
        <v>0</v>
      </c>
      <c r="BW434" s="129">
        <f t="shared" ref="BW434" si="7649">O434/O436</f>
        <v>0</v>
      </c>
      <c r="BX434" s="124">
        <f t="shared" ref="BX434" si="7650">P434/P436</f>
        <v>0</v>
      </c>
      <c r="BY434" s="125">
        <f t="shared" ref="BY434" si="7651">Q434/Q436</f>
        <v>0</v>
      </c>
      <c r="BZ434" s="126">
        <f t="shared" ref="BZ434" si="7652">R434/R436</f>
        <v>0</v>
      </c>
      <c r="CA434" s="127">
        <f t="shared" ref="CA434" si="7653">S434/S436</f>
        <v>0</v>
      </c>
      <c r="CB434" s="124">
        <f t="shared" ref="CB434" si="7654">T434/T436</f>
        <v>0</v>
      </c>
      <c r="CC434" s="125">
        <f t="shared" ref="CC434" si="7655">U434/U436</f>
        <v>0</v>
      </c>
      <c r="CD434" s="126">
        <f t="shared" ref="CD434" si="7656">V434/V436</f>
        <v>0</v>
      </c>
      <c r="CE434" s="127">
        <f t="shared" ref="CE434" si="7657">W434/W436</f>
        <v>0</v>
      </c>
      <c r="CF434" s="124">
        <f t="shared" ref="CF434" si="7658">X434/X436</f>
        <v>0</v>
      </c>
      <c r="CG434" s="125">
        <f t="shared" ref="CG434" si="7659">Y434/Y436</f>
        <v>0</v>
      </c>
      <c r="CH434" s="126">
        <f t="shared" ref="CH434" si="7660">Z434/Z436</f>
        <v>0</v>
      </c>
      <c r="CI434" s="124">
        <f t="shared" ref="CI434" si="7661">AA434/AA436</f>
        <v>0</v>
      </c>
      <c r="CJ434" s="130">
        <f t="shared" ref="CJ434" si="7662">AB434/AB436</f>
        <v>0</v>
      </c>
      <c r="CK434" s="131">
        <f t="shared" ref="CK434" si="7663">AC434/AC436</f>
        <v>0</v>
      </c>
    </row>
    <row r="435" spans="1:89" ht="13.5" thickBot="1" x14ac:dyDescent="0.25">
      <c r="A435" s="132" t="s">
        <v>39</v>
      </c>
      <c r="B435" s="57"/>
      <c r="C435" s="58"/>
      <c r="D435" s="134"/>
      <c r="E435" s="135"/>
      <c r="F435" s="133"/>
      <c r="G435" s="136"/>
      <c r="H435" s="134"/>
      <c r="I435" s="135"/>
      <c r="J435" s="133"/>
      <c r="K435" s="136"/>
      <c r="L435" s="134"/>
      <c r="M435" s="133"/>
      <c r="N435" s="137"/>
      <c r="O435" s="138"/>
      <c r="P435" s="133"/>
      <c r="Q435" s="136"/>
      <c r="R435" s="134"/>
      <c r="S435" s="135"/>
      <c r="T435" s="133"/>
      <c r="U435" s="136"/>
      <c r="V435" s="134"/>
      <c r="W435" s="135"/>
      <c r="X435" s="133"/>
      <c r="Y435" s="136"/>
      <c r="Z435" s="139"/>
      <c r="AA435" s="2"/>
      <c r="AB435" s="165"/>
      <c r="AC435" s="166"/>
      <c r="BI435" s="132" t="s">
        <v>39</v>
      </c>
      <c r="BJ435" s="124">
        <f>B435/B436</f>
        <v>0</v>
      </c>
      <c r="BK435" s="125">
        <f t="shared" ref="BK435" si="7664">C435/C436</f>
        <v>0</v>
      </c>
      <c r="BL435" s="126">
        <f t="shared" ref="BL435" si="7665">D435/D436</f>
        <v>0</v>
      </c>
      <c r="BM435" s="127">
        <f t="shared" ref="BM435" si="7666">E435/E436</f>
        <v>0</v>
      </c>
      <c r="BN435" s="124">
        <f t="shared" ref="BN435" si="7667">F435/F436</f>
        <v>0</v>
      </c>
      <c r="BO435" s="125">
        <f t="shared" ref="BO435" si="7668">G435/G436</f>
        <v>0</v>
      </c>
      <c r="BP435" s="126">
        <f t="shared" ref="BP435" si="7669">H435/H436</f>
        <v>0</v>
      </c>
      <c r="BQ435" s="127">
        <f t="shared" ref="BQ435" si="7670">I435/I436</f>
        <v>0</v>
      </c>
      <c r="BR435" s="124">
        <f t="shared" ref="BR435" si="7671">J435/J436</f>
        <v>0</v>
      </c>
      <c r="BS435" s="125">
        <f t="shared" ref="BS435" si="7672">K435/K436</f>
        <v>0</v>
      </c>
      <c r="BT435" s="126">
        <f t="shared" ref="BT435" si="7673">L435/L436</f>
        <v>0</v>
      </c>
      <c r="BU435" s="124">
        <f t="shared" ref="BU435" si="7674">M435/M436</f>
        <v>0</v>
      </c>
      <c r="BV435" s="128">
        <f t="shared" ref="BV435" si="7675">N435/N436</f>
        <v>0</v>
      </c>
      <c r="BW435" s="129">
        <f t="shared" ref="BW435" si="7676">O435/O436</f>
        <v>0</v>
      </c>
      <c r="BX435" s="124">
        <f t="shared" ref="BX435" si="7677">P435/P436</f>
        <v>0</v>
      </c>
      <c r="BY435" s="125">
        <f t="shared" ref="BY435" si="7678">Q435/Q436</f>
        <v>0</v>
      </c>
      <c r="BZ435" s="126">
        <f t="shared" ref="BZ435" si="7679">R435/R436</f>
        <v>0</v>
      </c>
      <c r="CA435" s="127">
        <f t="shared" ref="CA435" si="7680">S435/S436</f>
        <v>0</v>
      </c>
      <c r="CB435" s="124">
        <f t="shared" ref="CB435" si="7681">T435/T436</f>
        <v>0</v>
      </c>
      <c r="CC435" s="125">
        <f t="shared" ref="CC435" si="7682">U435/U436</f>
        <v>0</v>
      </c>
      <c r="CD435" s="126">
        <f t="shared" ref="CD435" si="7683">V435/V436</f>
        <v>0</v>
      </c>
      <c r="CE435" s="127">
        <f t="shared" ref="CE435" si="7684">W435/W436</f>
        <v>0</v>
      </c>
      <c r="CF435" s="124">
        <f t="shared" ref="CF435" si="7685">X435/X436</f>
        <v>0</v>
      </c>
      <c r="CG435" s="125">
        <f t="shared" ref="CG435" si="7686">Y435/Y436</f>
        <v>0</v>
      </c>
      <c r="CH435" s="126">
        <f t="shared" ref="CH435" si="7687">Z435/Z436</f>
        <v>0</v>
      </c>
      <c r="CI435" s="124">
        <f t="shared" ref="CI435" si="7688">AA435/AA436</f>
        <v>0</v>
      </c>
      <c r="CJ435" s="130">
        <f t="shared" ref="CJ435" si="7689">AB435/AB436</f>
        <v>0</v>
      </c>
      <c r="CK435" s="131">
        <f t="shared" ref="CK435" si="7690">AC435/AC436</f>
        <v>0</v>
      </c>
    </row>
    <row r="436" spans="1:89" ht="14.25" thickTop="1" thickBot="1" x14ac:dyDescent="0.25">
      <c r="A436" s="254" t="s">
        <v>13</v>
      </c>
      <c r="B436" s="14">
        <f t="shared" ref="B436" si="7691">SUM(B413:B435)</f>
        <v>3502</v>
      </c>
      <c r="C436" s="1">
        <f t="shared" ref="C436" si="7692">SUM(C413:C435)</f>
        <v>3326</v>
      </c>
      <c r="D436" s="14">
        <f t="shared" ref="D436" si="7693">SUM(D413:D435)</f>
        <v>1425</v>
      </c>
      <c r="E436" s="1">
        <f t="shared" ref="E436" si="7694">SUM(E413:E435)</f>
        <v>1836</v>
      </c>
      <c r="F436" s="14">
        <f t="shared" ref="F436" si="7695">SUM(F413:F435)</f>
        <v>3233</v>
      </c>
      <c r="G436" s="1">
        <f t="shared" ref="G436" si="7696">SUM(G413:G435)</f>
        <v>1909</v>
      </c>
      <c r="H436" s="14">
        <f t="shared" ref="H436" si="7697">SUM(H413:H435)</f>
        <v>4281</v>
      </c>
      <c r="I436" s="1">
        <f t="shared" ref="I436" si="7698">SUM(I413:I435)</f>
        <v>4102</v>
      </c>
      <c r="J436" s="14">
        <f t="shared" ref="J436" si="7699">SUM(J413:J435)</f>
        <v>726</v>
      </c>
      <c r="K436" s="1">
        <f t="shared" ref="K436" si="7700">SUM(K413:K435)</f>
        <v>691</v>
      </c>
      <c r="L436" s="14">
        <f t="shared" ref="L436" si="7701">SUM(L413:L435)</f>
        <v>1755</v>
      </c>
      <c r="M436" s="1">
        <f t="shared" ref="M436" si="7702">SUM(M413:M435)</f>
        <v>2094</v>
      </c>
      <c r="N436" s="14">
        <f t="shared" ref="N436" si="7703">SUM(N413:N435)</f>
        <v>3263</v>
      </c>
      <c r="O436" s="1">
        <f t="shared" ref="O436" si="7704">SUM(O413:O435)</f>
        <v>3492</v>
      </c>
      <c r="P436" s="14">
        <f t="shared" ref="P436" si="7705">SUM(P413:P435)</f>
        <v>1626</v>
      </c>
      <c r="Q436" s="1">
        <f t="shared" ref="Q436" si="7706">SUM(Q413:Q435)</f>
        <v>1675</v>
      </c>
      <c r="R436" s="14">
        <f t="shared" ref="R436" si="7707">SUM(R413:R435)</f>
        <v>2386</v>
      </c>
      <c r="S436" s="1">
        <f t="shared" ref="S436" si="7708">SUM(S413:S435)</f>
        <v>2451</v>
      </c>
      <c r="T436" s="14">
        <f t="shared" ref="T436" si="7709">SUM(T413:T435)</f>
        <v>373</v>
      </c>
      <c r="U436" s="1">
        <f t="shared" ref="U436" si="7710">SUM(U413:U435)</f>
        <v>411</v>
      </c>
      <c r="V436" s="14">
        <f t="shared" ref="V436" si="7711">SUM(V413:V435)</f>
        <v>2355</v>
      </c>
      <c r="W436" s="1">
        <f t="shared" ref="W436" si="7712">SUM(W413:W435)</f>
        <v>2284</v>
      </c>
      <c r="X436" s="14">
        <f t="shared" ref="X436" si="7713">SUM(X413:X435)</f>
        <v>1368</v>
      </c>
      <c r="Y436" s="1">
        <f t="shared" ref="Y436" si="7714">SUM(Y413:Y435)</f>
        <v>1392</v>
      </c>
      <c r="Z436" s="14">
        <f t="shared" ref="Z436" si="7715">SUM(Z413:Z435)</f>
        <v>4733</v>
      </c>
      <c r="AA436" s="1">
        <f t="shared" ref="AA436" si="7716">SUM(AA413:AA435)</f>
        <v>5339</v>
      </c>
      <c r="AB436" s="167">
        <f t="shared" ref="AB436:AC436" si="7717">SUM(AB412:AB435)</f>
        <v>31026</v>
      </c>
      <c r="AC436" s="168">
        <f t="shared" si="7717"/>
        <v>31002</v>
      </c>
      <c r="BI436" s="254" t="s">
        <v>13</v>
      </c>
      <c r="BJ436" s="148">
        <f>SUM(BJ412:BJ435)</f>
        <v>1</v>
      </c>
      <c r="BK436" s="149">
        <f t="shared" ref="BK436:CK436" si="7718">SUM(BK412:BK435)</f>
        <v>1</v>
      </c>
      <c r="BL436" s="148">
        <f t="shared" si="7718"/>
        <v>1.0000000000000002</v>
      </c>
      <c r="BM436" s="149">
        <f t="shared" si="7718"/>
        <v>1</v>
      </c>
      <c r="BN436" s="148">
        <f t="shared" si="7718"/>
        <v>0.99999999999999989</v>
      </c>
      <c r="BO436" s="149">
        <f t="shared" si="7718"/>
        <v>1</v>
      </c>
      <c r="BP436" s="148">
        <f t="shared" si="7718"/>
        <v>0.99999999999999989</v>
      </c>
      <c r="BQ436" s="149">
        <f t="shared" si="7718"/>
        <v>1</v>
      </c>
      <c r="BR436" s="148">
        <f t="shared" si="7718"/>
        <v>0.99999999999999978</v>
      </c>
      <c r="BS436" s="149">
        <f t="shared" si="7718"/>
        <v>1</v>
      </c>
      <c r="BT436" s="148">
        <f t="shared" si="7718"/>
        <v>1</v>
      </c>
      <c r="BU436" s="149">
        <f t="shared" si="7718"/>
        <v>1</v>
      </c>
      <c r="BV436" s="148">
        <f t="shared" si="7718"/>
        <v>1</v>
      </c>
      <c r="BW436" s="149">
        <f t="shared" si="7718"/>
        <v>1.0000000000000002</v>
      </c>
      <c r="BX436" s="148">
        <f t="shared" si="7718"/>
        <v>1.0000000000000002</v>
      </c>
      <c r="BY436" s="149">
        <f t="shared" si="7718"/>
        <v>0.99999999999999989</v>
      </c>
      <c r="BZ436" s="148">
        <f t="shared" si="7718"/>
        <v>1</v>
      </c>
      <c r="CA436" s="149">
        <f t="shared" si="7718"/>
        <v>0.99999999999999989</v>
      </c>
      <c r="CB436" s="148">
        <f t="shared" si="7718"/>
        <v>1</v>
      </c>
      <c r="CC436" s="149">
        <f t="shared" si="7718"/>
        <v>1.0000000000000002</v>
      </c>
      <c r="CD436" s="148">
        <f t="shared" si="7718"/>
        <v>1</v>
      </c>
      <c r="CE436" s="149">
        <f t="shared" si="7718"/>
        <v>1.0000000000000002</v>
      </c>
      <c r="CF436" s="148">
        <f t="shared" si="7718"/>
        <v>0.99999999999999978</v>
      </c>
      <c r="CG436" s="149">
        <f t="shared" si="7718"/>
        <v>1.0000000000000002</v>
      </c>
      <c r="CH436" s="148">
        <f t="shared" si="7718"/>
        <v>0.99999999999999978</v>
      </c>
      <c r="CI436" s="149">
        <f t="shared" si="7718"/>
        <v>1</v>
      </c>
      <c r="CJ436" s="148">
        <f t="shared" si="7718"/>
        <v>1</v>
      </c>
      <c r="CK436" s="149">
        <f t="shared" si="7718"/>
        <v>1</v>
      </c>
    </row>
    <row r="437" spans="1:89" ht="13.5" thickTop="1" x14ac:dyDescent="0.2">
      <c r="A437" s="179"/>
    </row>
    <row r="439" spans="1:89" x14ac:dyDescent="0.2">
      <c r="A439" s="271">
        <f>+A408+1</f>
        <v>43997</v>
      </c>
      <c r="B439" s="271"/>
      <c r="C439" s="271"/>
      <c r="D439" s="271"/>
      <c r="BI439" s="270">
        <f>+BI408+1</f>
        <v>43997</v>
      </c>
      <c r="BJ439" s="270"/>
      <c r="BK439" s="270"/>
      <c r="BL439" s="270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68" t="s">
        <v>0</v>
      </c>
      <c r="B441" s="262" t="s">
        <v>1</v>
      </c>
      <c r="C441" s="263"/>
      <c r="D441" s="262" t="s">
        <v>2</v>
      </c>
      <c r="E441" s="263"/>
      <c r="F441" s="262" t="s">
        <v>3</v>
      </c>
      <c r="G441" s="263"/>
      <c r="H441" s="262" t="s">
        <v>4</v>
      </c>
      <c r="I441" s="263"/>
      <c r="J441" s="262" t="s">
        <v>5</v>
      </c>
      <c r="K441" s="263"/>
      <c r="L441" s="262" t="s">
        <v>6</v>
      </c>
      <c r="M441" s="263"/>
      <c r="N441" s="262" t="s">
        <v>7</v>
      </c>
      <c r="O441" s="263"/>
      <c r="P441" s="262" t="s">
        <v>8</v>
      </c>
      <c r="Q441" s="263"/>
      <c r="R441" s="262" t="s">
        <v>9</v>
      </c>
      <c r="S441" s="263"/>
      <c r="T441" s="262" t="s">
        <v>10</v>
      </c>
      <c r="U441" s="263"/>
      <c r="V441" s="262" t="s">
        <v>11</v>
      </c>
      <c r="W441" s="263"/>
      <c r="X441" s="262" t="s">
        <v>12</v>
      </c>
      <c r="Y441" s="263"/>
      <c r="Z441" s="264" t="s">
        <v>40</v>
      </c>
      <c r="AA441" s="265"/>
      <c r="AB441" s="266" t="s">
        <v>41</v>
      </c>
      <c r="AC441" s="267"/>
      <c r="AE441" s="268" t="s">
        <v>0</v>
      </c>
      <c r="AF441" s="262" t="s">
        <v>1</v>
      </c>
      <c r="AG441" s="263"/>
      <c r="AH441" s="262" t="s">
        <v>2</v>
      </c>
      <c r="AI441" s="263"/>
      <c r="AJ441" s="262" t="s">
        <v>3</v>
      </c>
      <c r="AK441" s="263"/>
      <c r="AL441" s="262" t="s">
        <v>4</v>
      </c>
      <c r="AM441" s="263"/>
      <c r="AN441" s="262" t="s">
        <v>5</v>
      </c>
      <c r="AO441" s="263"/>
      <c r="AP441" s="262" t="s">
        <v>6</v>
      </c>
      <c r="AQ441" s="263"/>
      <c r="AR441" s="262" t="s">
        <v>7</v>
      </c>
      <c r="AS441" s="263"/>
      <c r="AT441" s="262" t="s">
        <v>8</v>
      </c>
      <c r="AU441" s="263"/>
      <c r="AV441" s="262" t="s">
        <v>9</v>
      </c>
      <c r="AW441" s="263"/>
      <c r="AX441" s="262" t="s">
        <v>10</v>
      </c>
      <c r="AY441" s="263"/>
      <c r="AZ441" s="262" t="s">
        <v>11</v>
      </c>
      <c r="BA441" s="263"/>
      <c r="BB441" s="262" t="s">
        <v>12</v>
      </c>
      <c r="BC441" s="263"/>
      <c r="BD441" s="264" t="s">
        <v>40</v>
      </c>
      <c r="BE441" s="265"/>
      <c r="BF441" s="266" t="s">
        <v>41</v>
      </c>
      <c r="BG441" s="267"/>
      <c r="BI441" s="268" t="s">
        <v>0</v>
      </c>
      <c r="BJ441" s="262" t="s">
        <v>1</v>
      </c>
      <c r="BK441" s="263"/>
      <c r="BL441" s="262" t="s">
        <v>2</v>
      </c>
      <c r="BM441" s="263"/>
      <c r="BN441" s="262" t="s">
        <v>3</v>
      </c>
      <c r="BO441" s="263"/>
      <c r="BP441" s="262" t="s">
        <v>4</v>
      </c>
      <c r="BQ441" s="263"/>
      <c r="BR441" s="262" t="s">
        <v>5</v>
      </c>
      <c r="BS441" s="263"/>
      <c r="BT441" s="262" t="s">
        <v>6</v>
      </c>
      <c r="BU441" s="263"/>
      <c r="BV441" s="262" t="s">
        <v>7</v>
      </c>
      <c r="BW441" s="263"/>
      <c r="BX441" s="262" t="s">
        <v>8</v>
      </c>
      <c r="BY441" s="263"/>
      <c r="BZ441" s="262" t="s">
        <v>9</v>
      </c>
      <c r="CA441" s="263"/>
      <c r="CB441" s="262" t="s">
        <v>10</v>
      </c>
      <c r="CC441" s="263"/>
      <c r="CD441" s="262" t="s">
        <v>11</v>
      </c>
      <c r="CE441" s="263"/>
      <c r="CF441" s="262" t="s">
        <v>12</v>
      </c>
      <c r="CG441" s="263"/>
      <c r="CH441" s="264" t="s">
        <v>40</v>
      </c>
      <c r="CI441" s="265"/>
      <c r="CJ441" s="262" t="s">
        <v>41</v>
      </c>
      <c r="CK441" s="263"/>
    </row>
    <row r="442" spans="1:89" ht="15" thickTop="1" thickBot="1" x14ac:dyDescent="0.3">
      <c r="A442" s="269"/>
      <c r="B442" s="112" t="s">
        <v>14</v>
      </c>
      <c r="C442" s="113" t="s">
        <v>15</v>
      </c>
      <c r="D442" s="114" t="s">
        <v>14</v>
      </c>
      <c r="E442" s="115" t="s">
        <v>15</v>
      </c>
      <c r="F442" s="112" t="s">
        <v>14</v>
      </c>
      <c r="G442" s="113" t="s">
        <v>15</v>
      </c>
      <c r="H442" s="114" t="s">
        <v>14</v>
      </c>
      <c r="I442" s="115" t="s">
        <v>15</v>
      </c>
      <c r="J442" s="112" t="s">
        <v>14</v>
      </c>
      <c r="K442" s="113" t="s">
        <v>15</v>
      </c>
      <c r="L442" s="114" t="s">
        <v>14</v>
      </c>
      <c r="M442" s="112" t="s">
        <v>15</v>
      </c>
      <c r="N442" s="116" t="s">
        <v>14</v>
      </c>
      <c r="O442" s="117" t="s">
        <v>15</v>
      </c>
      <c r="P442" s="112" t="s">
        <v>14</v>
      </c>
      <c r="Q442" s="113" t="s">
        <v>15</v>
      </c>
      <c r="R442" s="114" t="s">
        <v>14</v>
      </c>
      <c r="S442" s="115" t="s">
        <v>15</v>
      </c>
      <c r="T442" s="112" t="s">
        <v>14</v>
      </c>
      <c r="U442" s="113" t="s">
        <v>15</v>
      </c>
      <c r="V442" s="114" t="s">
        <v>14</v>
      </c>
      <c r="W442" s="115" t="s">
        <v>15</v>
      </c>
      <c r="X442" s="112" t="s">
        <v>14</v>
      </c>
      <c r="Y442" s="113" t="s">
        <v>15</v>
      </c>
      <c r="Z442" s="26" t="s">
        <v>14</v>
      </c>
      <c r="AA442" s="118" t="s">
        <v>15</v>
      </c>
      <c r="AB442" s="169" t="s">
        <v>14</v>
      </c>
      <c r="AC442" s="170" t="s">
        <v>15</v>
      </c>
      <c r="AE442" s="269"/>
      <c r="AF442" s="112" t="s">
        <v>14</v>
      </c>
      <c r="AG442" s="113" t="s">
        <v>15</v>
      </c>
      <c r="AH442" s="114" t="s">
        <v>14</v>
      </c>
      <c r="AI442" s="115" t="s">
        <v>15</v>
      </c>
      <c r="AJ442" s="112" t="s">
        <v>14</v>
      </c>
      <c r="AK442" s="113" t="s">
        <v>15</v>
      </c>
      <c r="AL442" s="114" t="s">
        <v>14</v>
      </c>
      <c r="AM442" s="115" t="s">
        <v>15</v>
      </c>
      <c r="AN442" s="112" t="s">
        <v>14</v>
      </c>
      <c r="AO442" s="113" t="s">
        <v>15</v>
      </c>
      <c r="AP442" s="114" t="s">
        <v>14</v>
      </c>
      <c r="AQ442" s="112" t="s">
        <v>15</v>
      </c>
      <c r="AR442" s="116" t="s">
        <v>14</v>
      </c>
      <c r="AS442" s="117" t="s">
        <v>15</v>
      </c>
      <c r="AT442" s="112" t="s">
        <v>14</v>
      </c>
      <c r="AU442" s="113" t="s">
        <v>15</v>
      </c>
      <c r="AV442" s="114" t="s">
        <v>14</v>
      </c>
      <c r="AW442" s="115" t="s">
        <v>15</v>
      </c>
      <c r="AX442" s="112" t="s">
        <v>14</v>
      </c>
      <c r="AY442" s="113" t="s">
        <v>15</v>
      </c>
      <c r="AZ442" s="114" t="s">
        <v>14</v>
      </c>
      <c r="BA442" s="115" t="s">
        <v>15</v>
      </c>
      <c r="BB442" s="112" t="s">
        <v>14</v>
      </c>
      <c r="BC442" s="113" t="s">
        <v>15</v>
      </c>
      <c r="BD442" s="26" t="s">
        <v>14</v>
      </c>
      <c r="BE442" s="118" t="s">
        <v>15</v>
      </c>
      <c r="BF442" s="169" t="s">
        <v>14</v>
      </c>
      <c r="BG442" s="170" t="s">
        <v>15</v>
      </c>
      <c r="BI442" s="269"/>
      <c r="BJ442" s="112" t="s">
        <v>14</v>
      </c>
      <c r="BK442" s="113" t="s">
        <v>15</v>
      </c>
      <c r="BL442" s="114" t="s">
        <v>14</v>
      </c>
      <c r="BM442" s="115" t="s">
        <v>15</v>
      </c>
      <c r="BN442" s="112" t="s">
        <v>14</v>
      </c>
      <c r="BO442" s="113" t="s">
        <v>15</v>
      </c>
      <c r="BP442" s="114" t="s">
        <v>14</v>
      </c>
      <c r="BQ442" s="115" t="s">
        <v>15</v>
      </c>
      <c r="BR442" s="112" t="s">
        <v>14</v>
      </c>
      <c r="BS442" s="113" t="s">
        <v>15</v>
      </c>
      <c r="BT442" s="114" t="s">
        <v>14</v>
      </c>
      <c r="BU442" s="112" t="s">
        <v>15</v>
      </c>
      <c r="BV442" s="116" t="s">
        <v>14</v>
      </c>
      <c r="BW442" s="117" t="s">
        <v>15</v>
      </c>
      <c r="BX442" s="112" t="s">
        <v>14</v>
      </c>
      <c r="BY442" s="113" t="s">
        <v>15</v>
      </c>
      <c r="BZ442" s="114" t="s">
        <v>14</v>
      </c>
      <c r="CA442" s="115" t="s">
        <v>15</v>
      </c>
      <c r="CB442" s="112" t="s">
        <v>14</v>
      </c>
      <c r="CC442" s="113" t="s">
        <v>15</v>
      </c>
      <c r="CD442" s="114" t="s">
        <v>14</v>
      </c>
      <c r="CE442" s="115" t="s">
        <v>15</v>
      </c>
      <c r="CF442" s="112" t="s">
        <v>14</v>
      </c>
      <c r="CG442" s="113" t="s">
        <v>15</v>
      </c>
      <c r="CH442" s="26" t="s">
        <v>14</v>
      </c>
      <c r="CI442" s="118" t="s">
        <v>15</v>
      </c>
      <c r="CJ442" s="116" t="s">
        <v>14</v>
      </c>
      <c r="CK442" s="117" t="s">
        <v>15</v>
      </c>
    </row>
    <row r="443" spans="1:89" ht="13.5" thickTop="1" x14ac:dyDescent="0.2">
      <c r="A443" s="120" t="s">
        <v>16</v>
      </c>
      <c r="B443" s="121"/>
      <c r="C443" s="178"/>
      <c r="D443" s="122"/>
      <c r="E443" s="173"/>
      <c r="F443" s="121"/>
      <c r="G443" s="123"/>
      <c r="H443" s="122"/>
      <c r="I443" s="173"/>
      <c r="J443" s="121"/>
      <c r="K443" s="123"/>
      <c r="L443" s="122"/>
      <c r="M443" s="121"/>
      <c r="N443" s="172"/>
      <c r="O443" s="174"/>
      <c r="P443" s="121"/>
      <c r="Q443" s="123"/>
      <c r="R443" s="122"/>
      <c r="S443" s="173"/>
      <c r="T443" s="121"/>
      <c r="U443" s="123"/>
      <c r="V443" s="122"/>
      <c r="W443" s="173"/>
      <c r="X443" s="121"/>
      <c r="Y443" s="123"/>
      <c r="Z443" s="21"/>
      <c r="AA443" s="177"/>
      <c r="AB443" s="163">
        <f>B443+D443+F443+H443+J443+L443+N443+P443+R443+T443+V443+X443+Z443</f>
        <v>0</v>
      </c>
      <c r="AC443" s="164">
        <f>C443+E443+G443+I443+K443+M443+O443+Q443+S443+U443+W443+Y443+AA443</f>
        <v>0</v>
      </c>
      <c r="AE443" s="257" t="str">
        <f>$AE$9</f>
        <v>07:00 - 07:59</v>
      </c>
      <c r="AF443" s="121">
        <f>SUMIF($A$9:$A$32,$AE443,B$443:B$466)</f>
        <v>531</v>
      </c>
      <c r="AG443" s="178">
        <f t="shared" ref="AG443:AV444" si="7719">SUMIF($A$9:$A$32,$AE443,C$443:C$466)</f>
        <v>209</v>
      </c>
      <c r="AH443" s="122">
        <f t="shared" si="7719"/>
        <v>224</v>
      </c>
      <c r="AI443" s="173">
        <f t="shared" si="7719"/>
        <v>174</v>
      </c>
      <c r="AJ443" s="121">
        <f t="shared" si="7719"/>
        <v>374</v>
      </c>
      <c r="AK443" s="123">
        <f t="shared" si="7719"/>
        <v>197</v>
      </c>
      <c r="AL443" s="122">
        <f t="shared" si="7719"/>
        <v>444</v>
      </c>
      <c r="AM443" s="173">
        <f t="shared" si="7719"/>
        <v>303</v>
      </c>
      <c r="AN443" s="121">
        <f t="shared" si="7719"/>
        <v>96</v>
      </c>
      <c r="AO443" s="123">
        <f t="shared" si="7719"/>
        <v>142</v>
      </c>
      <c r="AP443" s="122">
        <f t="shared" si="7719"/>
        <v>212</v>
      </c>
      <c r="AQ443" s="121">
        <f t="shared" si="7719"/>
        <v>388</v>
      </c>
      <c r="AR443" s="172">
        <f t="shared" si="7719"/>
        <v>439</v>
      </c>
      <c r="AS443" s="174">
        <f t="shared" si="7719"/>
        <v>457</v>
      </c>
      <c r="AT443" s="121">
        <f t="shared" si="7719"/>
        <v>217</v>
      </c>
      <c r="AU443" s="123">
        <f t="shared" si="7719"/>
        <v>187</v>
      </c>
      <c r="AV443" s="122">
        <f t="shared" si="7719"/>
        <v>330</v>
      </c>
      <c r="AW443" s="173">
        <f t="shared" ref="AW443:BE444" si="7720">SUMIF($A$9:$A$32,$AE443,S$443:S$466)</f>
        <v>188</v>
      </c>
      <c r="AX443" s="121">
        <f t="shared" si="7720"/>
        <v>42</v>
      </c>
      <c r="AY443" s="123">
        <f t="shared" si="7720"/>
        <v>190</v>
      </c>
      <c r="AZ443" s="122">
        <f t="shared" si="7720"/>
        <v>241</v>
      </c>
      <c r="BA443" s="173">
        <f t="shared" si="7720"/>
        <v>345</v>
      </c>
      <c r="BB443" s="121">
        <f t="shared" si="7720"/>
        <v>228</v>
      </c>
      <c r="BC443" s="123">
        <f t="shared" si="7720"/>
        <v>198</v>
      </c>
      <c r="BD443" s="21">
        <f t="shared" si="7720"/>
        <v>400</v>
      </c>
      <c r="BE443" s="177">
        <f t="shared" si="7720"/>
        <v>601</v>
      </c>
      <c r="BF443" s="163">
        <f>AF443+AH443+AJ443+AL443+AN443+AP443+AR443+AT443+AV443+AX443+AZ443+BB443+BD443</f>
        <v>3778</v>
      </c>
      <c r="BG443" s="164">
        <f>AG443+AI443+AK443+AM443+AO443+AQ443+AS443+AU443+AW443+AY443+BA443+BC443+BE443</f>
        <v>3579</v>
      </c>
      <c r="BI443" s="120" t="s">
        <v>16</v>
      </c>
      <c r="BJ443" s="124">
        <f>B443/B467</f>
        <v>0</v>
      </c>
      <c r="BK443" s="125">
        <f t="shared" ref="BK443" si="7721">C443/C467</f>
        <v>0</v>
      </c>
      <c r="BL443" s="126">
        <f t="shared" ref="BL443" si="7722">D443/D467</f>
        <v>0</v>
      </c>
      <c r="BM443" s="127">
        <f t="shared" ref="BM443" si="7723">E443/E467</f>
        <v>0</v>
      </c>
      <c r="BN443" s="124">
        <f t="shared" ref="BN443" si="7724">F443/F467</f>
        <v>0</v>
      </c>
      <c r="BO443" s="125">
        <f t="shared" ref="BO443" si="7725">G443/G467</f>
        <v>0</v>
      </c>
      <c r="BP443" s="126">
        <f t="shared" ref="BP443" si="7726">H443/H467</f>
        <v>0</v>
      </c>
      <c r="BQ443" s="127">
        <f t="shared" ref="BQ443" si="7727">I443/I467</f>
        <v>0</v>
      </c>
      <c r="BR443" s="124">
        <f t="shared" ref="BR443" si="7728">J443/J467</f>
        <v>0</v>
      </c>
      <c r="BS443" s="125">
        <f t="shared" ref="BS443" si="7729">K443/K467</f>
        <v>0</v>
      </c>
      <c r="BT443" s="126">
        <f t="shared" ref="BT443" si="7730">L443/L467</f>
        <v>0</v>
      </c>
      <c r="BU443" s="124">
        <f t="shared" ref="BU443" si="7731">M443/M467</f>
        <v>0</v>
      </c>
      <c r="BV443" s="128">
        <f t="shared" ref="BV443" si="7732">N443/N467</f>
        <v>0</v>
      </c>
      <c r="BW443" s="129">
        <f t="shared" ref="BW443" si="7733">O443/O467</f>
        <v>0</v>
      </c>
      <c r="BX443" s="124">
        <f t="shared" ref="BX443" si="7734">P443/P467</f>
        <v>0</v>
      </c>
      <c r="BY443" s="125">
        <f t="shared" ref="BY443" si="7735">Q443/Q467</f>
        <v>0</v>
      </c>
      <c r="BZ443" s="126">
        <f t="shared" ref="BZ443" si="7736">R443/R467</f>
        <v>0</v>
      </c>
      <c r="CA443" s="127">
        <f t="shared" ref="CA443" si="7737">S443/S467</f>
        <v>0</v>
      </c>
      <c r="CB443" s="124">
        <f t="shared" ref="CB443" si="7738">T443/T467</f>
        <v>0</v>
      </c>
      <c r="CC443" s="125">
        <f t="shared" ref="CC443" si="7739">U443/U467</f>
        <v>0</v>
      </c>
      <c r="CD443" s="126">
        <f t="shared" ref="CD443" si="7740">V443/V467</f>
        <v>0</v>
      </c>
      <c r="CE443" s="127">
        <f t="shared" ref="CE443" si="7741">W443/W467</f>
        <v>0</v>
      </c>
      <c r="CF443" s="124">
        <f t="shared" ref="CF443" si="7742">X443/X467</f>
        <v>0</v>
      </c>
      <c r="CG443" s="125">
        <f t="shared" ref="CG443" si="7743">Y443/Y467</f>
        <v>0</v>
      </c>
      <c r="CH443" s="126">
        <f t="shared" ref="CH443" si="7744">Z443/Z467</f>
        <v>0</v>
      </c>
      <c r="CI443" s="124">
        <f t="shared" ref="CI443" si="7745">AA443/AA467</f>
        <v>0</v>
      </c>
      <c r="CJ443" s="130">
        <f t="shared" ref="CJ443" si="7746">AB443/AB467</f>
        <v>0</v>
      </c>
      <c r="CK443" s="131">
        <f t="shared" ref="CK443" si="7747">AC443/AC467</f>
        <v>0</v>
      </c>
    </row>
    <row r="444" spans="1:89" x14ac:dyDescent="0.2">
      <c r="A444" s="132" t="s">
        <v>17</v>
      </c>
      <c r="B444" s="181">
        <v>149</v>
      </c>
      <c r="C444" s="182">
        <v>0</v>
      </c>
      <c r="D444" s="183">
        <v>90</v>
      </c>
      <c r="E444" s="184">
        <v>0</v>
      </c>
      <c r="F444" s="181">
        <v>198</v>
      </c>
      <c r="G444" s="185">
        <v>2</v>
      </c>
      <c r="H444" s="183">
        <v>141</v>
      </c>
      <c r="I444" s="184">
        <v>11</v>
      </c>
      <c r="J444" s="181">
        <v>18</v>
      </c>
      <c r="K444" s="185">
        <v>4</v>
      </c>
      <c r="L444" s="183">
        <v>9</v>
      </c>
      <c r="M444" s="181">
        <v>4</v>
      </c>
      <c r="N444" s="186">
        <v>51</v>
      </c>
      <c r="O444" s="187">
        <v>6</v>
      </c>
      <c r="P444" s="181">
        <v>12</v>
      </c>
      <c r="Q444" s="185">
        <v>10</v>
      </c>
      <c r="R444" s="183">
        <v>24</v>
      </c>
      <c r="S444" s="184">
        <v>6</v>
      </c>
      <c r="T444" s="181">
        <v>0</v>
      </c>
      <c r="U444" s="185">
        <v>0</v>
      </c>
      <c r="V444" s="183">
        <v>0</v>
      </c>
      <c r="W444" s="184">
        <v>0</v>
      </c>
      <c r="X444" s="181">
        <v>0</v>
      </c>
      <c r="Y444" s="185">
        <v>0</v>
      </c>
      <c r="Z444" s="183">
        <v>0</v>
      </c>
      <c r="AA444" s="181">
        <v>0</v>
      </c>
      <c r="AB444" s="165">
        <f t="shared" ref="AB444:AB465" si="7748">B444+D444+F444+H444+J444+L444+N444+P444+R444+T444+V444+X444+Z444</f>
        <v>692</v>
      </c>
      <c r="AC444" s="166">
        <f t="shared" ref="AC444:AC465" si="7749">C444+E444+G444+I444+K444+M444+O444+Q444+S444+U444+W444+Y444+AA444</f>
        <v>43</v>
      </c>
      <c r="AE444" s="259" t="str">
        <f>$AE$10</f>
        <v>08:00 - 08:59</v>
      </c>
      <c r="AF444" s="121">
        <f>SUMIF($A$9:$A$32,$AE444,B$443:B$466)</f>
        <v>450</v>
      </c>
      <c r="AG444" s="182">
        <f t="shared" si="7719"/>
        <v>429</v>
      </c>
      <c r="AH444" s="183">
        <f t="shared" si="7719"/>
        <v>256</v>
      </c>
      <c r="AI444" s="184">
        <f t="shared" si="7719"/>
        <v>183</v>
      </c>
      <c r="AJ444" s="181">
        <f t="shared" si="7719"/>
        <v>347</v>
      </c>
      <c r="AK444" s="185">
        <f t="shared" si="7719"/>
        <v>180</v>
      </c>
      <c r="AL444" s="183">
        <f t="shared" si="7719"/>
        <v>537</v>
      </c>
      <c r="AM444" s="184">
        <f t="shared" si="7719"/>
        <v>407</v>
      </c>
      <c r="AN444" s="181">
        <f t="shared" si="7719"/>
        <v>96</v>
      </c>
      <c r="AO444" s="185">
        <f t="shared" si="7719"/>
        <v>174</v>
      </c>
      <c r="AP444" s="183">
        <f t="shared" si="7719"/>
        <v>134</v>
      </c>
      <c r="AQ444" s="181">
        <f t="shared" si="7719"/>
        <v>461</v>
      </c>
      <c r="AR444" s="186">
        <f t="shared" si="7719"/>
        <v>389</v>
      </c>
      <c r="AS444" s="187">
        <f t="shared" si="7719"/>
        <v>611</v>
      </c>
      <c r="AT444" s="181">
        <f t="shared" si="7719"/>
        <v>249</v>
      </c>
      <c r="AU444" s="185">
        <f t="shared" si="7719"/>
        <v>171</v>
      </c>
      <c r="AV444" s="183">
        <f t="shared" si="7719"/>
        <v>455</v>
      </c>
      <c r="AW444" s="184">
        <f t="shared" si="7720"/>
        <v>192</v>
      </c>
      <c r="AX444" s="181">
        <f t="shared" si="7720"/>
        <v>33</v>
      </c>
      <c r="AY444" s="185">
        <f t="shared" si="7720"/>
        <v>142</v>
      </c>
      <c r="AZ444" s="183">
        <f t="shared" si="7720"/>
        <v>217</v>
      </c>
      <c r="BA444" s="184">
        <f t="shared" si="7720"/>
        <v>390</v>
      </c>
      <c r="BB444" s="181">
        <f t="shared" si="7720"/>
        <v>210</v>
      </c>
      <c r="BC444" s="185">
        <f t="shared" si="7720"/>
        <v>215</v>
      </c>
      <c r="BD444" s="183">
        <f t="shared" si="7720"/>
        <v>399</v>
      </c>
      <c r="BE444" s="181">
        <f t="shared" si="7720"/>
        <v>460</v>
      </c>
      <c r="BF444" s="165">
        <f>SUM(AF444,AH444,AJ444,AL444,AN444,AP444,AR444,AT444,AV444,AX444,AZ444,BB444,BD444)</f>
        <v>3772</v>
      </c>
      <c r="BG444" s="166">
        <f>SUM(AG444,AI444,AK444,AM444,AO444,AQ444,AS444,AU444,AW444,AY444,BA444,BC444,BE444)</f>
        <v>4015</v>
      </c>
      <c r="BI444" s="132" t="s">
        <v>17</v>
      </c>
      <c r="BJ444" s="124">
        <f>B444/B467</f>
        <v>2.4652547981469226E-2</v>
      </c>
      <c r="BK444" s="125">
        <f t="shared" ref="BK444" si="7750">C444/C467</f>
        <v>0</v>
      </c>
      <c r="BL444" s="126">
        <f t="shared" ref="BL444" si="7751">D444/D467</f>
        <v>3.2455824017309773E-2</v>
      </c>
      <c r="BM444" s="127">
        <f t="shared" ref="BM444" si="7752">E444/E467</f>
        <v>0</v>
      </c>
      <c r="BN444" s="124">
        <f t="shared" ref="BN444" si="7753">F444/F467</f>
        <v>3.7239044574007903E-2</v>
      </c>
      <c r="BO444" s="125">
        <f t="shared" ref="BO444" si="7754">G444/G467</f>
        <v>5.4495912806539512E-4</v>
      </c>
      <c r="BP444" s="126">
        <f t="shared" ref="BP444" si="7755">H444/H467</f>
        <v>2.0559930008748905E-2</v>
      </c>
      <c r="BQ444" s="127">
        <f t="shared" ref="BQ444" si="7756">I444/I467</f>
        <v>1.6763181956720513E-3</v>
      </c>
      <c r="BR444" s="124">
        <f t="shared" ref="BR444" si="7757">J444/J467</f>
        <v>1.0344827586206896E-2</v>
      </c>
      <c r="BS444" s="125">
        <f t="shared" ref="BS444" si="7758">K444/K467</f>
        <v>2.6755852842809363E-3</v>
      </c>
      <c r="BT444" s="126">
        <f t="shared" ref="BT444" si="7759">L444/L467</f>
        <v>2.4786560176259984E-3</v>
      </c>
      <c r="BU444" s="124">
        <f t="shared" ref="BU444" si="7760">M444/M467</f>
        <v>1.0160020320040639E-3</v>
      </c>
      <c r="BV444" s="128">
        <f t="shared" ref="BV444" si="7761">N444/N467</f>
        <v>8.677896886166412E-3</v>
      </c>
      <c r="BW444" s="129">
        <f t="shared" ref="BW444" si="7762">O444/O467</f>
        <v>9.8846787479406925E-4</v>
      </c>
      <c r="BX444" s="124">
        <f t="shared" ref="BX444" si="7763">P444/P467</f>
        <v>4.0526849037487338E-3</v>
      </c>
      <c r="BY444" s="125">
        <f t="shared" ref="BY444" si="7764">Q444/Q467</f>
        <v>3.370407819346141E-3</v>
      </c>
      <c r="BZ444" s="126">
        <f t="shared" ref="BZ444" si="7765">R444/R467</f>
        <v>6.0882800608828003E-3</v>
      </c>
      <c r="CA444" s="127">
        <f t="shared" ref="CA444" si="7766">S444/S467</f>
        <v>1.5041363750313362E-3</v>
      </c>
      <c r="CB444" s="124">
        <f t="shared" ref="CB444" si="7767">T444/T467</f>
        <v>0</v>
      </c>
      <c r="CC444" s="125">
        <f t="shared" ref="CC444" si="7768">U444/U467</f>
        <v>0</v>
      </c>
      <c r="CD444" s="126">
        <f t="shared" ref="CD444" si="7769">V444/V467</f>
        <v>0</v>
      </c>
      <c r="CE444" s="127">
        <f t="shared" ref="CE444" si="7770">W444/W467</f>
        <v>0</v>
      </c>
      <c r="CF444" s="124">
        <f t="shared" ref="CF444" si="7771">X444/X467</f>
        <v>0</v>
      </c>
      <c r="CG444" s="125">
        <f t="shared" ref="CG444" si="7772">Y444/Y467</f>
        <v>0</v>
      </c>
      <c r="CH444" s="126">
        <f t="shared" ref="CH444" si="7773">Z444/Z467</f>
        <v>0</v>
      </c>
      <c r="CI444" s="124">
        <f t="shared" ref="CI444" si="7774">AA444/AA467</f>
        <v>0</v>
      </c>
      <c r="CJ444" s="130">
        <f t="shared" ref="CJ444" si="7775">AB444/AB467</f>
        <v>1.2754114676447279E-2</v>
      </c>
      <c r="CK444" s="131">
        <f t="shared" ref="CK444" si="7776">AC444/AC467</f>
        <v>7.9409048938134806E-4</v>
      </c>
    </row>
    <row r="445" spans="1:89" ht="13.5" thickBot="1" x14ac:dyDescent="0.25">
      <c r="A445" s="140" t="s">
        <v>18</v>
      </c>
      <c r="B445" s="188">
        <v>600</v>
      </c>
      <c r="C445" s="189">
        <v>1</v>
      </c>
      <c r="D445" s="190">
        <v>203</v>
      </c>
      <c r="E445" s="191">
        <v>1</v>
      </c>
      <c r="F445" s="188">
        <v>577</v>
      </c>
      <c r="G445" s="192">
        <v>15</v>
      </c>
      <c r="H445" s="190">
        <v>523</v>
      </c>
      <c r="I445" s="191">
        <v>79</v>
      </c>
      <c r="J445" s="188">
        <v>66</v>
      </c>
      <c r="K445" s="192">
        <v>39</v>
      </c>
      <c r="L445" s="190">
        <v>92</v>
      </c>
      <c r="M445" s="188">
        <v>216</v>
      </c>
      <c r="N445" s="193">
        <v>249</v>
      </c>
      <c r="O445" s="194">
        <v>210</v>
      </c>
      <c r="P445" s="188">
        <v>156</v>
      </c>
      <c r="Q445" s="192">
        <v>174</v>
      </c>
      <c r="R445" s="190">
        <v>250</v>
      </c>
      <c r="S445" s="191">
        <v>139</v>
      </c>
      <c r="T445" s="188">
        <v>21</v>
      </c>
      <c r="U445" s="192">
        <v>138</v>
      </c>
      <c r="V445" s="190">
        <v>51</v>
      </c>
      <c r="W445" s="191">
        <v>219</v>
      </c>
      <c r="X445" s="188">
        <v>159</v>
      </c>
      <c r="Y445" s="192">
        <v>156</v>
      </c>
      <c r="Z445" s="190">
        <v>490</v>
      </c>
      <c r="AA445" s="188">
        <v>370</v>
      </c>
      <c r="AB445" s="165">
        <f t="shared" si="7748"/>
        <v>3437</v>
      </c>
      <c r="AC445" s="166">
        <f t="shared" si="7749"/>
        <v>1757</v>
      </c>
      <c r="AE445" s="257"/>
      <c r="AF445" s="121"/>
      <c r="AG445" s="189"/>
      <c r="AH445" s="190"/>
      <c r="AI445" s="191"/>
      <c r="AJ445" s="188"/>
      <c r="AK445" s="192"/>
      <c r="AL445" s="190"/>
      <c r="AM445" s="191"/>
      <c r="AN445" s="188"/>
      <c r="AO445" s="192"/>
      <c r="AP445" s="190"/>
      <c r="AQ445" s="188"/>
      <c r="AR445" s="193"/>
      <c r="AS445" s="194"/>
      <c r="AT445" s="188"/>
      <c r="AU445" s="192"/>
      <c r="AV445" s="190"/>
      <c r="AW445" s="191"/>
      <c r="AX445" s="188"/>
      <c r="AY445" s="192"/>
      <c r="AZ445" s="190"/>
      <c r="BA445" s="191"/>
      <c r="BB445" s="188"/>
      <c r="BC445" s="192"/>
      <c r="BD445" s="190"/>
      <c r="BE445" s="188"/>
      <c r="BF445" s="165"/>
      <c r="BG445" s="166"/>
      <c r="BI445" s="140" t="s">
        <v>18</v>
      </c>
      <c r="BJ445" s="124">
        <f>B445/B467</f>
        <v>9.9272005294506943E-2</v>
      </c>
      <c r="BK445" s="125">
        <f t="shared" ref="BK445" si="7777">C445/C467</f>
        <v>1.7208742040956807E-4</v>
      </c>
      <c r="BL445" s="126">
        <f t="shared" ref="BL445" si="7778">D445/D467</f>
        <v>7.3205914172376485E-2</v>
      </c>
      <c r="BM445" s="127">
        <f t="shared" ref="BM445" si="7779">E445/E467</f>
        <v>2.8240609997175941E-4</v>
      </c>
      <c r="BN445" s="124">
        <f t="shared" ref="BN445" si="7780">F445/F467</f>
        <v>0.10851984201617454</v>
      </c>
      <c r="BO445" s="125">
        <f t="shared" ref="BO445" si="7781">G445/G467</f>
        <v>4.0871934604904629E-3</v>
      </c>
      <c r="BP445" s="126">
        <f t="shared" ref="BP445" si="7782">H445/H467</f>
        <v>7.6261300670749488E-2</v>
      </c>
      <c r="BQ445" s="127">
        <f t="shared" ref="BQ445" si="7783">I445/I467</f>
        <v>1.2039012496190186E-2</v>
      </c>
      <c r="BR445" s="124">
        <f t="shared" ref="BR445" si="7784">J445/J467</f>
        <v>3.793103448275862E-2</v>
      </c>
      <c r="BS445" s="125">
        <f t="shared" ref="BS445" si="7785">K445/K467</f>
        <v>2.6086956521739129E-2</v>
      </c>
      <c r="BT445" s="126">
        <f t="shared" ref="BT445" si="7786">L445/L467</f>
        <v>2.5337372624621317E-2</v>
      </c>
      <c r="BU445" s="124">
        <f t="shared" ref="BU445" si="7787">M445/M467</f>
        <v>5.4864109728219458E-2</v>
      </c>
      <c r="BV445" s="128">
        <f t="shared" ref="BV445" si="7788">N445/N467</f>
        <v>4.2368555385400714E-2</v>
      </c>
      <c r="BW445" s="129">
        <f t="shared" ref="BW445" si="7789">O445/O467</f>
        <v>3.459637561779242E-2</v>
      </c>
      <c r="BX445" s="124">
        <f t="shared" ref="BX445" si="7790">P445/P467</f>
        <v>5.2684903748733539E-2</v>
      </c>
      <c r="BY445" s="125">
        <f t="shared" ref="BY445" si="7791">Q445/Q467</f>
        <v>5.8645096056622853E-2</v>
      </c>
      <c r="BZ445" s="126">
        <f t="shared" ref="BZ445" si="7792">R445/R467</f>
        <v>6.3419583967529169E-2</v>
      </c>
      <c r="CA445" s="127">
        <f t="shared" ref="CA445" si="7793">S445/S467</f>
        <v>3.4845826021559285E-2</v>
      </c>
      <c r="CB445" s="124">
        <f t="shared" ref="CB445" si="7794">T445/T467</f>
        <v>1.5777610818933134E-2</v>
      </c>
      <c r="CC445" s="125">
        <f t="shared" ref="CC445" si="7795">U445/U467</f>
        <v>0.11201298701298701</v>
      </c>
      <c r="CD445" s="126">
        <f t="shared" ref="CD445" si="7796">V445/V467</f>
        <v>1.1686526122823098E-2</v>
      </c>
      <c r="CE445" s="127">
        <f t="shared" ref="CE445" si="7797">W445/W467</f>
        <v>7.101167315175097E-2</v>
      </c>
      <c r="CF445" s="124">
        <f t="shared" ref="CF445" si="7798">X445/X467</f>
        <v>5.7194244604316546E-2</v>
      </c>
      <c r="CG445" s="125">
        <f t="shared" ref="CG445" si="7799">Y445/Y467</f>
        <v>5.8779201205727202E-2</v>
      </c>
      <c r="CH445" s="126">
        <f t="shared" ref="CH445" si="7800">Z445/Z467</f>
        <v>7.3806296128935078E-2</v>
      </c>
      <c r="CI445" s="124">
        <f t="shared" ref="CI445" si="7801">AA445/AA467</f>
        <v>4.0490260450864519E-2</v>
      </c>
      <c r="CJ445" s="130">
        <f t="shared" ref="CJ445" si="7802">AB445/AB467</f>
        <v>6.334666494645852E-2</v>
      </c>
      <c r="CK445" s="131">
        <f t="shared" ref="CK445" si="7803">AC445/AC467</f>
        <v>3.2446906740535547E-2</v>
      </c>
    </row>
    <row r="446" spans="1:89" ht="14.25" thickTop="1" thickBot="1" x14ac:dyDescent="0.25">
      <c r="A446" s="132" t="s">
        <v>19</v>
      </c>
      <c r="B446" s="181">
        <v>399</v>
      </c>
      <c r="C446" s="182">
        <v>267</v>
      </c>
      <c r="D446" s="183">
        <v>156</v>
      </c>
      <c r="E446" s="184">
        <v>194</v>
      </c>
      <c r="F446" s="181">
        <v>346</v>
      </c>
      <c r="G446" s="185">
        <v>202</v>
      </c>
      <c r="H446" s="183">
        <v>409</v>
      </c>
      <c r="I446" s="184">
        <v>314</v>
      </c>
      <c r="J446" s="181">
        <v>58</v>
      </c>
      <c r="K446" s="185">
        <v>129</v>
      </c>
      <c r="L446" s="183">
        <v>156</v>
      </c>
      <c r="M446" s="181">
        <v>288</v>
      </c>
      <c r="N446" s="186">
        <v>381</v>
      </c>
      <c r="O446" s="187">
        <v>395</v>
      </c>
      <c r="P446" s="181">
        <v>245</v>
      </c>
      <c r="Q446" s="185">
        <v>229</v>
      </c>
      <c r="R446" s="183">
        <v>404</v>
      </c>
      <c r="S446" s="184">
        <v>212</v>
      </c>
      <c r="T446" s="181">
        <v>43</v>
      </c>
      <c r="U446" s="185">
        <v>164</v>
      </c>
      <c r="V446" s="183">
        <v>213</v>
      </c>
      <c r="W446" s="184">
        <v>259</v>
      </c>
      <c r="X446" s="181">
        <v>220</v>
      </c>
      <c r="Y446" s="185">
        <v>207</v>
      </c>
      <c r="Z446" s="183">
        <v>508</v>
      </c>
      <c r="AA446" s="181">
        <v>574</v>
      </c>
      <c r="AB446" s="165">
        <f t="shared" si="7748"/>
        <v>3538</v>
      </c>
      <c r="AC446" s="166">
        <f t="shared" si="7749"/>
        <v>3434</v>
      </c>
      <c r="AE446" s="254" t="s">
        <v>13</v>
      </c>
      <c r="AF446" s="14">
        <f t="shared" ref="AF446:BG446" si="7804">SUM(AF443:AF445)</f>
        <v>981</v>
      </c>
      <c r="AG446" s="1">
        <f t="shared" si="7804"/>
        <v>638</v>
      </c>
      <c r="AH446" s="14">
        <f t="shared" si="7804"/>
        <v>480</v>
      </c>
      <c r="AI446" s="1">
        <f t="shared" si="7804"/>
        <v>357</v>
      </c>
      <c r="AJ446" s="14">
        <f t="shared" si="7804"/>
        <v>721</v>
      </c>
      <c r="AK446" s="1">
        <f t="shared" si="7804"/>
        <v>377</v>
      </c>
      <c r="AL446" s="14">
        <f t="shared" si="7804"/>
        <v>981</v>
      </c>
      <c r="AM446" s="1">
        <f t="shared" si="7804"/>
        <v>710</v>
      </c>
      <c r="AN446" s="14">
        <f t="shared" si="7804"/>
        <v>192</v>
      </c>
      <c r="AO446" s="1">
        <f t="shared" si="7804"/>
        <v>316</v>
      </c>
      <c r="AP446" s="14">
        <f t="shared" si="7804"/>
        <v>346</v>
      </c>
      <c r="AQ446" s="1">
        <f t="shared" si="7804"/>
        <v>849</v>
      </c>
      <c r="AR446" s="14">
        <f t="shared" si="7804"/>
        <v>828</v>
      </c>
      <c r="AS446" s="1">
        <f t="shared" si="7804"/>
        <v>1068</v>
      </c>
      <c r="AT446" s="14">
        <f t="shared" si="7804"/>
        <v>466</v>
      </c>
      <c r="AU446" s="1">
        <f t="shared" si="7804"/>
        <v>358</v>
      </c>
      <c r="AV446" s="14">
        <f t="shared" si="7804"/>
        <v>785</v>
      </c>
      <c r="AW446" s="1">
        <f t="shared" si="7804"/>
        <v>380</v>
      </c>
      <c r="AX446" s="14">
        <f t="shared" si="7804"/>
        <v>75</v>
      </c>
      <c r="AY446" s="1">
        <f t="shared" si="7804"/>
        <v>332</v>
      </c>
      <c r="AZ446" s="14">
        <f t="shared" si="7804"/>
        <v>458</v>
      </c>
      <c r="BA446" s="1">
        <f t="shared" si="7804"/>
        <v>735</v>
      </c>
      <c r="BB446" s="14">
        <f t="shared" si="7804"/>
        <v>438</v>
      </c>
      <c r="BC446" s="1">
        <f t="shared" si="7804"/>
        <v>413</v>
      </c>
      <c r="BD446" s="14">
        <f t="shared" si="7804"/>
        <v>799</v>
      </c>
      <c r="BE446" s="1">
        <f t="shared" si="7804"/>
        <v>1061</v>
      </c>
      <c r="BF446" s="167">
        <f t="shared" si="7804"/>
        <v>7550</v>
      </c>
      <c r="BG446" s="168">
        <f t="shared" si="7804"/>
        <v>7594</v>
      </c>
      <c r="BI446" s="132" t="s">
        <v>19</v>
      </c>
      <c r="BJ446" s="124">
        <f>B446/B467</f>
        <v>6.6015883520847127E-2</v>
      </c>
      <c r="BK446" s="125">
        <f t="shared" ref="BK446" si="7805">C446/C467</f>
        <v>4.5947341249354672E-2</v>
      </c>
      <c r="BL446" s="126">
        <f t="shared" ref="BL446" si="7806">D446/D467</f>
        <v>5.6256761630003607E-2</v>
      </c>
      <c r="BM446" s="127">
        <f t="shared" ref="BM446" si="7807">E446/E467</f>
        <v>5.4786783394521324E-2</v>
      </c>
      <c r="BN446" s="124">
        <f t="shared" ref="BN446" si="7808">F446/F467</f>
        <v>6.5074290013165323E-2</v>
      </c>
      <c r="BO446" s="125">
        <f t="shared" ref="BO446" si="7809">G446/G467</f>
        <v>5.5040871934604906E-2</v>
      </c>
      <c r="BP446" s="126">
        <f t="shared" ref="BP446" si="7810">H446/H467</f>
        <v>5.9638378536016334E-2</v>
      </c>
      <c r="BQ446" s="127">
        <f t="shared" ref="BQ446" si="7811">I446/I467</f>
        <v>4.7851264858274914E-2</v>
      </c>
      <c r="BR446" s="124">
        <f t="shared" ref="BR446" si="7812">J446/J467</f>
        <v>3.3333333333333333E-2</v>
      </c>
      <c r="BS446" s="125">
        <f t="shared" ref="BS446" si="7813">K446/K467</f>
        <v>8.6287625418060204E-2</v>
      </c>
      <c r="BT446" s="126">
        <f t="shared" ref="BT446" si="7814">L446/L467</f>
        <v>4.2963370972183973E-2</v>
      </c>
      <c r="BU446" s="124">
        <f t="shared" ref="BU446" si="7815">M446/M467</f>
        <v>7.3152146304292606E-2</v>
      </c>
      <c r="BV446" s="128">
        <f t="shared" ref="BV446" si="7816">N446/N467</f>
        <v>6.4828994384890246E-2</v>
      </c>
      <c r="BW446" s="129">
        <f t="shared" ref="BW446" si="7817">O446/O467</f>
        <v>6.5074135090609553E-2</v>
      </c>
      <c r="BX446" s="124">
        <f t="shared" ref="BX446" si="7818">P446/P467</f>
        <v>8.2742316784869971E-2</v>
      </c>
      <c r="BY446" s="125">
        <f t="shared" ref="BY446" si="7819">Q446/Q467</f>
        <v>7.7182339063026628E-2</v>
      </c>
      <c r="BZ446" s="126">
        <f t="shared" ref="BZ446" si="7820">R446/R467</f>
        <v>0.10248604769152714</v>
      </c>
      <c r="CA446" s="127">
        <f t="shared" ref="CA446" si="7821">S446/S467</f>
        <v>5.314615191777388E-2</v>
      </c>
      <c r="CB446" s="124">
        <f t="shared" ref="CB446" si="7822">T446/T467</f>
        <v>3.2306536438767845E-2</v>
      </c>
      <c r="CC446" s="125">
        <f t="shared" ref="CC446" si="7823">U446/U467</f>
        <v>0.13311688311688311</v>
      </c>
      <c r="CD446" s="126">
        <f t="shared" ref="CD446" si="7824">V446/V467</f>
        <v>4.8808432630614115E-2</v>
      </c>
      <c r="CE446" s="127">
        <f t="shared" ref="CE446" si="7825">W446/W467</f>
        <v>8.3981841763942924E-2</v>
      </c>
      <c r="CF446" s="124">
        <f t="shared" ref="CF446" si="7826">X446/X467</f>
        <v>7.9136690647482008E-2</v>
      </c>
      <c r="CG446" s="125">
        <f t="shared" ref="CG446" si="7827">Y446/Y467</f>
        <v>7.7995478522984177E-2</v>
      </c>
      <c r="CH446" s="126">
        <f t="shared" ref="CH446" si="7828">Z446/Z467</f>
        <v>7.6517547823467383E-2</v>
      </c>
      <c r="CI446" s="124">
        <f t="shared" ref="CI446" si="7829">AA446/AA467</f>
        <v>6.2814620267016855E-2</v>
      </c>
      <c r="CJ446" s="130">
        <f t="shared" ref="CJ446" si="7830">AB446/AB467</f>
        <v>6.5208175903570045E-2</v>
      </c>
      <c r="CK446" s="131">
        <f t="shared" ref="CK446" si="7831">AC446/AC467</f>
        <v>6.341643582640813E-2</v>
      </c>
    </row>
    <row r="447" spans="1:89" ht="13.5" thickTop="1" x14ac:dyDescent="0.2">
      <c r="A447" s="140" t="s">
        <v>20</v>
      </c>
      <c r="B447" s="188">
        <v>531</v>
      </c>
      <c r="C447" s="189">
        <v>209</v>
      </c>
      <c r="D447" s="190">
        <v>224</v>
      </c>
      <c r="E447" s="191">
        <v>174</v>
      </c>
      <c r="F447" s="188">
        <v>374</v>
      </c>
      <c r="G447" s="192">
        <v>197</v>
      </c>
      <c r="H447" s="190">
        <v>444</v>
      </c>
      <c r="I447" s="191">
        <v>303</v>
      </c>
      <c r="J447" s="188">
        <v>96</v>
      </c>
      <c r="K447" s="192">
        <v>142</v>
      </c>
      <c r="L447" s="190">
        <v>212</v>
      </c>
      <c r="M447" s="188">
        <v>388</v>
      </c>
      <c r="N447" s="193">
        <v>439</v>
      </c>
      <c r="O447" s="194">
        <v>457</v>
      </c>
      <c r="P447" s="188">
        <v>217</v>
      </c>
      <c r="Q447" s="192">
        <v>187</v>
      </c>
      <c r="R447" s="190">
        <v>330</v>
      </c>
      <c r="S447" s="191">
        <v>188</v>
      </c>
      <c r="T447" s="188">
        <v>42</v>
      </c>
      <c r="U447" s="192">
        <v>190</v>
      </c>
      <c r="V447" s="190">
        <v>241</v>
      </c>
      <c r="W447" s="191">
        <v>345</v>
      </c>
      <c r="X447" s="188">
        <v>228</v>
      </c>
      <c r="Y447" s="192">
        <v>198</v>
      </c>
      <c r="Z447" s="190">
        <v>400</v>
      </c>
      <c r="AA447" s="188">
        <v>601</v>
      </c>
      <c r="AB447" s="165">
        <f t="shared" si="7748"/>
        <v>3778</v>
      </c>
      <c r="AC447" s="166">
        <f t="shared" si="7749"/>
        <v>3579</v>
      </c>
      <c r="BI447" s="140" t="s">
        <v>20</v>
      </c>
      <c r="BJ447" s="124">
        <f>B447/B467</f>
        <v>8.7855724685638653E-2</v>
      </c>
      <c r="BK447" s="125">
        <f t="shared" ref="BK447" si="7832">C447/C467</f>
        <v>3.5966270865599725E-2</v>
      </c>
      <c r="BL447" s="126">
        <f t="shared" ref="BL447" si="7833">D447/D467</f>
        <v>8.077893977641544E-2</v>
      </c>
      <c r="BM447" s="127">
        <f t="shared" ref="BM447" si="7834">E447/E467</f>
        <v>4.9138661395086131E-2</v>
      </c>
      <c r="BN447" s="124">
        <f t="shared" ref="BN447" si="7835">F447/F467</f>
        <v>7.0340417528681587E-2</v>
      </c>
      <c r="BO447" s="125">
        <f t="shared" ref="BO447" si="7836">G447/G467</f>
        <v>5.3678474114441418E-2</v>
      </c>
      <c r="BP447" s="126">
        <f t="shared" ref="BP447" si="7837">H447/H467</f>
        <v>6.4741907261592305E-2</v>
      </c>
      <c r="BQ447" s="127">
        <f t="shared" ref="BQ447" si="7838">I447/I467</f>
        <v>4.6174946662602863E-2</v>
      </c>
      <c r="BR447" s="124">
        <f t="shared" ref="BR447" si="7839">J447/J467</f>
        <v>5.5172413793103448E-2</v>
      </c>
      <c r="BS447" s="125">
        <f t="shared" ref="BS447" si="7840">K447/K467</f>
        <v>9.4983277591973239E-2</v>
      </c>
      <c r="BT447" s="126">
        <f t="shared" ref="BT447" si="7841">L447/L467</f>
        <v>5.8386119526301294E-2</v>
      </c>
      <c r="BU447" s="124">
        <f t="shared" ref="BU447" si="7842">M447/M467</f>
        <v>9.855219710439421E-2</v>
      </c>
      <c r="BV447" s="128">
        <f t="shared" ref="BV447" si="7843">N447/N467</f>
        <v>7.4697975157393223E-2</v>
      </c>
      <c r="BW447" s="129">
        <f t="shared" ref="BW447" si="7844">O447/O467</f>
        <v>7.5288303130148268E-2</v>
      </c>
      <c r="BX447" s="124">
        <f t="shared" ref="BX447" si="7845">P447/P467</f>
        <v>7.328605200945626E-2</v>
      </c>
      <c r="BY447" s="125">
        <f t="shared" ref="BY447" si="7846">Q447/Q467</f>
        <v>6.3026626221772838E-2</v>
      </c>
      <c r="BZ447" s="126">
        <f t="shared" ref="BZ447" si="7847">R447/R467</f>
        <v>8.3713850837138504E-2</v>
      </c>
      <c r="CA447" s="127">
        <f t="shared" ref="CA447" si="7848">S447/S467</f>
        <v>4.7129606417648531E-2</v>
      </c>
      <c r="CB447" s="124">
        <f t="shared" ref="CB447" si="7849">T447/T467</f>
        <v>3.1555221637866268E-2</v>
      </c>
      <c r="CC447" s="125">
        <f t="shared" ref="CC447" si="7850">U447/U467</f>
        <v>0.15422077922077923</v>
      </c>
      <c r="CD447" s="126">
        <f t="shared" ref="CD447" si="7851">V447/V467</f>
        <v>5.522456461961503E-2</v>
      </c>
      <c r="CE447" s="127">
        <f t="shared" ref="CE447" si="7852">W447/W467</f>
        <v>0.11186770428015565</v>
      </c>
      <c r="CF447" s="124">
        <f t="shared" ref="CF447" si="7853">X447/X467</f>
        <v>8.2014388489208639E-2</v>
      </c>
      <c r="CG447" s="125">
        <f t="shared" ref="CG447" si="7854">Y447/Y467</f>
        <v>7.4604370761115299E-2</v>
      </c>
      <c r="CH447" s="126">
        <f t="shared" ref="CH447" si="7855">Z447/Z467</f>
        <v>6.0250037656273535E-2</v>
      </c>
      <c r="CI447" s="124">
        <f t="shared" ref="CI447" si="7856">AA447/AA467</f>
        <v>6.5769314948566429E-2</v>
      </c>
      <c r="CJ447" s="130">
        <f t="shared" ref="CJ447" si="7857">AB447/AB467</f>
        <v>6.9631568276904365E-2</v>
      </c>
      <c r="CK447" s="131">
        <f t="shared" ref="CK447" si="7858">AC447/AC467</f>
        <v>6.6094182825484765E-2</v>
      </c>
    </row>
    <row r="448" spans="1:89" ht="13.5" thickBot="1" x14ac:dyDescent="0.25">
      <c r="A448" s="132" t="s">
        <v>21</v>
      </c>
      <c r="B448" s="181">
        <v>450</v>
      </c>
      <c r="C448" s="182">
        <v>429</v>
      </c>
      <c r="D448" s="183">
        <v>256</v>
      </c>
      <c r="E448" s="184">
        <v>183</v>
      </c>
      <c r="F448" s="181">
        <v>347</v>
      </c>
      <c r="G448" s="185">
        <v>180</v>
      </c>
      <c r="H448" s="183">
        <v>537</v>
      </c>
      <c r="I448" s="184">
        <v>407</v>
      </c>
      <c r="J448" s="181">
        <v>96</v>
      </c>
      <c r="K448" s="185">
        <v>174</v>
      </c>
      <c r="L448" s="183">
        <v>134</v>
      </c>
      <c r="M448" s="181">
        <v>461</v>
      </c>
      <c r="N448" s="186">
        <v>389</v>
      </c>
      <c r="O448" s="187">
        <v>611</v>
      </c>
      <c r="P448" s="181">
        <v>249</v>
      </c>
      <c r="Q448" s="185">
        <v>171</v>
      </c>
      <c r="R448" s="183">
        <v>455</v>
      </c>
      <c r="S448" s="184">
        <v>192</v>
      </c>
      <c r="T448" s="181">
        <v>33</v>
      </c>
      <c r="U448" s="185">
        <v>142</v>
      </c>
      <c r="V448" s="183">
        <v>217</v>
      </c>
      <c r="W448" s="184">
        <v>390</v>
      </c>
      <c r="X448" s="181">
        <v>210</v>
      </c>
      <c r="Y448" s="185">
        <v>215</v>
      </c>
      <c r="Z448" s="183">
        <v>399</v>
      </c>
      <c r="AA448" s="181">
        <v>460</v>
      </c>
      <c r="AB448" s="165">
        <f t="shared" si="7748"/>
        <v>3772</v>
      </c>
      <c r="AC448" s="166">
        <f t="shared" si="7749"/>
        <v>4015</v>
      </c>
      <c r="AE448" t="s">
        <v>85</v>
      </c>
      <c r="BI448" s="132" t="s">
        <v>21</v>
      </c>
      <c r="BJ448" s="124">
        <f>B448/B467</f>
        <v>7.4454003970880214E-2</v>
      </c>
      <c r="BK448" s="125">
        <f t="shared" ref="BK448" si="7859">C448/C467</f>
        <v>7.3825503355704702E-2</v>
      </c>
      <c r="BL448" s="126">
        <f t="shared" ref="BL448" si="7860">D448/D467</f>
        <v>9.2318788315903358E-2</v>
      </c>
      <c r="BM448" s="127">
        <f t="shared" ref="BM448" si="7861">E448/E467</f>
        <v>5.1680316294831968E-2</v>
      </c>
      <c r="BN448" s="124">
        <f t="shared" ref="BN448" si="7862">F448/F467</f>
        <v>6.5262365995862326E-2</v>
      </c>
      <c r="BO448" s="125">
        <f t="shared" ref="BO448" si="7863">G448/G467</f>
        <v>4.9046321525885561E-2</v>
      </c>
      <c r="BP448" s="126">
        <f t="shared" ref="BP448" si="7864">H448/H467</f>
        <v>7.8302712160979879E-2</v>
      </c>
      <c r="BQ448" s="127">
        <f t="shared" ref="BQ448" si="7865">I448/I467</f>
        <v>6.2023773239865895E-2</v>
      </c>
      <c r="BR448" s="124">
        <f t="shared" ref="BR448" si="7866">J448/J467</f>
        <v>5.5172413793103448E-2</v>
      </c>
      <c r="BS448" s="125">
        <f t="shared" ref="BS448" si="7867">K448/K467</f>
        <v>0.11638795986622073</v>
      </c>
      <c r="BT448" s="126">
        <f t="shared" ref="BT448" si="7868">L448/L467</f>
        <v>3.6904434040209308E-2</v>
      </c>
      <c r="BU448" s="124">
        <f t="shared" ref="BU448" si="7869">M448/M467</f>
        <v>0.11709423418846837</v>
      </c>
      <c r="BV448" s="128">
        <f t="shared" ref="BV448" si="7870">N448/N467</f>
        <v>6.6190233112132041E-2</v>
      </c>
      <c r="BW448" s="129">
        <f t="shared" ref="BW448" si="7871">O448/O467</f>
        <v>0.10065897858319604</v>
      </c>
      <c r="BX448" s="124">
        <f t="shared" ref="BX448" si="7872">P448/P467</f>
        <v>8.4093211752786223E-2</v>
      </c>
      <c r="BY448" s="125">
        <f t="shared" ref="BY448" si="7873">Q448/Q467</f>
        <v>5.7633973710819006E-2</v>
      </c>
      <c r="BZ448" s="126">
        <f t="shared" ref="BZ448" si="7874">R448/R467</f>
        <v>0.11542364282090309</v>
      </c>
      <c r="CA448" s="127">
        <f t="shared" ref="CA448" si="7875">S448/S467</f>
        <v>4.8132364001002757E-2</v>
      </c>
      <c r="CB448" s="124">
        <f t="shared" ref="CB448" si="7876">T448/T467</f>
        <v>2.4793388429752067E-2</v>
      </c>
      <c r="CC448" s="125">
        <f t="shared" ref="CC448" si="7877">U448/U467</f>
        <v>0.11525974025974026</v>
      </c>
      <c r="CD448" s="126">
        <f t="shared" ref="CD448" si="7878">V448/V467</f>
        <v>4.9725022914757104E-2</v>
      </c>
      <c r="CE448" s="127">
        <f t="shared" ref="CE448" si="7879">W448/W467</f>
        <v>0.12645914396887159</v>
      </c>
      <c r="CF448" s="124">
        <f t="shared" ref="CF448" si="7880">X448/X467</f>
        <v>7.5539568345323743E-2</v>
      </c>
      <c r="CG448" s="125">
        <f t="shared" ref="CG448" si="7881">Y448/Y467</f>
        <v>8.1009796533534281E-2</v>
      </c>
      <c r="CH448" s="126">
        <f t="shared" ref="CH448" si="7882">Z448/Z467</f>
        <v>6.0099412562132852E-2</v>
      </c>
      <c r="CI448" s="124">
        <f t="shared" ref="CI448" si="7883">AA448/AA467</f>
        <v>5.033924272269643E-2</v>
      </c>
      <c r="CJ448" s="130">
        <f t="shared" ref="CJ448" si="7884">AB448/AB467</f>
        <v>6.9520983467571004E-2</v>
      </c>
      <c r="CK448" s="131">
        <f t="shared" ref="CK448" si="7885">AC448/AC467</f>
        <v>7.4145891043397971E-2</v>
      </c>
    </row>
    <row r="449" spans="1:89" ht="14.25" thickTop="1" thickBot="1" x14ac:dyDescent="0.25">
      <c r="A449" s="140" t="s">
        <v>22</v>
      </c>
      <c r="B449" s="188">
        <v>519</v>
      </c>
      <c r="C449" s="189">
        <v>437</v>
      </c>
      <c r="D449" s="190">
        <v>243</v>
      </c>
      <c r="E449" s="191">
        <v>152</v>
      </c>
      <c r="F449" s="188">
        <v>361</v>
      </c>
      <c r="G449" s="192">
        <v>167</v>
      </c>
      <c r="H449" s="190">
        <v>552</v>
      </c>
      <c r="I449" s="191">
        <v>424</v>
      </c>
      <c r="J449" s="188">
        <v>83</v>
      </c>
      <c r="K449" s="192">
        <v>157</v>
      </c>
      <c r="L449" s="190">
        <v>134</v>
      </c>
      <c r="M449" s="188">
        <v>419</v>
      </c>
      <c r="N449" s="193">
        <v>305</v>
      </c>
      <c r="O449" s="194">
        <v>526</v>
      </c>
      <c r="P449" s="188">
        <v>229</v>
      </c>
      <c r="Q449" s="192">
        <v>162</v>
      </c>
      <c r="R449" s="190">
        <v>346</v>
      </c>
      <c r="S449" s="191">
        <v>184</v>
      </c>
      <c r="T449" s="188">
        <v>49</v>
      </c>
      <c r="U449" s="192">
        <v>93</v>
      </c>
      <c r="V449" s="190">
        <v>210</v>
      </c>
      <c r="W449" s="191">
        <v>386</v>
      </c>
      <c r="X449" s="188">
        <v>240</v>
      </c>
      <c r="Y449" s="192">
        <v>120</v>
      </c>
      <c r="Z449" s="190">
        <v>436</v>
      </c>
      <c r="AA449" s="188">
        <v>424</v>
      </c>
      <c r="AB449" s="165">
        <f t="shared" si="7748"/>
        <v>3707</v>
      </c>
      <c r="AC449" s="166">
        <f t="shared" si="7749"/>
        <v>3651</v>
      </c>
      <c r="AE449" s="268" t="s">
        <v>0</v>
      </c>
      <c r="AF449" s="262" t="s">
        <v>1</v>
      </c>
      <c r="AG449" s="263"/>
      <c r="AH449" s="262" t="s">
        <v>2</v>
      </c>
      <c r="AI449" s="263"/>
      <c r="AJ449" s="262" t="s">
        <v>3</v>
      </c>
      <c r="AK449" s="263"/>
      <c r="AL449" s="262" t="s">
        <v>4</v>
      </c>
      <c r="AM449" s="263"/>
      <c r="AN449" s="262" t="s">
        <v>5</v>
      </c>
      <c r="AO449" s="263"/>
      <c r="AP449" s="262" t="s">
        <v>6</v>
      </c>
      <c r="AQ449" s="263"/>
      <c r="AR449" s="262" t="s">
        <v>7</v>
      </c>
      <c r="AS449" s="263"/>
      <c r="AT449" s="262" t="s">
        <v>8</v>
      </c>
      <c r="AU449" s="263"/>
      <c r="AV449" s="262" t="s">
        <v>9</v>
      </c>
      <c r="AW449" s="263"/>
      <c r="AX449" s="262" t="s">
        <v>10</v>
      </c>
      <c r="AY449" s="263"/>
      <c r="AZ449" s="262" t="s">
        <v>11</v>
      </c>
      <c r="BA449" s="263"/>
      <c r="BB449" s="262" t="s">
        <v>12</v>
      </c>
      <c r="BC449" s="263"/>
      <c r="BD449" s="264" t="s">
        <v>40</v>
      </c>
      <c r="BE449" s="265"/>
      <c r="BF449" s="266" t="s">
        <v>41</v>
      </c>
      <c r="BG449" s="267"/>
      <c r="BI449" s="140" t="s">
        <v>22</v>
      </c>
      <c r="BJ449" s="124">
        <f>B449/B467</f>
        <v>8.5870284579748504E-2</v>
      </c>
      <c r="BK449" s="125">
        <f t="shared" ref="BK449" si="7886">C449/C467</f>
        <v>7.5202202718981245E-2</v>
      </c>
      <c r="BL449" s="126">
        <f t="shared" ref="BL449" si="7887">D449/D467</f>
        <v>8.7630724846736383E-2</v>
      </c>
      <c r="BM449" s="127">
        <f t="shared" ref="BM449" si="7888">E449/E467</f>
        <v>4.2925727195707426E-2</v>
      </c>
      <c r="BN449" s="124">
        <f t="shared" ref="BN449" si="7889">F449/F467</f>
        <v>6.7895429753620465E-2</v>
      </c>
      <c r="BO449" s="125">
        <f t="shared" ref="BO449" si="7890">G449/G467</f>
        <v>4.5504087193460489E-2</v>
      </c>
      <c r="BP449" s="126">
        <f t="shared" ref="BP449" si="7891">H449/H467</f>
        <v>8.0489938757655297E-2</v>
      </c>
      <c r="BQ449" s="127">
        <f t="shared" ref="BQ449" si="7892">I449/I467</f>
        <v>6.4614446814995424E-2</v>
      </c>
      <c r="BR449" s="124">
        <f t="shared" ref="BR449" si="7893">J449/J467</f>
        <v>4.7701149425287359E-2</v>
      </c>
      <c r="BS449" s="125">
        <f t="shared" ref="BS449" si="7894">K449/K467</f>
        <v>0.10501672240802676</v>
      </c>
      <c r="BT449" s="126">
        <f t="shared" ref="BT449" si="7895">L449/L467</f>
        <v>3.6904434040209308E-2</v>
      </c>
      <c r="BU449" s="124">
        <f t="shared" ref="BU449" si="7896">M449/M467</f>
        <v>0.10642621285242571</v>
      </c>
      <c r="BV449" s="128">
        <f t="shared" ref="BV449" si="7897">N449/N467</f>
        <v>5.1897226476093246E-2</v>
      </c>
      <c r="BW449" s="129">
        <f t="shared" ref="BW449" si="7898">O449/O467</f>
        <v>8.6655683690280066E-2</v>
      </c>
      <c r="BX449" s="124">
        <f t="shared" ref="BX449" si="7899">P449/P467</f>
        <v>7.7338736913205003E-2</v>
      </c>
      <c r="BY449" s="125">
        <f t="shared" ref="BY449" si="7900">Q449/Q467</f>
        <v>5.4600606673407485E-2</v>
      </c>
      <c r="BZ449" s="126">
        <f t="shared" ref="BZ449" si="7901">R449/R467</f>
        <v>8.7772704211060371E-2</v>
      </c>
      <c r="CA449" s="127">
        <f t="shared" ref="CA449" si="7902">S449/S467</f>
        <v>4.6126848834294312E-2</v>
      </c>
      <c r="CB449" s="124">
        <f t="shared" ref="CB449" si="7903">T449/T467</f>
        <v>3.6814425244177308E-2</v>
      </c>
      <c r="CC449" s="125">
        <f t="shared" ref="CC449" si="7904">U449/U467</f>
        <v>7.5487012987012991E-2</v>
      </c>
      <c r="CD449" s="126">
        <f t="shared" ref="CD449" si="7905">V449/V467</f>
        <v>4.8120989917506872E-2</v>
      </c>
      <c r="CE449" s="127">
        <f t="shared" ref="CE449" si="7906">W449/W467</f>
        <v>0.1251621271076524</v>
      </c>
      <c r="CF449" s="124">
        <f t="shared" ref="CF449" si="7907">X449/X467</f>
        <v>8.6330935251798566E-2</v>
      </c>
      <c r="CG449" s="125">
        <f t="shared" ref="CG449" si="7908">Y449/Y467</f>
        <v>4.5214770158251698E-2</v>
      </c>
      <c r="CH449" s="126">
        <f t="shared" ref="CH449" si="7909">Z449/Z467</f>
        <v>6.5672541045338151E-2</v>
      </c>
      <c r="CI449" s="124">
        <f t="shared" ref="CI449" si="7910">AA449/AA467</f>
        <v>4.6399649813963668E-2</v>
      </c>
      <c r="CJ449" s="130">
        <f t="shared" ref="CJ449" si="7911">AB449/AB467</f>
        <v>6.8322981366459631E-2</v>
      </c>
      <c r="CK449" s="131">
        <f t="shared" ref="CK449" si="7912">AC449/AC467</f>
        <v>6.7423822714681447E-2</v>
      </c>
    </row>
    <row r="450" spans="1:89" ht="15" thickTop="1" thickBot="1" x14ac:dyDescent="0.3">
      <c r="A450" s="132" t="s">
        <v>23</v>
      </c>
      <c r="B450" s="181">
        <v>614</v>
      </c>
      <c r="C450" s="182">
        <v>303</v>
      </c>
      <c r="D450" s="183">
        <v>224</v>
      </c>
      <c r="E450" s="184">
        <v>165</v>
      </c>
      <c r="F450" s="181">
        <v>492</v>
      </c>
      <c r="G450" s="185">
        <v>199</v>
      </c>
      <c r="H450" s="183">
        <v>341</v>
      </c>
      <c r="I450" s="184">
        <v>410</v>
      </c>
      <c r="J450" s="181">
        <v>111</v>
      </c>
      <c r="K450" s="185">
        <v>159</v>
      </c>
      <c r="L450" s="183">
        <v>146</v>
      </c>
      <c r="M450" s="181">
        <v>434</v>
      </c>
      <c r="N450" s="186">
        <v>261</v>
      </c>
      <c r="O450" s="187">
        <v>590</v>
      </c>
      <c r="P450" s="181">
        <v>221</v>
      </c>
      <c r="Q450" s="185">
        <v>170</v>
      </c>
      <c r="R450" s="183">
        <v>224</v>
      </c>
      <c r="S450" s="184">
        <v>247</v>
      </c>
      <c r="T450" s="181">
        <v>38</v>
      </c>
      <c r="U450" s="185">
        <v>94</v>
      </c>
      <c r="V450" s="183">
        <v>139</v>
      </c>
      <c r="W450" s="184">
        <v>239</v>
      </c>
      <c r="X450" s="181">
        <v>128</v>
      </c>
      <c r="Y450" s="185">
        <v>161</v>
      </c>
      <c r="Z450" s="183">
        <v>411</v>
      </c>
      <c r="AA450" s="181">
        <v>466</v>
      </c>
      <c r="AB450" s="165">
        <f t="shared" si="7748"/>
        <v>3350</v>
      </c>
      <c r="AC450" s="166">
        <f t="shared" si="7749"/>
        <v>3637</v>
      </c>
      <c r="AE450" s="269"/>
      <c r="AF450" s="112" t="s">
        <v>14</v>
      </c>
      <c r="AG450" s="113" t="s">
        <v>15</v>
      </c>
      <c r="AH450" s="114" t="s">
        <v>14</v>
      </c>
      <c r="AI450" s="115" t="s">
        <v>15</v>
      </c>
      <c r="AJ450" s="112" t="s">
        <v>14</v>
      </c>
      <c r="AK450" s="113" t="s">
        <v>15</v>
      </c>
      <c r="AL450" s="114" t="s">
        <v>14</v>
      </c>
      <c r="AM450" s="115" t="s">
        <v>15</v>
      </c>
      <c r="AN450" s="112" t="s">
        <v>14</v>
      </c>
      <c r="AO450" s="113" t="s">
        <v>15</v>
      </c>
      <c r="AP450" s="114" t="s">
        <v>14</v>
      </c>
      <c r="AQ450" s="112" t="s">
        <v>15</v>
      </c>
      <c r="AR450" s="116" t="s">
        <v>14</v>
      </c>
      <c r="AS450" s="117" t="s">
        <v>15</v>
      </c>
      <c r="AT450" s="112" t="s">
        <v>14</v>
      </c>
      <c r="AU450" s="113" t="s">
        <v>15</v>
      </c>
      <c r="AV450" s="114" t="s">
        <v>14</v>
      </c>
      <c r="AW450" s="115" t="s">
        <v>15</v>
      </c>
      <c r="AX450" s="112" t="s">
        <v>14</v>
      </c>
      <c r="AY450" s="113" t="s">
        <v>15</v>
      </c>
      <c r="AZ450" s="114" t="s">
        <v>14</v>
      </c>
      <c r="BA450" s="115" t="s">
        <v>15</v>
      </c>
      <c r="BB450" s="112" t="s">
        <v>14</v>
      </c>
      <c r="BC450" s="113" t="s">
        <v>15</v>
      </c>
      <c r="BD450" s="26" t="s">
        <v>14</v>
      </c>
      <c r="BE450" s="118" t="s">
        <v>15</v>
      </c>
      <c r="BF450" s="169" t="s">
        <v>14</v>
      </c>
      <c r="BG450" s="170" t="s">
        <v>15</v>
      </c>
      <c r="BI450" s="132" t="s">
        <v>23</v>
      </c>
      <c r="BJ450" s="124">
        <f>B450/B467</f>
        <v>0.10158835208471211</v>
      </c>
      <c r="BK450" s="125">
        <f t="shared" ref="BK450" si="7913">C450/C467</f>
        <v>5.2142488384099121E-2</v>
      </c>
      <c r="BL450" s="126">
        <f t="shared" ref="BL450" si="7914">D450/D467</f>
        <v>8.077893977641544E-2</v>
      </c>
      <c r="BM450" s="127">
        <f t="shared" ref="BM450" si="7915">E450/E467</f>
        <v>4.65970064953403E-2</v>
      </c>
      <c r="BN450" s="124">
        <f t="shared" ref="BN450" si="7916">F450/F467</f>
        <v>9.2533383486928716E-2</v>
      </c>
      <c r="BO450" s="125">
        <f t="shared" ref="BO450" si="7917">G450/G467</f>
        <v>5.4223433242506815E-2</v>
      </c>
      <c r="BP450" s="126">
        <f t="shared" ref="BP450" si="7918">H450/H467</f>
        <v>4.9722951297754447E-2</v>
      </c>
      <c r="BQ450" s="127">
        <f t="shared" ref="BQ450" si="7919">I450/I467</f>
        <v>6.2480950929594638E-2</v>
      </c>
      <c r="BR450" s="124">
        <f t="shared" ref="BR450" si="7920">J450/J467</f>
        <v>6.3793103448275865E-2</v>
      </c>
      <c r="BS450" s="125">
        <f t="shared" ref="BS450" si="7921">K450/K467</f>
        <v>0.10635451505016723</v>
      </c>
      <c r="BT450" s="126">
        <f t="shared" ref="BT450" si="7922">L450/L467</f>
        <v>4.0209308730377306E-2</v>
      </c>
      <c r="BU450" s="124">
        <f t="shared" ref="BU450" si="7923">M450/M467</f>
        <v>0.11023622047244094</v>
      </c>
      <c r="BV450" s="128">
        <f t="shared" ref="BV450" si="7924">N450/N467</f>
        <v>4.44104134762634E-2</v>
      </c>
      <c r="BW450" s="129">
        <f t="shared" ref="BW450" si="7925">O450/O467</f>
        <v>9.7199341021416807E-2</v>
      </c>
      <c r="BX450" s="124">
        <f t="shared" ref="BX450" si="7926">P450/P467</f>
        <v>7.4636946977372512E-2</v>
      </c>
      <c r="BY450" s="125">
        <f t="shared" ref="BY450" si="7927">Q450/Q467</f>
        <v>5.7296932928884395E-2</v>
      </c>
      <c r="BZ450" s="126">
        <f t="shared" ref="BZ450" si="7928">R450/R467</f>
        <v>5.6823947234906136E-2</v>
      </c>
      <c r="CA450" s="127">
        <f t="shared" ref="CA450" si="7929">S450/S467</f>
        <v>6.1920280772123339E-2</v>
      </c>
      <c r="CB450" s="124">
        <f t="shared" ref="CB450" si="7930">T450/T467</f>
        <v>2.8549962434259956E-2</v>
      </c>
      <c r="CC450" s="125">
        <f t="shared" ref="CC450" si="7931">U450/U467</f>
        <v>7.6298701298701296E-2</v>
      </c>
      <c r="CD450" s="126">
        <f t="shared" ref="CD450" si="7932">V450/V467</f>
        <v>3.1851512373968834E-2</v>
      </c>
      <c r="CE450" s="127">
        <f t="shared" ref="CE450" si="7933">W450/W467</f>
        <v>7.7496757457846954E-2</v>
      </c>
      <c r="CF450" s="124">
        <f t="shared" ref="CF450" si="7934">X450/X467</f>
        <v>4.60431654676259E-2</v>
      </c>
      <c r="CG450" s="125">
        <f t="shared" ref="CG450" si="7935">Y450/Y467</f>
        <v>6.0663149962321028E-2</v>
      </c>
      <c r="CH450" s="126">
        <f t="shared" ref="CH450" si="7936">Z450/Z467</f>
        <v>6.190691369182106E-2</v>
      </c>
      <c r="CI450" s="124">
        <f t="shared" ref="CI450" si="7937">AA450/AA467</f>
        <v>5.0995841540818557E-2</v>
      </c>
      <c r="CJ450" s="130">
        <f t="shared" ref="CJ450" si="7938">AB450/AB467</f>
        <v>6.1743185211124832E-2</v>
      </c>
      <c r="CK450" s="131">
        <f t="shared" ref="CK450" si="7939">AC450/AC467</f>
        <v>6.7165281625115425E-2</v>
      </c>
    </row>
    <row r="451" spans="1:89" ht="13.5" thickTop="1" x14ac:dyDescent="0.2">
      <c r="A451" s="140" t="s">
        <v>24</v>
      </c>
      <c r="B451" s="195">
        <v>300</v>
      </c>
      <c r="C451" s="189">
        <v>237</v>
      </c>
      <c r="D451" s="190">
        <v>222</v>
      </c>
      <c r="E451" s="191">
        <v>138</v>
      </c>
      <c r="F451" s="188">
        <v>445</v>
      </c>
      <c r="G451" s="192">
        <v>172</v>
      </c>
      <c r="H451" s="190">
        <v>417</v>
      </c>
      <c r="I451" s="191">
        <v>448</v>
      </c>
      <c r="J451" s="188">
        <v>116</v>
      </c>
      <c r="K451" s="192">
        <v>121</v>
      </c>
      <c r="L451" s="190">
        <v>165</v>
      </c>
      <c r="M451" s="188">
        <v>330</v>
      </c>
      <c r="N451" s="193">
        <v>250</v>
      </c>
      <c r="O451" s="196">
        <v>439</v>
      </c>
      <c r="P451" s="188">
        <v>138</v>
      </c>
      <c r="Q451" s="192">
        <v>165</v>
      </c>
      <c r="R451" s="190">
        <v>200</v>
      </c>
      <c r="S451" s="191">
        <v>236</v>
      </c>
      <c r="T451" s="188">
        <v>57</v>
      </c>
      <c r="U451" s="192">
        <v>62</v>
      </c>
      <c r="V451" s="190">
        <v>160</v>
      </c>
      <c r="W451" s="197">
        <v>167</v>
      </c>
      <c r="X451" s="188">
        <v>138</v>
      </c>
      <c r="Y451" s="192">
        <v>150</v>
      </c>
      <c r="Z451" s="190">
        <v>406</v>
      </c>
      <c r="AA451" s="188">
        <v>465</v>
      </c>
      <c r="AB451" s="165">
        <f t="shared" si="7748"/>
        <v>3014</v>
      </c>
      <c r="AC451" s="166">
        <f t="shared" si="7749"/>
        <v>3130</v>
      </c>
      <c r="AE451" s="257" t="str">
        <f>$AE$17</f>
        <v>17:00 - 17:59</v>
      </c>
      <c r="AF451" s="121">
        <f t="shared" ref="AF451:AU452" si="7940">SUMIF($A$9:$A$32,$AE451,B$443:B$466)</f>
        <v>362</v>
      </c>
      <c r="AG451" s="178">
        <f t="shared" si="7940"/>
        <v>497</v>
      </c>
      <c r="AH451" s="122">
        <f t="shared" si="7940"/>
        <v>197</v>
      </c>
      <c r="AI451" s="173">
        <f t="shared" si="7940"/>
        <v>331</v>
      </c>
      <c r="AJ451" s="121">
        <f t="shared" si="7940"/>
        <v>324</v>
      </c>
      <c r="AK451" s="123">
        <f t="shared" si="7940"/>
        <v>276</v>
      </c>
      <c r="AL451" s="122">
        <f t="shared" si="7940"/>
        <v>528</v>
      </c>
      <c r="AM451" s="173">
        <f t="shared" si="7940"/>
        <v>506</v>
      </c>
      <c r="AN451" s="121">
        <f t="shared" si="7940"/>
        <v>202</v>
      </c>
      <c r="AO451" s="123">
        <f t="shared" si="7940"/>
        <v>58</v>
      </c>
      <c r="AP451" s="122">
        <f t="shared" si="7940"/>
        <v>360</v>
      </c>
      <c r="AQ451" s="121">
        <f t="shared" si="7940"/>
        <v>142</v>
      </c>
      <c r="AR451" s="172">
        <f t="shared" si="7940"/>
        <v>511</v>
      </c>
      <c r="AS451" s="174">
        <f t="shared" si="7940"/>
        <v>393</v>
      </c>
      <c r="AT451" s="121">
        <f t="shared" si="7940"/>
        <v>245</v>
      </c>
      <c r="AU451" s="123">
        <f t="shared" si="7940"/>
        <v>234</v>
      </c>
      <c r="AV451" s="122">
        <f t="shared" ref="AP451:BE452" si="7941">SUMIF($A$9:$A$32,$AE451,R$443:R$466)</f>
        <v>247</v>
      </c>
      <c r="AW451" s="173">
        <f t="shared" si="7941"/>
        <v>374</v>
      </c>
      <c r="AX451" s="121">
        <f t="shared" si="7941"/>
        <v>202</v>
      </c>
      <c r="AY451" s="123">
        <f t="shared" si="7941"/>
        <v>32</v>
      </c>
      <c r="AZ451" s="122">
        <f t="shared" si="7941"/>
        <v>513</v>
      </c>
      <c r="BA451" s="173">
        <f t="shared" si="7941"/>
        <v>129</v>
      </c>
      <c r="BB451" s="121">
        <f t="shared" si="7941"/>
        <v>281</v>
      </c>
      <c r="BC451" s="123">
        <f t="shared" si="7941"/>
        <v>203</v>
      </c>
      <c r="BD451" s="21">
        <f t="shared" si="7941"/>
        <v>455</v>
      </c>
      <c r="BE451" s="177">
        <f t="shared" si="7941"/>
        <v>862</v>
      </c>
      <c r="BF451" s="163">
        <f>AF451+AH451+AJ451+AL451+AN451+AP451+AR451+AT451+AV451+AX451+AZ451+BB451+BD451</f>
        <v>4427</v>
      </c>
      <c r="BG451" s="164">
        <f>AG451+AI451+AK451+AM451+AO451+AQ451+AS451+AU451+AW451+AY451+BA451+BC451+BE451</f>
        <v>4037</v>
      </c>
      <c r="BI451" s="140" t="s">
        <v>24</v>
      </c>
      <c r="BJ451" s="124">
        <f>B451/B467</f>
        <v>4.9636002647253472E-2</v>
      </c>
      <c r="BK451" s="125">
        <f t="shared" ref="BK451" si="7942">C451/C467</f>
        <v>4.0784718637067632E-2</v>
      </c>
      <c r="BL451" s="126">
        <f t="shared" ref="BL451" si="7943">D451/D467</f>
        <v>8.0057699242697442E-2</v>
      </c>
      <c r="BM451" s="127">
        <f t="shared" ref="BM451" si="7944">E451/E467</f>
        <v>3.8972041796102794E-2</v>
      </c>
      <c r="BN451" s="124">
        <f t="shared" ref="BN451" si="7945">F451/F467</f>
        <v>8.3693812300169271E-2</v>
      </c>
      <c r="BO451" s="125">
        <f t="shared" ref="BO451" si="7946">G451/G467</f>
        <v>4.6866485013623976E-2</v>
      </c>
      <c r="BP451" s="126">
        <f t="shared" ref="BP451" si="7947">H451/H467</f>
        <v>6.080489938757655E-2</v>
      </c>
      <c r="BQ451" s="127">
        <f t="shared" ref="BQ451" si="7948">I451/I467</f>
        <v>6.8271868332825364E-2</v>
      </c>
      <c r="BR451" s="124">
        <f t="shared" ref="BR451" si="7949">J451/J467</f>
        <v>6.6666666666666666E-2</v>
      </c>
      <c r="BS451" s="125">
        <f t="shared" ref="BS451" si="7950">K451/K467</f>
        <v>8.0936454849498324E-2</v>
      </c>
      <c r="BT451" s="126">
        <f t="shared" ref="BT451" si="7951">L451/L467</f>
        <v>4.5442026989809967E-2</v>
      </c>
      <c r="BU451" s="124">
        <f t="shared" ref="BU451" si="7952">M451/M467</f>
        <v>8.3820167640335286E-2</v>
      </c>
      <c r="BV451" s="128">
        <f t="shared" ref="BV451" si="7953">N451/N467</f>
        <v>4.253871022630594E-2</v>
      </c>
      <c r="BW451" s="129">
        <f t="shared" ref="BW451" si="7954">O451/O467</f>
        <v>7.2322899505766064E-2</v>
      </c>
      <c r="BX451" s="124">
        <f t="shared" ref="BX451" si="7955">P451/P467</f>
        <v>4.6605876393110438E-2</v>
      </c>
      <c r="BY451" s="125">
        <f t="shared" ref="BY451" si="7956">Q451/Q467</f>
        <v>5.5611729019211326E-2</v>
      </c>
      <c r="BZ451" s="126">
        <f t="shared" ref="BZ451" si="7957">R451/R467</f>
        <v>5.0735667174023336E-2</v>
      </c>
      <c r="CA451" s="127">
        <f t="shared" ref="CA451" si="7958">S451/S467</f>
        <v>5.9162697417899222E-2</v>
      </c>
      <c r="CB451" s="124">
        <f t="shared" ref="CB451" si="7959">T451/T467</f>
        <v>4.2824943651389932E-2</v>
      </c>
      <c r="CC451" s="125">
        <f t="shared" ref="CC451" si="7960">U451/U467</f>
        <v>5.0324675324675328E-2</v>
      </c>
      <c r="CD451" s="126">
        <f t="shared" ref="CD451" si="7961">V451/V467</f>
        <v>3.6663611365719523E-2</v>
      </c>
      <c r="CE451" s="127">
        <f t="shared" ref="CE451" si="7962">W451/W467</f>
        <v>5.4150453955901429E-2</v>
      </c>
      <c r="CF451" s="124">
        <f t="shared" ref="CF451" si="7963">X451/X467</f>
        <v>4.9640287769784172E-2</v>
      </c>
      <c r="CG451" s="125">
        <f t="shared" ref="CG451" si="7964">Y451/Y467</f>
        <v>5.6518462697814617E-2</v>
      </c>
      <c r="CH451" s="126">
        <f t="shared" ref="CH451" si="7965">Z451/Z467</f>
        <v>6.1153788221117639E-2</v>
      </c>
      <c r="CI451" s="124">
        <f t="shared" ref="CI451" si="7966">AA451/AA467</f>
        <v>5.0886408404464872E-2</v>
      </c>
      <c r="CJ451" s="130">
        <f t="shared" ref="CJ451" si="7967">AB451/AB467</f>
        <v>5.5550435888456789E-2</v>
      </c>
      <c r="CK451" s="131">
        <f t="shared" ref="CK451" si="7968">AC451/AC467</f>
        <v>5.7802400738688829E-2</v>
      </c>
    </row>
    <row r="452" spans="1:89" x14ac:dyDescent="0.2">
      <c r="A452" s="132" t="s">
        <v>25</v>
      </c>
      <c r="B452" s="198">
        <v>258</v>
      </c>
      <c r="C452" s="182">
        <v>356</v>
      </c>
      <c r="D452" s="183">
        <v>147</v>
      </c>
      <c r="E452" s="184">
        <v>198</v>
      </c>
      <c r="F452" s="181">
        <v>353</v>
      </c>
      <c r="G452" s="185">
        <v>206</v>
      </c>
      <c r="H452" s="183">
        <v>344</v>
      </c>
      <c r="I452" s="184">
        <v>402</v>
      </c>
      <c r="J452" s="181">
        <v>66</v>
      </c>
      <c r="K452" s="182">
        <v>85</v>
      </c>
      <c r="L452" s="183">
        <v>140</v>
      </c>
      <c r="M452" s="181">
        <v>217</v>
      </c>
      <c r="N452" s="186">
        <v>243</v>
      </c>
      <c r="O452" s="199">
        <v>315</v>
      </c>
      <c r="P452" s="181">
        <v>131</v>
      </c>
      <c r="Q452" s="182">
        <v>116</v>
      </c>
      <c r="R452" s="183">
        <v>197</v>
      </c>
      <c r="S452" s="184">
        <v>184</v>
      </c>
      <c r="T452" s="190">
        <v>46</v>
      </c>
      <c r="U452" s="181">
        <v>57</v>
      </c>
      <c r="V452" s="183">
        <v>137</v>
      </c>
      <c r="W452" s="200">
        <v>136</v>
      </c>
      <c r="X452" s="181">
        <v>141</v>
      </c>
      <c r="Y452" s="185">
        <v>93</v>
      </c>
      <c r="Z452" s="183">
        <v>340</v>
      </c>
      <c r="AA452" s="181">
        <v>390</v>
      </c>
      <c r="AB452" s="165">
        <f t="shared" si="7748"/>
        <v>2543</v>
      </c>
      <c r="AC452" s="166">
        <f t="shared" si="7749"/>
        <v>2755</v>
      </c>
      <c r="AE452" s="259" t="str">
        <f>$AE$18</f>
        <v>18:00 - 18:59</v>
      </c>
      <c r="AF452" s="121">
        <f t="shared" si="7940"/>
        <v>583</v>
      </c>
      <c r="AG452" s="182">
        <f t="shared" si="7940"/>
        <v>576</v>
      </c>
      <c r="AH452" s="183">
        <f t="shared" si="7940"/>
        <v>150</v>
      </c>
      <c r="AI452" s="184">
        <f t="shared" si="7940"/>
        <v>395</v>
      </c>
      <c r="AJ452" s="181">
        <f t="shared" si="7940"/>
        <v>187</v>
      </c>
      <c r="AK452" s="185">
        <f t="shared" si="7940"/>
        <v>397</v>
      </c>
      <c r="AL452" s="183">
        <f t="shared" si="7940"/>
        <v>542</v>
      </c>
      <c r="AM452" s="184">
        <f t="shared" si="7940"/>
        <v>677</v>
      </c>
      <c r="AN452" s="181">
        <f t="shared" si="7940"/>
        <v>156</v>
      </c>
      <c r="AO452" s="185">
        <f t="shared" si="7940"/>
        <v>82</v>
      </c>
      <c r="AP452" s="183">
        <f t="shared" si="7941"/>
        <v>405</v>
      </c>
      <c r="AQ452" s="181">
        <f t="shared" si="7941"/>
        <v>163</v>
      </c>
      <c r="AR452" s="186">
        <f t="shared" si="7941"/>
        <v>485</v>
      </c>
      <c r="AS452" s="187">
        <f t="shared" si="7941"/>
        <v>401</v>
      </c>
      <c r="AT452" s="181">
        <f t="shared" si="7941"/>
        <v>211</v>
      </c>
      <c r="AU452" s="185">
        <f t="shared" si="7941"/>
        <v>261</v>
      </c>
      <c r="AV452" s="183">
        <f t="shared" si="7941"/>
        <v>225</v>
      </c>
      <c r="AW452" s="184">
        <f t="shared" si="7941"/>
        <v>453</v>
      </c>
      <c r="AX452" s="181">
        <f t="shared" si="7941"/>
        <v>186</v>
      </c>
      <c r="AY452" s="185">
        <f t="shared" si="7941"/>
        <v>36</v>
      </c>
      <c r="AZ452" s="183">
        <f t="shared" si="7941"/>
        <v>807</v>
      </c>
      <c r="BA452" s="184">
        <f t="shared" si="7941"/>
        <v>129</v>
      </c>
      <c r="BB452" s="181">
        <f t="shared" si="7941"/>
        <v>264</v>
      </c>
      <c r="BC452" s="185">
        <f t="shared" si="7941"/>
        <v>257</v>
      </c>
      <c r="BD452" s="183">
        <f t="shared" si="7941"/>
        <v>460</v>
      </c>
      <c r="BE452" s="181">
        <f t="shared" si="7941"/>
        <v>969</v>
      </c>
      <c r="BF452" s="165">
        <f>SUM(AF452,AH452,AJ452,AL452,AN452,AP452,AR452,AT452,AV452,AX452,AZ452,BB452,BD452)</f>
        <v>4661</v>
      </c>
      <c r="BG452" s="166">
        <f>SUM(AG452,AI452,AK452,AM452,AO452,AQ452,AS452,AU452,AW452,AY452,BA452,BC452,BE452)</f>
        <v>4796</v>
      </c>
      <c r="BI452" s="132" t="s">
        <v>25</v>
      </c>
      <c r="BJ452" s="124">
        <f>B452/B467</f>
        <v>4.2686962276637985E-2</v>
      </c>
      <c r="BK452" s="125">
        <f t="shared" ref="BK452" si="7969">C452/C467</f>
        <v>6.1263121665806226E-2</v>
      </c>
      <c r="BL452" s="126">
        <f t="shared" ref="BL452" si="7970">D452/D467</f>
        <v>5.3011179228272629E-2</v>
      </c>
      <c r="BM452" s="127">
        <f t="shared" ref="BM452" si="7971">E452/E467</f>
        <v>5.591640779440836E-2</v>
      </c>
      <c r="BN452" s="124">
        <f t="shared" ref="BN452" si="7972">F452/F467</f>
        <v>6.6390821892044385E-2</v>
      </c>
      <c r="BO452" s="125">
        <f t="shared" ref="BO452" si="7973">G452/G467</f>
        <v>5.6130790190735698E-2</v>
      </c>
      <c r="BP452" s="126">
        <f t="shared" ref="BP452" si="7974">H452/H467</f>
        <v>5.0160396617089528E-2</v>
      </c>
      <c r="BQ452" s="127">
        <f t="shared" ref="BQ452" si="7975">I452/I467</f>
        <v>6.1261810423651329E-2</v>
      </c>
      <c r="BR452" s="124">
        <f t="shared" ref="BR452" si="7976">J452/J467</f>
        <v>3.793103448275862E-2</v>
      </c>
      <c r="BS452" s="125">
        <f t="shared" ref="BS452" si="7977">K452/K467</f>
        <v>5.6856187290969896E-2</v>
      </c>
      <c r="BT452" s="126">
        <f t="shared" ref="BT452" si="7978">L452/L467</f>
        <v>3.8556871385293311E-2</v>
      </c>
      <c r="BU452" s="124">
        <f t="shared" ref="BU452" si="7979">M452/M467</f>
        <v>5.5118110236220472E-2</v>
      </c>
      <c r="BV452" s="128">
        <f t="shared" ref="BV452" si="7980">N452/N467</f>
        <v>4.1347626339969371E-2</v>
      </c>
      <c r="BW452" s="129">
        <f t="shared" ref="BW452" si="7981">O452/O467</f>
        <v>5.1894563426688634E-2</v>
      </c>
      <c r="BX452" s="124">
        <f t="shared" ref="BX452" si="7982">P452/P467</f>
        <v>4.4241810199257006E-2</v>
      </c>
      <c r="BY452" s="125">
        <f t="shared" ref="BY452" si="7983">Q452/Q467</f>
        <v>3.9096730704415238E-2</v>
      </c>
      <c r="BZ452" s="126">
        <f t="shared" ref="BZ452" si="7984">R452/R467</f>
        <v>4.9974632166412986E-2</v>
      </c>
      <c r="CA452" s="127">
        <f t="shared" ref="CA452" si="7985">S452/S467</f>
        <v>4.6126848834294312E-2</v>
      </c>
      <c r="CB452" s="124">
        <f t="shared" ref="CB452" si="7986">T452/T467</f>
        <v>3.4560480841472577E-2</v>
      </c>
      <c r="CC452" s="125">
        <f t="shared" ref="CC452" si="7987">U452/U467</f>
        <v>4.6266233766233768E-2</v>
      </c>
      <c r="CD452" s="126">
        <f t="shared" ref="CD452" si="7988">V452/V467</f>
        <v>3.1393217231897343E-2</v>
      </c>
      <c r="CE452" s="127">
        <f t="shared" ref="CE452" si="7989">W452/W467</f>
        <v>4.4098573281452662E-2</v>
      </c>
      <c r="CF452" s="124">
        <f t="shared" ref="CF452" si="7990">X452/X467</f>
        <v>5.0719424460431657E-2</v>
      </c>
      <c r="CG452" s="125">
        <f t="shared" ref="CG452" si="7991">Y452/Y467</f>
        <v>3.5041446872645064E-2</v>
      </c>
      <c r="CH452" s="126">
        <f t="shared" ref="CH452" si="7992">Z452/Z467</f>
        <v>5.1212532007832504E-2</v>
      </c>
      <c r="CI452" s="124">
        <f t="shared" ref="CI452" si="7993">AA452/AA467</f>
        <v>4.2678923177938283E-2</v>
      </c>
      <c r="CJ452" s="130">
        <f t="shared" ref="CJ452" si="7994">AB452/AB467</f>
        <v>4.6869528355788191E-2</v>
      </c>
      <c r="CK452" s="131">
        <f t="shared" ref="CK452" si="7995">AC452/AC467</f>
        <v>5.0877192982456139E-2</v>
      </c>
    </row>
    <row r="453" spans="1:89" ht="13.5" thickBot="1" x14ac:dyDescent="0.25">
      <c r="A453" s="140" t="s">
        <v>26</v>
      </c>
      <c r="B453" s="195">
        <v>205</v>
      </c>
      <c r="C453" s="189">
        <v>289</v>
      </c>
      <c r="D453" s="190">
        <v>98</v>
      </c>
      <c r="E453" s="191">
        <v>168</v>
      </c>
      <c r="F453" s="188">
        <v>294</v>
      </c>
      <c r="G453" s="192">
        <v>149</v>
      </c>
      <c r="H453" s="190">
        <v>317</v>
      </c>
      <c r="I453" s="191">
        <v>320</v>
      </c>
      <c r="J453" s="188">
        <v>104</v>
      </c>
      <c r="K453" s="189">
        <v>61</v>
      </c>
      <c r="L453" s="190">
        <v>187</v>
      </c>
      <c r="M453" s="188">
        <v>168</v>
      </c>
      <c r="N453" s="193">
        <v>260</v>
      </c>
      <c r="O453" s="196">
        <v>275</v>
      </c>
      <c r="P453" s="188">
        <v>116</v>
      </c>
      <c r="Q453" s="189">
        <v>137</v>
      </c>
      <c r="R453" s="190">
        <v>162</v>
      </c>
      <c r="S453" s="191">
        <v>214</v>
      </c>
      <c r="T453" s="188">
        <v>54</v>
      </c>
      <c r="U453" s="192">
        <v>40</v>
      </c>
      <c r="V453" s="190">
        <v>166</v>
      </c>
      <c r="W453" s="197">
        <v>141</v>
      </c>
      <c r="X453" s="188">
        <v>110</v>
      </c>
      <c r="Y453" s="192">
        <v>123</v>
      </c>
      <c r="Z453" s="190">
        <v>397</v>
      </c>
      <c r="AA453" s="188">
        <v>554</v>
      </c>
      <c r="AB453" s="165">
        <f t="shared" si="7748"/>
        <v>2470</v>
      </c>
      <c r="AC453" s="166">
        <f t="shared" si="7749"/>
        <v>2639</v>
      </c>
      <c r="AE453" s="257"/>
      <c r="AF453" s="121"/>
      <c r="AG453" s="189"/>
      <c r="AH453" s="190"/>
      <c r="AI453" s="191"/>
      <c r="AJ453" s="188"/>
      <c r="AK453" s="192"/>
      <c r="AL453" s="190"/>
      <c r="AM453" s="191"/>
      <c r="AN453" s="188"/>
      <c r="AO453" s="192"/>
      <c r="AP453" s="190"/>
      <c r="AQ453" s="188"/>
      <c r="AR453" s="193"/>
      <c r="AS453" s="194"/>
      <c r="AT453" s="188"/>
      <c r="AU453" s="192"/>
      <c r="AV453" s="190"/>
      <c r="AW453" s="191"/>
      <c r="AX453" s="188"/>
      <c r="AY453" s="192"/>
      <c r="AZ453" s="190"/>
      <c r="BA453" s="191"/>
      <c r="BB453" s="188"/>
      <c r="BC453" s="192"/>
      <c r="BD453" s="190"/>
      <c r="BE453" s="188"/>
      <c r="BF453" s="165"/>
      <c r="BG453" s="166"/>
      <c r="BI453" s="140" t="s">
        <v>26</v>
      </c>
      <c r="BJ453" s="124">
        <f>B453/B467</f>
        <v>3.3917935142289878E-2</v>
      </c>
      <c r="BK453" s="125">
        <f t="shared" ref="BK453" si="7996">C453/C467</f>
        <v>4.9733264498365168E-2</v>
      </c>
      <c r="BL453" s="126">
        <f t="shared" ref="BL453" si="7997">D453/D467</f>
        <v>3.5340786152181752E-2</v>
      </c>
      <c r="BM453" s="127">
        <f t="shared" ref="BM453" si="7998">E453/E467</f>
        <v>4.7444224795255577E-2</v>
      </c>
      <c r="BN453" s="124">
        <f t="shared" ref="BN453" si="7999">F453/F467</f>
        <v>5.5294338912920821E-2</v>
      </c>
      <c r="BO453" s="125">
        <f t="shared" ref="BO453" si="8000">G453/G467</f>
        <v>4.0599455040871937E-2</v>
      </c>
      <c r="BP453" s="126">
        <f t="shared" ref="BP453" si="8001">H453/H467</f>
        <v>4.622338874307378E-2</v>
      </c>
      <c r="BQ453" s="127">
        <f t="shared" ref="BQ453" si="8002">I453/I467</f>
        <v>4.8765620237732399E-2</v>
      </c>
      <c r="BR453" s="124">
        <f t="shared" ref="BR453" si="8003">J453/J467</f>
        <v>5.9770114942528735E-2</v>
      </c>
      <c r="BS453" s="125">
        <f t="shared" ref="BS453" si="8004">K453/K467</f>
        <v>4.0802675585284283E-2</v>
      </c>
      <c r="BT453" s="126">
        <f t="shared" ref="BT453" si="8005">L453/L467</f>
        <v>5.1500963921784632E-2</v>
      </c>
      <c r="BU453" s="124">
        <f t="shared" ref="BU453" si="8006">M453/M467</f>
        <v>4.267208534417069E-2</v>
      </c>
      <c r="BV453" s="128">
        <f t="shared" ref="BV453" si="8007">N453/N467</f>
        <v>4.4240258635358173E-2</v>
      </c>
      <c r="BW453" s="129">
        <f t="shared" ref="BW453" si="8008">O453/O467</f>
        <v>4.5304777594728174E-2</v>
      </c>
      <c r="BX453" s="124">
        <f t="shared" ref="BX453" si="8009">P453/P467</f>
        <v>3.9175954069571091E-2</v>
      </c>
      <c r="BY453" s="125">
        <f t="shared" ref="BY453" si="8010">Q453/Q467</f>
        <v>4.6174587125042132E-2</v>
      </c>
      <c r="BZ453" s="126">
        <f t="shared" ref="BZ453" si="8011">R453/R467</f>
        <v>4.1095890410958902E-2</v>
      </c>
      <c r="CA453" s="127">
        <f t="shared" ref="CA453" si="8012">S453/S467</f>
        <v>5.364753070945099E-2</v>
      </c>
      <c r="CB453" s="124">
        <f t="shared" ref="CB453" si="8013">T453/T467</f>
        <v>4.0570999248685201E-2</v>
      </c>
      <c r="CC453" s="125">
        <f t="shared" ref="CC453" si="8014">U453/U467</f>
        <v>3.2467532467532464E-2</v>
      </c>
      <c r="CD453" s="126">
        <f t="shared" ref="CD453" si="8015">V453/V467</f>
        <v>3.8038496791934003E-2</v>
      </c>
      <c r="CE453" s="127">
        <f t="shared" ref="CE453" si="8016">W453/W467</f>
        <v>4.5719844357976651E-2</v>
      </c>
      <c r="CF453" s="124">
        <f t="shared" ref="CF453" si="8017">X453/X467</f>
        <v>3.9568345323741004E-2</v>
      </c>
      <c r="CG453" s="125">
        <f t="shared" ref="CG453" si="8018">Y453/Y467</f>
        <v>4.634513941220799E-2</v>
      </c>
      <c r="CH453" s="126">
        <f t="shared" ref="CH453" si="8019">Z453/Z467</f>
        <v>5.9798162373851486E-2</v>
      </c>
      <c r="CI453" s="124">
        <f t="shared" ref="CI453" si="8020">AA453/AA467</f>
        <v>6.0625957539943091E-2</v>
      </c>
      <c r="CJ453" s="130">
        <f t="shared" ref="CJ453" si="8021">AB453/AB467</f>
        <v>4.5524079842232341E-2</v>
      </c>
      <c r="CK453" s="131">
        <f t="shared" ref="CK453" si="8022">AC453/AC467</f>
        <v>4.8734995383194826E-2</v>
      </c>
    </row>
    <row r="454" spans="1:89" ht="14.25" thickTop="1" thickBot="1" x14ac:dyDescent="0.25">
      <c r="A454" s="132" t="s">
        <v>27</v>
      </c>
      <c r="B454" s="198">
        <v>238</v>
      </c>
      <c r="C454" s="182">
        <v>315</v>
      </c>
      <c r="D454" s="183">
        <v>112</v>
      </c>
      <c r="E454" s="184">
        <v>200</v>
      </c>
      <c r="F454" s="181">
        <v>250</v>
      </c>
      <c r="G454" s="185">
        <v>224</v>
      </c>
      <c r="H454" s="183">
        <v>383</v>
      </c>
      <c r="I454" s="184">
        <v>399</v>
      </c>
      <c r="J454" s="181">
        <v>143</v>
      </c>
      <c r="K454" s="182">
        <v>54</v>
      </c>
      <c r="L454" s="183">
        <v>204</v>
      </c>
      <c r="M454" s="181">
        <v>145</v>
      </c>
      <c r="N454" s="186">
        <v>342</v>
      </c>
      <c r="O454" s="199">
        <v>289</v>
      </c>
      <c r="P454" s="181">
        <v>139</v>
      </c>
      <c r="Q454" s="182">
        <v>146</v>
      </c>
      <c r="R454" s="183">
        <v>174</v>
      </c>
      <c r="S454" s="184">
        <v>215</v>
      </c>
      <c r="T454" s="181">
        <v>94</v>
      </c>
      <c r="U454" s="185">
        <v>37</v>
      </c>
      <c r="V454" s="183">
        <v>201</v>
      </c>
      <c r="W454" s="200">
        <v>119</v>
      </c>
      <c r="X454" s="181">
        <v>118</v>
      </c>
      <c r="Y454" s="185">
        <v>118</v>
      </c>
      <c r="Z454" s="183">
        <v>478</v>
      </c>
      <c r="AA454" s="181">
        <v>463</v>
      </c>
      <c r="AB454" s="165">
        <f t="shared" si="7748"/>
        <v>2876</v>
      </c>
      <c r="AC454" s="166">
        <f t="shared" si="7749"/>
        <v>2724</v>
      </c>
      <c r="AE454" s="254" t="s">
        <v>13</v>
      </c>
      <c r="AF454" s="14">
        <f t="shared" ref="AF454:BG454" si="8023">SUM(AF451:AF453)</f>
        <v>945</v>
      </c>
      <c r="AG454" s="1">
        <f t="shared" si="8023"/>
        <v>1073</v>
      </c>
      <c r="AH454" s="14">
        <f t="shared" si="8023"/>
        <v>347</v>
      </c>
      <c r="AI454" s="1">
        <f t="shared" si="8023"/>
        <v>726</v>
      </c>
      <c r="AJ454" s="14">
        <f t="shared" si="8023"/>
        <v>511</v>
      </c>
      <c r="AK454" s="1">
        <f t="shared" si="8023"/>
        <v>673</v>
      </c>
      <c r="AL454" s="14">
        <f t="shared" si="8023"/>
        <v>1070</v>
      </c>
      <c r="AM454" s="1">
        <f t="shared" si="8023"/>
        <v>1183</v>
      </c>
      <c r="AN454" s="14">
        <f t="shared" si="8023"/>
        <v>358</v>
      </c>
      <c r="AO454" s="1">
        <f t="shared" si="8023"/>
        <v>140</v>
      </c>
      <c r="AP454" s="14">
        <f t="shared" si="8023"/>
        <v>765</v>
      </c>
      <c r="AQ454" s="1">
        <f t="shared" si="8023"/>
        <v>305</v>
      </c>
      <c r="AR454" s="14">
        <f t="shared" si="8023"/>
        <v>996</v>
      </c>
      <c r="AS454" s="1">
        <f t="shared" si="8023"/>
        <v>794</v>
      </c>
      <c r="AT454" s="14">
        <f t="shared" si="8023"/>
        <v>456</v>
      </c>
      <c r="AU454" s="1">
        <f t="shared" si="8023"/>
        <v>495</v>
      </c>
      <c r="AV454" s="14">
        <f t="shared" si="8023"/>
        <v>472</v>
      </c>
      <c r="AW454" s="1">
        <f t="shared" si="8023"/>
        <v>827</v>
      </c>
      <c r="AX454" s="14">
        <f t="shared" si="8023"/>
        <v>388</v>
      </c>
      <c r="AY454" s="1">
        <f t="shared" si="8023"/>
        <v>68</v>
      </c>
      <c r="AZ454" s="14">
        <f t="shared" si="8023"/>
        <v>1320</v>
      </c>
      <c r="BA454" s="1">
        <f t="shared" si="8023"/>
        <v>258</v>
      </c>
      <c r="BB454" s="14">
        <f t="shared" si="8023"/>
        <v>545</v>
      </c>
      <c r="BC454" s="1">
        <f t="shared" si="8023"/>
        <v>460</v>
      </c>
      <c r="BD454" s="14">
        <f t="shared" si="8023"/>
        <v>915</v>
      </c>
      <c r="BE454" s="1">
        <f t="shared" si="8023"/>
        <v>1831</v>
      </c>
      <c r="BF454" s="167">
        <f t="shared" si="8023"/>
        <v>9088</v>
      </c>
      <c r="BG454" s="168">
        <f t="shared" si="8023"/>
        <v>8833</v>
      </c>
      <c r="BI454" s="132" t="s">
        <v>27</v>
      </c>
      <c r="BJ454" s="124">
        <f>B454/B467</f>
        <v>3.9377895433487756E-2</v>
      </c>
      <c r="BK454" s="125">
        <f t="shared" ref="BK454" si="8024">C454/C467</f>
        <v>5.4207537429013943E-2</v>
      </c>
      <c r="BL454" s="126">
        <f t="shared" ref="BL454" si="8025">D454/D467</f>
        <v>4.038946988820772E-2</v>
      </c>
      <c r="BM454" s="127">
        <f t="shared" ref="BM454" si="8026">E454/E467</f>
        <v>5.6481219994351878E-2</v>
      </c>
      <c r="BN454" s="124">
        <f t="shared" ref="BN454" si="8027">F454/F467</f>
        <v>4.7018995674252398E-2</v>
      </c>
      <c r="BO454" s="125">
        <f t="shared" ref="BO454" si="8028">G454/G467</f>
        <v>6.103542234332425E-2</v>
      </c>
      <c r="BP454" s="126">
        <f t="shared" ref="BP454" si="8029">H454/H467</f>
        <v>5.5847185768445613E-2</v>
      </c>
      <c r="BQ454" s="127">
        <f t="shared" ref="BQ454" si="8030">I454/I467</f>
        <v>6.0804632733922587E-2</v>
      </c>
      <c r="BR454" s="124">
        <f t="shared" ref="BR454" si="8031">J454/J467</f>
        <v>8.2183908045977014E-2</v>
      </c>
      <c r="BS454" s="125">
        <f t="shared" ref="BS454" si="8032">K454/K467</f>
        <v>3.6120401337792644E-2</v>
      </c>
      <c r="BT454" s="126">
        <f t="shared" ref="BT454" si="8033">L454/L467</f>
        <v>5.618286973285596E-2</v>
      </c>
      <c r="BU454" s="124">
        <f t="shared" ref="BU454" si="8034">M454/M467</f>
        <v>3.6830073660147324E-2</v>
      </c>
      <c r="BV454" s="128">
        <f t="shared" ref="BV454" si="8035">N454/N467</f>
        <v>5.8192955589586523E-2</v>
      </c>
      <c r="BW454" s="129">
        <f t="shared" ref="BW454" si="8036">O454/O467</f>
        <v>4.7611202635914333E-2</v>
      </c>
      <c r="BX454" s="124">
        <f t="shared" ref="BX454" si="8037">P454/P467</f>
        <v>4.6943600135089497E-2</v>
      </c>
      <c r="BY454" s="125">
        <f t="shared" ref="BY454" si="8038">Q454/Q467</f>
        <v>4.920795416245366E-2</v>
      </c>
      <c r="BZ454" s="126">
        <f t="shared" ref="BZ454" si="8039">R454/R467</f>
        <v>4.4140030441400302E-2</v>
      </c>
      <c r="CA454" s="127">
        <f t="shared" ref="CA454" si="8040">S454/S467</f>
        <v>5.3898220105289545E-2</v>
      </c>
      <c r="CB454" s="124">
        <f t="shared" ref="CB454" si="8041">T454/T467</f>
        <v>7.0623591284748308E-2</v>
      </c>
      <c r="CC454" s="125">
        <f t="shared" ref="CC454" si="8042">U454/U467</f>
        <v>3.0032467532467532E-2</v>
      </c>
      <c r="CD454" s="126">
        <f t="shared" ref="CD454" si="8043">V454/V467</f>
        <v>4.6058661778185149E-2</v>
      </c>
      <c r="CE454" s="127">
        <f t="shared" ref="CE454" si="8044">W454/W467</f>
        <v>3.8586251621271078E-2</v>
      </c>
      <c r="CF454" s="124">
        <f t="shared" ref="CF454" si="8045">X454/X467</f>
        <v>4.2446043165467628E-2</v>
      </c>
      <c r="CG454" s="125">
        <f t="shared" ref="CG454" si="8046">Y454/Y467</f>
        <v>4.4461190655614165E-2</v>
      </c>
      <c r="CH454" s="126">
        <f t="shared" ref="CH454" si="8047">Z454/Z467</f>
        <v>7.1998794999246871E-2</v>
      </c>
      <c r="CI454" s="124">
        <f t="shared" ref="CI454" si="8048">AA454/AA467</f>
        <v>5.0667542131757497E-2</v>
      </c>
      <c r="CJ454" s="130">
        <f t="shared" ref="CJ454" si="8049">AB454/AB467</f>
        <v>5.300698527378956E-2</v>
      </c>
      <c r="CK454" s="131">
        <f t="shared" ref="CK454" si="8050">AC454/AC467</f>
        <v>5.0304709141274238E-2</v>
      </c>
    </row>
    <row r="455" spans="1:89" ht="13.5" thickTop="1" x14ac:dyDescent="0.2">
      <c r="A455" s="140" t="s">
        <v>28</v>
      </c>
      <c r="B455" s="195">
        <v>266</v>
      </c>
      <c r="C455" s="189">
        <v>357</v>
      </c>
      <c r="D455" s="190">
        <v>121</v>
      </c>
      <c r="E455" s="191">
        <v>286</v>
      </c>
      <c r="F455" s="188">
        <v>292</v>
      </c>
      <c r="G455" s="192">
        <v>269</v>
      </c>
      <c r="H455" s="190">
        <v>400</v>
      </c>
      <c r="I455" s="191">
        <v>415</v>
      </c>
      <c r="J455" s="188">
        <v>127</v>
      </c>
      <c r="K455" s="189">
        <v>56</v>
      </c>
      <c r="L455" s="190">
        <v>325</v>
      </c>
      <c r="M455" s="188">
        <v>162</v>
      </c>
      <c r="N455" s="193">
        <v>405</v>
      </c>
      <c r="O455" s="196">
        <v>294</v>
      </c>
      <c r="P455" s="188">
        <v>211</v>
      </c>
      <c r="Q455" s="189">
        <v>153</v>
      </c>
      <c r="R455" s="190">
        <v>197</v>
      </c>
      <c r="S455" s="191">
        <v>229</v>
      </c>
      <c r="T455" s="188">
        <v>128</v>
      </c>
      <c r="U455" s="192">
        <v>35</v>
      </c>
      <c r="V455" s="190">
        <v>278</v>
      </c>
      <c r="W455" s="197">
        <v>148</v>
      </c>
      <c r="X455" s="188">
        <v>145</v>
      </c>
      <c r="Y455" s="192">
        <v>171</v>
      </c>
      <c r="Z455" s="190">
        <v>436</v>
      </c>
      <c r="AA455" s="188">
        <v>526</v>
      </c>
      <c r="AB455" s="165">
        <f t="shared" si="7748"/>
        <v>3331</v>
      </c>
      <c r="AC455" s="166">
        <f t="shared" si="7749"/>
        <v>3101</v>
      </c>
      <c r="BI455" s="140" t="s">
        <v>28</v>
      </c>
      <c r="BJ455" s="124">
        <f>B455/B467</f>
        <v>4.401058901389808E-2</v>
      </c>
      <c r="BK455" s="125">
        <f t="shared" ref="BK455" si="8051">C455/C467</f>
        <v>6.1435209086215796E-2</v>
      </c>
      <c r="BL455" s="126">
        <f t="shared" ref="BL455" si="8052">D455/D467</f>
        <v>4.3635052289938692E-2</v>
      </c>
      <c r="BM455" s="127">
        <f t="shared" ref="BM455" si="8053">E455/E467</f>
        <v>8.0768144591923191E-2</v>
      </c>
      <c r="BN455" s="124">
        <f t="shared" ref="BN455" si="8054">F455/F467</f>
        <v>5.4918186947526801E-2</v>
      </c>
      <c r="BO455" s="125">
        <f t="shared" ref="BO455" si="8055">G455/G467</f>
        <v>7.329700272479564E-2</v>
      </c>
      <c r="BP455" s="126">
        <f t="shared" ref="BP455" si="8056">H455/H467</f>
        <v>5.8326042578011085E-2</v>
      </c>
      <c r="BQ455" s="127">
        <f t="shared" ref="BQ455" si="8057">I455/I467</f>
        <v>6.3242913745809204E-2</v>
      </c>
      <c r="BR455" s="124">
        <f t="shared" ref="BR455" si="8058">J455/J467</f>
        <v>7.2988505747126439E-2</v>
      </c>
      <c r="BS455" s="125">
        <f t="shared" ref="BS455" si="8059">K455/K467</f>
        <v>3.7458193979933108E-2</v>
      </c>
      <c r="BT455" s="126">
        <f t="shared" ref="BT455" si="8060">L455/L467</f>
        <v>8.9507022858716603E-2</v>
      </c>
      <c r="BU455" s="124">
        <f t="shared" ref="BU455" si="8061">M455/M467</f>
        <v>4.1148082296164595E-2</v>
      </c>
      <c r="BV455" s="128">
        <f t="shared" ref="BV455" si="8062">N455/N467</f>
        <v>6.8912710566615618E-2</v>
      </c>
      <c r="BW455" s="129">
        <f t="shared" ref="BW455" si="8063">O455/O467</f>
        <v>4.8434925864909391E-2</v>
      </c>
      <c r="BX455" s="124">
        <f t="shared" ref="BX455" si="8064">P455/P467</f>
        <v>7.1259709557581902E-2</v>
      </c>
      <c r="BY455" s="125">
        <f t="shared" ref="BY455" si="8065">Q455/Q467</f>
        <v>5.1567239635995958E-2</v>
      </c>
      <c r="BZ455" s="126">
        <f t="shared" ref="BZ455" si="8066">R455/R467</f>
        <v>4.9974632166412986E-2</v>
      </c>
      <c r="CA455" s="127">
        <f t="shared" ref="CA455" si="8067">S455/S467</f>
        <v>5.7407871647029332E-2</v>
      </c>
      <c r="CB455" s="124">
        <f t="shared" ref="CB455" si="8068">T455/T467</f>
        <v>9.6168294515401959E-2</v>
      </c>
      <c r="CC455" s="125">
        <f t="shared" ref="CC455" si="8069">U455/U467</f>
        <v>2.8409090909090908E-2</v>
      </c>
      <c r="CD455" s="126">
        <f t="shared" ref="CD455" si="8070">V455/V467</f>
        <v>6.3703024747937667E-2</v>
      </c>
      <c r="CE455" s="127">
        <f t="shared" ref="CE455" si="8071">W455/W467</f>
        <v>4.7989623865110249E-2</v>
      </c>
      <c r="CF455" s="124">
        <f t="shared" ref="CF455" si="8072">X455/X467</f>
        <v>5.2158273381294966E-2</v>
      </c>
      <c r="CG455" s="125">
        <f t="shared" ref="CG455" si="8073">Y455/Y467</f>
        <v>6.4431047475508665E-2</v>
      </c>
      <c r="CH455" s="126">
        <f t="shared" ref="CH455" si="8074">Z455/Z467</f>
        <v>6.5672541045338151E-2</v>
      </c>
      <c r="CI455" s="124">
        <f t="shared" ref="CI455" si="8075">AA455/AA467</f>
        <v>5.7561829722039833E-2</v>
      </c>
      <c r="CJ455" s="130">
        <f t="shared" ref="CJ455" si="8076">AB455/AB467</f>
        <v>6.1392999981569198E-2</v>
      </c>
      <c r="CK455" s="131">
        <f t="shared" ref="CK455" si="8077">AC455/AC467</f>
        <v>5.7266851338873499E-2</v>
      </c>
    </row>
    <row r="456" spans="1:89" x14ac:dyDescent="0.2">
      <c r="A456" s="132" t="s">
        <v>29</v>
      </c>
      <c r="B456" s="198">
        <v>278</v>
      </c>
      <c r="C456" s="182">
        <v>464</v>
      </c>
      <c r="D456" s="183">
        <v>184</v>
      </c>
      <c r="E456" s="184">
        <v>322</v>
      </c>
      <c r="F456" s="181">
        <v>329</v>
      </c>
      <c r="G456" s="185">
        <v>313</v>
      </c>
      <c r="H456" s="183">
        <v>426</v>
      </c>
      <c r="I456" s="184">
        <v>500</v>
      </c>
      <c r="J456" s="181">
        <v>186</v>
      </c>
      <c r="K456" s="182">
        <v>43</v>
      </c>
      <c r="L456" s="183">
        <v>424</v>
      </c>
      <c r="M456" s="181">
        <v>154</v>
      </c>
      <c r="N456" s="186">
        <v>436</v>
      </c>
      <c r="O456" s="199">
        <v>275</v>
      </c>
      <c r="P456" s="181">
        <v>221</v>
      </c>
      <c r="Q456" s="182">
        <v>197</v>
      </c>
      <c r="R456" s="183">
        <v>226</v>
      </c>
      <c r="S456" s="184">
        <v>290</v>
      </c>
      <c r="T456" s="181">
        <v>229</v>
      </c>
      <c r="U456" s="185">
        <v>50</v>
      </c>
      <c r="V456" s="183">
        <v>495</v>
      </c>
      <c r="W456" s="200">
        <v>114</v>
      </c>
      <c r="X456" s="181">
        <v>252</v>
      </c>
      <c r="Y456" s="185">
        <v>153</v>
      </c>
      <c r="Z456" s="183">
        <v>436</v>
      </c>
      <c r="AA456" s="181">
        <v>639</v>
      </c>
      <c r="AB456" s="165">
        <f t="shared" si="7748"/>
        <v>4122</v>
      </c>
      <c r="AC456" s="166">
        <f t="shared" si="7749"/>
        <v>3514</v>
      </c>
      <c r="BI456" s="132" t="s">
        <v>29</v>
      </c>
      <c r="BJ456" s="124">
        <f>B456/B467</f>
        <v>4.5996029119788222E-2</v>
      </c>
      <c r="BK456" s="125">
        <f t="shared" ref="BK456" si="8078">C456/C467</f>
        <v>7.9848563070039583E-2</v>
      </c>
      <c r="BL456" s="126">
        <f t="shared" ref="BL456" si="8079">D456/D467</f>
        <v>6.6354129102055542E-2</v>
      </c>
      <c r="BM456" s="127">
        <f t="shared" ref="BM456" si="8080">E456/E467</f>
        <v>9.0934764190906528E-2</v>
      </c>
      <c r="BN456" s="124">
        <f t="shared" ref="BN456" si="8081">F456/F467</f>
        <v>6.1876998307316154E-2</v>
      </c>
      <c r="BO456" s="125">
        <f t="shared" ref="BO456" si="8082">G456/G467</f>
        <v>8.5286103542234329E-2</v>
      </c>
      <c r="BP456" s="126">
        <f t="shared" ref="BP456" si="8083">H456/H467</f>
        <v>6.2117235345581799E-2</v>
      </c>
      <c r="BQ456" s="127">
        <f t="shared" ref="BQ456" si="8084">I456/I467</f>
        <v>7.6196281621456877E-2</v>
      </c>
      <c r="BR456" s="124">
        <f t="shared" ref="BR456" si="8085">J456/J467</f>
        <v>0.10689655172413794</v>
      </c>
      <c r="BS456" s="125">
        <f t="shared" ref="BS456" si="8086">K456/K467</f>
        <v>2.8762541806020066E-2</v>
      </c>
      <c r="BT456" s="126">
        <f t="shared" ref="BT456" si="8087">L456/L467</f>
        <v>0.11677223905260259</v>
      </c>
      <c r="BU456" s="124">
        <f t="shared" ref="BU456" si="8088">M456/M467</f>
        <v>3.9116078232156466E-2</v>
      </c>
      <c r="BV456" s="128">
        <f t="shared" ref="BV456" si="8089">N456/N467</f>
        <v>7.4187510634677559E-2</v>
      </c>
      <c r="BW456" s="129">
        <f t="shared" ref="BW456" si="8090">O456/O467</f>
        <v>4.5304777594728174E-2</v>
      </c>
      <c r="BX456" s="124">
        <f t="shared" ref="BX456" si="8091">P456/P467</f>
        <v>7.4636946977372512E-2</v>
      </c>
      <c r="BY456" s="125">
        <f t="shared" ref="BY456" si="8092">Q456/Q467</f>
        <v>6.6397034041118977E-2</v>
      </c>
      <c r="BZ456" s="126">
        <f t="shared" ref="BZ456" si="8093">R456/R467</f>
        <v>5.7331303906646369E-2</v>
      </c>
      <c r="CA456" s="127">
        <f t="shared" ref="CA456" si="8094">S456/S467</f>
        <v>7.2699924793181242E-2</v>
      </c>
      <c r="CB456" s="124">
        <f t="shared" ref="CB456" si="8095">T456/T467</f>
        <v>0.1720510894064613</v>
      </c>
      <c r="CC456" s="125">
        <f t="shared" ref="CC456" si="8096">U456/U467</f>
        <v>4.0584415584415584E-2</v>
      </c>
      <c r="CD456" s="126">
        <f t="shared" ref="CD456" si="8097">V456/V467</f>
        <v>0.11342804766269478</v>
      </c>
      <c r="CE456" s="127">
        <f t="shared" ref="CE456" si="8098">W456/W467</f>
        <v>3.6964980544747082E-2</v>
      </c>
      <c r="CF456" s="124">
        <f t="shared" ref="CF456" si="8099">X456/X467</f>
        <v>9.0647482014388492E-2</v>
      </c>
      <c r="CG456" s="125">
        <f t="shared" ref="CG456" si="8100">Y456/Y467</f>
        <v>5.764883195177091E-2</v>
      </c>
      <c r="CH456" s="126">
        <f t="shared" ref="CH456" si="8101">Z456/Z467</f>
        <v>6.5672541045338151E-2</v>
      </c>
      <c r="CI456" s="124">
        <f t="shared" ref="CI456" si="8102">AA456/AA467</f>
        <v>6.9927774130006559E-2</v>
      </c>
      <c r="CJ456" s="130">
        <f t="shared" ref="CJ456" si="8103">AB456/AB467</f>
        <v>7.5971764012016885E-2</v>
      </c>
      <c r="CK456" s="131">
        <f t="shared" ref="CK456" si="8104">AC456/AC467</f>
        <v>6.4893813481071094E-2</v>
      </c>
    </row>
    <row r="457" spans="1:89" x14ac:dyDescent="0.2">
      <c r="A457" s="140" t="s">
        <v>30</v>
      </c>
      <c r="B457" s="195">
        <v>362</v>
      </c>
      <c r="C457" s="189">
        <v>497</v>
      </c>
      <c r="D457" s="190">
        <v>197</v>
      </c>
      <c r="E457" s="191">
        <v>331</v>
      </c>
      <c r="F457" s="188">
        <v>324</v>
      </c>
      <c r="G457" s="192">
        <v>276</v>
      </c>
      <c r="H457" s="190">
        <v>528</v>
      </c>
      <c r="I457" s="191">
        <v>506</v>
      </c>
      <c r="J457" s="188">
        <v>202</v>
      </c>
      <c r="K457" s="189">
        <v>58</v>
      </c>
      <c r="L457" s="190">
        <v>360</v>
      </c>
      <c r="M457" s="188">
        <v>142</v>
      </c>
      <c r="N457" s="193">
        <v>511</v>
      </c>
      <c r="O457" s="196">
        <v>393</v>
      </c>
      <c r="P457" s="188">
        <v>245</v>
      </c>
      <c r="Q457" s="189">
        <v>234</v>
      </c>
      <c r="R457" s="190">
        <v>247</v>
      </c>
      <c r="S457" s="191">
        <v>374</v>
      </c>
      <c r="T457" s="188">
        <v>202</v>
      </c>
      <c r="U457" s="192">
        <v>32</v>
      </c>
      <c r="V457" s="190">
        <v>513</v>
      </c>
      <c r="W457" s="197">
        <v>129</v>
      </c>
      <c r="X457" s="188">
        <v>281</v>
      </c>
      <c r="Y457" s="192">
        <v>203</v>
      </c>
      <c r="Z457" s="190">
        <v>455</v>
      </c>
      <c r="AA457" s="188">
        <v>862</v>
      </c>
      <c r="AB457" s="165">
        <f t="shared" si="7748"/>
        <v>4427</v>
      </c>
      <c r="AC457" s="166">
        <f t="shared" si="7749"/>
        <v>4037</v>
      </c>
      <c r="BI457" s="140" t="s">
        <v>30</v>
      </c>
      <c r="BJ457" s="124">
        <f>B457/B467</f>
        <v>5.9894109861019194E-2</v>
      </c>
      <c r="BK457" s="125">
        <f t="shared" ref="BK457" si="8105">C457/C467</f>
        <v>8.5527447943555324E-2</v>
      </c>
      <c r="BL457" s="126">
        <f t="shared" ref="BL457" si="8106">D457/D467</f>
        <v>7.1042192571222504E-2</v>
      </c>
      <c r="BM457" s="127">
        <f t="shared" ref="BM457" si="8107">E457/E467</f>
        <v>9.3476419090652352E-2</v>
      </c>
      <c r="BN457" s="124">
        <f t="shared" ref="BN457" si="8108">F457/F467</f>
        <v>6.0936618393831105E-2</v>
      </c>
      <c r="BO457" s="125">
        <f t="shared" ref="BO457" si="8109">G457/G467</f>
        <v>7.5204359673024523E-2</v>
      </c>
      <c r="BP457" s="126">
        <f t="shared" ref="BP457" si="8110">H457/H467</f>
        <v>7.6990376202974622E-2</v>
      </c>
      <c r="BQ457" s="127">
        <f t="shared" ref="BQ457" si="8111">I457/I467</f>
        <v>7.7110637000914362E-2</v>
      </c>
      <c r="BR457" s="124">
        <f t="shared" ref="BR457" si="8112">J457/J467</f>
        <v>0.11609195402298851</v>
      </c>
      <c r="BS457" s="125">
        <f t="shared" ref="BS457" si="8113">K457/K467</f>
        <v>3.8795986622073578E-2</v>
      </c>
      <c r="BT457" s="126">
        <f t="shared" ref="BT457" si="8114">L457/L467</f>
        <v>9.914624070503994E-2</v>
      </c>
      <c r="BU457" s="124">
        <f t="shared" ref="BU457" si="8115">M457/M467</f>
        <v>3.6068072136144269E-2</v>
      </c>
      <c r="BV457" s="128">
        <f t="shared" ref="BV457" si="8116">N457/N467</f>
        <v>8.6949123702569339E-2</v>
      </c>
      <c r="BW457" s="129">
        <f t="shared" ref="BW457" si="8117">O457/O467</f>
        <v>6.4744645799011527E-2</v>
      </c>
      <c r="BX457" s="124">
        <f t="shared" ref="BX457" si="8118">P457/P467</f>
        <v>8.2742316784869971E-2</v>
      </c>
      <c r="BY457" s="125">
        <f t="shared" ref="BY457" si="8119">Q457/Q467</f>
        <v>7.8867542972699697E-2</v>
      </c>
      <c r="BZ457" s="126">
        <f t="shared" ref="BZ457" si="8120">R457/R467</f>
        <v>6.2658548959918819E-2</v>
      </c>
      <c r="CA457" s="127">
        <f t="shared" ref="CA457" si="8121">S457/S467</f>
        <v>9.3757834043619953E-2</v>
      </c>
      <c r="CB457" s="124">
        <f t="shared" ref="CB457" si="8122">T457/T467</f>
        <v>0.15176558978211871</v>
      </c>
      <c r="CC457" s="125">
        <f t="shared" ref="CC457" si="8123">U457/U467</f>
        <v>2.5974025974025976E-2</v>
      </c>
      <c r="CD457" s="126">
        <f t="shared" ref="CD457" si="8124">V457/V467</f>
        <v>0.11755270394133822</v>
      </c>
      <c r="CE457" s="127">
        <f t="shared" ref="CE457" si="8125">W457/W467</f>
        <v>4.1828793774319063E-2</v>
      </c>
      <c r="CF457" s="124">
        <f t="shared" ref="CF457" si="8126">X457/X467</f>
        <v>0.10107913669064748</v>
      </c>
      <c r="CG457" s="125">
        <f t="shared" ref="CG457" si="8127">Y457/Y467</f>
        <v>7.6488319517709125E-2</v>
      </c>
      <c r="CH457" s="126">
        <f t="shared" ref="CH457" si="8128">Z457/Z467</f>
        <v>6.8534417834011152E-2</v>
      </c>
      <c r="CI457" s="124">
        <f t="shared" ref="CI457" si="8129">AA457/AA467</f>
        <v>9.4331363536878973E-2</v>
      </c>
      <c r="CJ457" s="130">
        <f t="shared" ref="CJ457" si="8130">AB457/AB467</f>
        <v>8.1593158486462578E-2</v>
      </c>
      <c r="CK457" s="131">
        <f t="shared" ref="CK457" si="8131">AC457/AC467</f>
        <v>7.455216989843029E-2</v>
      </c>
    </row>
    <row r="458" spans="1:89" x14ac:dyDescent="0.2">
      <c r="A458" s="132" t="s">
        <v>31</v>
      </c>
      <c r="B458" s="198">
        <v>583</v>
      </c>
      <c r="C458" s="182">
        <v>576</v>
      </c>
      <c r="D458" s="183">
        <v>150</v>
      </c>
      <c r="E458" s="184">
        <v>395</v>
      </c>
      <c r="F458" s="181">
        <v>187</v>
      </c>
      <c r="G458" s="185">
        <v>397</v>
      </c>
      <c r="H458" s="183">
        <v>542</v>
      </c>
      <c r="I458" s="184">
        <v>677</v>
      </c>
      <c r="J458" s="181">
        <v>156</v>
      </c>
      <c r="K458" s="182">
        <v>82</v>
      </c>
      <c r="L458" s="183">
        <v>405</v>
      </c>
      <c r="M458" s="181">
        <v>163</v>
      </c>
      <c r="N458" s="186">
        <v>485</v>
      </c>
      <c r="O458" s="199">
        <v>401</v>
      </c>
      <c r="P458" s="181">
        <v>211</v>
      </c>
      <c r="Q458" s="182">
        <v>261</v>
      </c>
      <c r="R458" s="183">
        <v>225</v>
      </c>
      <c r="S458" s="184">
        <v>453</v>
      </c>
      <c r="T458" s="181">
        <v>186</v>
      </c>
      <c r="U458" s="185">
        <v>36</v>
      </c>
      <c r="V458" s="183">
        <v>807</v>
      </c>
      <c r="W458" s="200">
        <v>129</v>
      </c>
      <c r="X458" s="181">
        <v>264</v>
      </c>
      <c r="Y458" s="185">
        <v>257</v>
      </c>
      <c r="Z458" s="183">
        <v>460</v>
      </c>
      <c r="AA458" s="181">
        <v>969</v>
      </c>
      <c r="AB458" s="165">
        <f t="shared" si="7748"/>
        <v>4661</v>
      </c>
      <c r="AC458" s="166">
        <f t="shared" si="7749"/>
        <v>4796</v>
      </c>
      <c r="BI458" s="132" t="s">
        <v>31</v>
      </c>
      <c r="BJ458" s="124">
        <f>B458/B467</f>
        <v>9.6459298477829247E-2</v>
      </c>
      <c r="BK458" s="125">
        <f t="shared" ref="BK458" si="8132">C458/C467</f>
        <v>9.9122354155911196E-2</v>
      </c>
      <c r="BL458" s="126">
        <f t="shared" ref="BL458" si="8133">D458/D467</f>
        <v>5.4093040028849619E-2</v>
      </c>
      <c r="BM458" s="127">
        <f t="shared" ref="BM458" si="8134">E458/E467</f>
        <v>0.11155040948884495</v>
      </c>
      <c r="BN458" s="124">
        <f t="shared" ref="BN458" si="8135">F458/F467</f>
        <v>3.5170208764340793E-2</v>
      </c>
      <c r="BO458" s="125">
        <f t="shared" ref="BO458" si="8136">G458/G467</f>
        <v>0.10817438692098093</v>
      </c>
      <c r="BP458" s="126">
        <f t="shared" ref="BP458" si="8137">H458/H467</f>
        <v>7.9031787693205013E-2</v>
      </c>
      <c r="BQ458" s="127">
        <f t="shared" ref="BQ458" si="8138">I458/I467</f>
        <v>0.10316976531545261</v>
      </c>
      <c r="BR458" s="124">
        <f t="shared" ref="BR458" si="8139">J458/J467</f>
        <v>8.9655172413793102E-2</v>
      </c>
      <c r="BS458" s="125">
        <f t="shared" ref="BS458" si="8140">K458/K467</f>
        <v>5.4849498327759198E-2</v>
      </c>
      <c r="BT458" s="126">
        <f t="shared" ref="BT458" si="8141">L458/L467</f>
        <v>0.11153952079316992</v>
      </c>
      <c r="BU458" s="124">
        <f t="shared" ref="BU458" si="8142">M458/M467</f>
        <v>4.1402082804165609E-2</v>
      </c>
      <c r="BV458" s="128">
        <f t="shared" ref="BV458" si="8143">N458/N467</f>
        <v>8.2525097839033515E-2</v>
      </c>
      <c r="BW458" s="129">
        <f t="shared" ref="BW458" si="8144">O458/O467</f>
        <v>6.606260296540363E-2</v>
      </c>
      <c r="BX458" s="124">
        <f t="shared" ref="BX458" si="8145">P458/P467</f>
        <v>7.1259709557581902E-2</v>
      </c>
      <c r="BY458" s="125">
        <f t="shared" ref="BY458" si="8146">Q458/Q467</f>
        <v>8.7967644084934279E-2</v>
      </c>
      <c r="BZ458" s="126">
        <f t="shared" ref="BZ458" si="8147">R458/R467</f>
        <v>5.7077625570776253E-2</v>
      </c>
      <c r="CA458" s="127">
        <f t="shared" ref="CA458" si="8148">S458/S467</f>
        <v>0.11356229631486588</v>
      </c>
      <c r="CB458" s="124">
        <f t="shared" ref="CB458" si="8149">T458/T467</f>
        <v>0.13974455296769348</v>
      </c>
      <c r="CC458" s="125">
        <f t="shared" ref="CC458" si="8150">U458/U467</f>
        <v>2.922077922077922E-2</v>
      </c>
      <c r="CD458" s="126">
        <f t="shared" ref="CD458" si="8151">V458/V467</f>
        <v>0.18492208982584785</v>
      </c>
      <c r="CE458" s="127">
        <f t="shared" ref="CE458" si="8152">W458/W467</f>
        <v>4.1828793774319063E-2</v>
      </c>
      <c r="CF458" s="124">
        <f t="shared" ref="CF458" si="8153">X458/X467</f>
        <v>9.4964028776978418E-2</v>
      </c>
      <c r="CG458" s="125">
        <f t="shared" ref="CG458" si="8154">Y458/Y467</f>
        <v>9.6834966088922378E-2</v>
      </c>
      <c r="CH458" s="126">
        <f t="shared" ref="CH458" si="8155">Z458/Z467</f>
        <v>6.9287543304714566E-2</v>
      </c>
      <c r="CI458" s="124">
        <f t="shared" ref="CI458" si="8156">AA458/AA467</f>
        <v>0.10604070912672357</v>
      </c>
      <c r="CJ458" s="130">
        <f t="shared" ref="CJ458" si="8157">AB458/AB467</f>
        <v>8.5905966050463536E-2</v>
      </c>
      <c r="CK458" s="131">
        <f t="shared" ref="CK458" si="8158">AC458/AC467</f>
        <v>8.8568790397045238E-2</v>
      </c>
    </row>
    <row r="459" spans="1:89" x14ac:dyDescent="0.2">
      <c r="A459" s="140" t="s">
        <v>32</v>
      </c>
      <c r="B459" s="195">
        <v>232</v>
      </c>
      <c r="C459" s="189">
        <v>585</v>
      </c>
      <c r="D459" s="190">
        <v>112</v>
      </c>
      <c r="E459" s="191">
        <v>379</v>
      </c>
      <c r="F459" s="188">
        <v>83</v>
      </c>
      <c r="G459" s="192">
        <v>431</v>
      </c>
      <c r="H459" s="190">
        <v>443</v>
      </c>
      <c r="I459" s="191">
        <v>584</v>
      </c>
      <c r="J459" s="188">
        <v>99</v>
      </c>
      <c r="K459" s="189">
        <v>88</v>
      </c>
      <c r="L459" s="190">
        <v>403</v>
      </c>
      <c r="M459" s="188">
        <v>162</v>
      </c>
      <c r="N459" s="193">
        <v>608</v>
      </c>
      <c r="O459" s="196">
        <v>371</v>
      </c>
      <c r="P459" s="188">
        <v>166</v>
      </c>
      <c r="Q459" s="189">
        <v>280</v>
      </c>
      <c r="R459" s="190">
        <v>187</v>
      </c>
      <c r="S459" s="191">
        <v>397</v>
      </c>
      <c r="T459" s="188">
        <v>78</v>
      </c>
      <c r="U459" s="192">
        <v>36</v>
      </c>
      <c r="V459" s="190">
        <v>458</v>
      </c>
      <c r="W459" s="197">
        <v>66</v>
      </c>
      <c r="X459" s="188">
        <v>100</v>
      </c>
      <c r="Y459" s="192">
        <v>194</v>
      </c>
      <c r="Z459" s="190">
        <v>434</v>
      </c>
      <c r="AA459" s="188">
        <v>899</v>
      </c>
      <c r="AB459" s="165">
        <f t="shared" si="7748"/>
        <v>3403</v>
      </c>
      <c r="AC459" s="166">
        <f t="shared" si="7749"/>
        <v>4472</v>
      </c>
      <c r="BI459" s="140" t="s">
        <v>32</v>
      </c>
      <c r="BJ459" s="124">
        <f>B459/B467</f>
        <v>3.8385175380542688E-2</v>
      </c>
      <c r="BK459" s="125">
        <f t="shared" ref="BK459" si="8159">C459/C467</f>
        <v>0.10067114093959731</v>
      </c>
      <c r="BL459" s="126">
        <f t="shared" ref="BL459" si="8160">D459/D467</f>
        <v>4.038946988820772E-2</v>
      </c>
      <c r="BM459" s="127">
        <f t="shared" ref="BM459" si="8161">E459/E467</f>
        <v>0.10703191188929681</v>
      </c>
      <c r="BN459" s="124">
        <f t="shared" ref="BN459" si="8162">F459/F467</f>
        <v>1.5610306563851796E-2</v>
      </c>
      <c r="BO459" s="125">
        <f t="shared" ref="BO459" si="8163">G459/G467</f>
        <v>0.11743869209809264</v>
      </c>
      <c r="BP459" s="126">
        <f t="shared" ref="BP459" si="8164">H459/H467</f>
        <v>6.4596092155147278E-2</v>
      </c>
      <c r="BQ459" s="127">
        <f t="shared" ref="BQ459" si="8165">I459/I467</f>
        <v>8.8997256933861624E-2</v>
      </c>
      <c r="BR459" s="124">
        <f t="shared" ref="BR459" si="8166">J459/J467</f>
        <v>5.6896551724137934E-2</v>
      </c>
      <c r="BS459" s="125">
        <f t="shared" ref="BS459" si="8167">K459/K467</f>
        <v>5.8862876254180602E-2</v>
      </c>
      <c r="BT459" s="126">
        <f t="shared" ref="BT459" si="8168">L459/L467</f>
        <v>0.11098870834480859</v>
      </c>
      <c r="BU459" s="124">
        <f t="shared" ref="BU459" si="8169">M459/M467</f>
        <v>4.1148082296164595E-2</v>
      </c>
      <c r="BV459" s="128">
        <f t="shared" ref="BV459" si="8170">N459/N467</f>
        <v>0.10345414327037604</v>
      </c>
      <c r="BW459" s="129">
        <f t="shared" ref="BW459" si="8171">O459/O467</f>
        <v>6.1120263591433278E-2</v>
      </c>
      <c r="BX459" s="124">
        <f t="shared" ref="BX459" si="8172">P459/P467</f>
        <v>5.6062141168524149E-2</v>
      </c>
      <c r="BY459" s="125">
        <f t="shared" ref="BY459" si="8173">Q459/Q467</f>
        <v>9.4371418941691945E-2</v>
      </c>
      <c r="BZ459" s="126">
        <f t="shared" ref="BZ459" si="8174">R459/R467</f>
        <v>4.7437848807711819E-2</v>
      </c>
      <c r="CA459" s="127">
        <f t="shared" ref="CA459" si="8175">S459/S467</f>
        <v>9.952369014790674E-2</v>
      </c>
      <c r="CB459" s="124">
        <f t="shared" ref="CB459" si="8176">T459/T467</f>
        <v>5.8602554470323066E-2</v>
      </c>
      <c r="CC459" s="125">
        <f t="shared" ref="CC459" si="8177">U459/U467</f>
        <v>2.922077922077922E-2</v>
      </c>
      <c r="CD459" s="126">
        <f t="shared" ref="CD459" si="8178">V459/V467</f>
        <v>0.10494958753437214</v>
      </c>
      <c r="CE459" s="127">
        <f t="shared" ref="CE459" si="8179">W459/W467</f>
        <v>2.1400778210116732E-2</v>
      </c>
      <c r="CF459" s="124">
        <f t="shared" ref="CF459" si="8180">X459/X467</f>
        <v>3.5971223021582732E-2</v>
      </c>
      <c r="CG459" s="125">
        <f t="shared" ref="CG459" si="8181">Y459/Y467</f>
        <v>7.3097211755840247E-2</v>
      </c>
      <c r="CH459" s="126">
        <f t="shared" ref="CH459" si="8182">Z459/Z467</f>
        <v>6.5371290857056785E-2</v>
      </c>
      <c r="CI459" s="124">
        <f t="shared" ref="CI459" si="8183">AA459/AA467</f>
        <v>9.8380389581965419E-2</v>
      </c>
      <c r="CJ459" s="130">
        <f t="shared" ref="CJ459" si="8184">AB459/AB467</f>
        <v>6.2720017693569496E-2</v>
      </c>
      <c r="CK459" s="131">
        <f t="shared" ref="CK459" si="8185">AC459/AC467</f>
        <v>8.2585410895660197E-2</v>
      </c>
    </row>
    <row r="460" spans="1:89" x14ac:dyDescent="0.2">
      <c r="A460" s="132" t="s">
        <v>33</v>
      </c>
      <c r="B460" s="198">
        <v>56</v>
      </c>
      <c r="C460" s="182">
        <v>439</v>
      </c>
      <c r="D460" s="183">
        <v>29</v>
      </c>
      <c r="E460" s="184">
        <v>187</v>
      </c>
      <c r="F460" s="181">
        <v>60</v>
      </c>
      <c r="G460" s="185">
        <v>239</v>
      </c>
      <c r="H460" s="183">
        <v>93</v>
      </c>
      <c r="I460" s="184">
        <v>306</v>
      </c>
      <c r="J460" s="181">
        <v>13</v>
      </c>
      <c r="K460" s="182">
        <v>37</v>
      </c>
      <c r="L460" s="183">
        <v>121</v>
      </c>
      <c r="M460" s="181">
        <v>70</v>
      </c>
      <c r="N460" s="186">
        <v>239</v>
      </c>
      <c r="O460" s="199">
        <v>182</v>
      </c>
      <c r="P460" s="181">
        <v>40</v>
      </c>
      <c r="Q460" s="182">
        <v>155</v>
      </c>
      <c r="R460" s="183">
        <v>78</v>
      </c>
      <c r="S460" s="184">
        <v>202</v>
      </c>
      <c r="T460" s="181">
        <v>25</v>
      </c>
      <c r="U460" s="185">
        <v>17</v>
      </c>
      <c r="V460" s="183">
        <v>63</v>
      </c>
      <c r="W460" s="200">
        <v>79</v>
      </c>
      <c r="X460" s="181">
        <v>40</v>
      </c>
      <c r="Y460" s="185">
        <v>113</v>
      </c>
      <c r="Z460" s="183">
        <v>116</v>
      </c>
      <c r="AA460" s="181">
        <v>391</v>
      </c>
      <c r="AB460" s="165">
        <f t="shared" si="7748"/>
        <v>973</v>
      </c>
      <c r="AC460" s="166">
        <f t="shared" si="7749"/>
        <v>2417</v>
      </c>
      <c r="BI460" s="132" t="s">
        <v>33</v>
      </c>
      <c r="BJ460" s="124">
        <f>B460/B467</f>
        <v>9.2653871608206484E-3</v>
      </c>
      <c r="BK460" s="125">
        <f t="shared" ref="BK460" si="8186">C460/C467</f>
        <v>7.5546377559800384E-2</v>
      </c>
      <c r="BL460" s="126">
        <f t="shared" ref="BL460" si="8187">D460/D467</f>
        <v>1.0457987738910927E-2</v>
      </c>
      <c r="BM460" s="127">
        <f t="shared" ref="BM460" si="8188">E460/E467</f>
        <v>5.2809940694719004E-2</v>
      </c>
      <c r="BN460" s="124">
        <f t="shared" ref="BN460" si="8189">F460/F467</f>
        <v>1.1284558961820575E-2</v>
      </c>
      <c r="BO460" s="125">
        <f t="shared" ref="BO460" si="8190">G460/G467</f>
        <v>6.5122615803814718E-2</v>
      </c>
      <c r="BP460" s="126">
        <f t="shared" ref="BP460" si="8191">H460/H467</f>
        <v>1.3560804899387576E-2</v>
      </c>
      <c r="BQ460" s="127">
        <f t="shared" ref="BQ460" si="8192">I460/I467</f>
        <v>4.6632124352331605E-2</v>
      </c>
      <c r="BR460" s="124">
        <f t="shared" ref="BR460" si="8193">J460/J467</f>
        <v>7.4712643678160919E-3</v>
      </c>
      <c r="BS460" s="125">
        <f t="shared" ref="BS460" si="8194">K460/K467</f>
        <v>2.4749163879598662E-2</v>
      </c>
      <c r="BT460" s="126">
        <f t="shared" ref="BT460" si="8195">L460/L467</f>
        <v>3.3324153125860644E-2</v>
      </c>
      <c r="BU460" s="124">
        <f t="shared" ref="BU460" si="8196">M460/M467</f>
        <v>1.7780035560071121E-2</v>
      </c>
      <c r="BV460" s="128">
        <f t="shared" ref="BV460" si="8197">N460/N467</f>
        <v>4.066700697634848E-2</v>
      </c>
      <c r="BW460" s="129">
        <f t="shared" ref="BW460" si="8198">O460/O467</f>
        <v>2.9983525535420098E-2</v>
      </c>
      <c r="BX460" s="124">
        <f t="shared" ref="BX460" si="8199">P460/P467</f>
        <v>1.3508949679162444E-2</v>
      </c>
      <c r="BY460" s="125">
        <f t="shared" ref="BY460" si="8200">Q460/Q467</f>
        <v>5.224132119986518E-2</v>
      </c>
      <c r="BZ460" s="126">
        <f t="shared" ref="BZ460" si="8201">R460/R467</f>
        <v>1.9786910197869101E-2</v>
      </c>
      <c r="CA460" s="127">
        <f t="shared" ref="CA460" si="8202">S460/S467</f>
        <v>5.0639257959388319E-2</v>
      </c>
      <c r="CB460" s="124">
        <f t="shared" ref="CB460" si="8203">T460/T467</f>
        <v>1.8782870022539443E-2</v>
      </c>
      <c r="CC460" s="125">
        <f t="shared" ref="CC460" si="8204">U460/U467</f>
        <v>1.3798701298701298E-2</v>
      </c>
      <c r="CD460" s="126">
        <f t="shared" ref="CD460" si="8205">V460/V467</f>
        <v>1.4436296975252063E-2</v>
      </c>
      <c r="CE460" s="127">
        <f t="shared" ref="CE460" si="8206">W460/W467</f>
        <v>2.5616083009079117E-2</v>
      </c>
      <c r="CF460" s="124">
        <f t="shared" ref="CF460" si="8207">X460/X467</f>
        <v>1.4388489208633094E-2</v>
      </c>
      <c r="CG460" s="125">
        <f t="shared" ref="CG460" si="8208">Y460/Y467</f>
        <v>4.2577241899020346E-2</v>
      </c>
      <c r="CH460" s="126">
        <f t="shared" ref="CH460" si="8209">Z460/Z467</f>
        <v>1.7472510920319324E-2</v>
      </c>
      <c r="CI460" s="124">
        <f t="shared" ref="CI460" si="8210">AA460/AA467</f>
        <v>4.2788356314291967E-2</v>
      </c>
      <c r="CJ460" s="130">
        <f t="shared" ref="CJ460" si="8211">AB460/AB467</f>
        <v>1.7933169913559539E-2</v>
      </c>
      <c r="CK460" s="131">
        <f t="shared" ref="CK460" si="8212">AC460/AC467</f>
        <v>4.4635272391505075E-2</v>
      </c>
    </row>
    <row r="461" spans="1:89" x14ac:dyDescent="0.2">
      <c r="A461" s="140" t="s">
        <v>34</v>
      </c>
      <c r="B461" s="195">
        <v>4</v>
      </c>
      <c r="C461" s="189">
        <v>43</v>
      </c>
      <c r="D461" s="190">
        <v>5</v>
      </c>
      <c r="E461" s="191">
        <v>61</v>
      </c>
      <c r="F461" s="188">
        <v>5</v>
      </c>
      <c r="G461" s="192">
        <v>26</v>
      </c>
      <c r="H461" s="190">
        <v>18</v>
      </c>
      <c r="I461" s="191">
        <v>47</v>
      </c>
      <c r="J461" s="188">
        <v>0</v>
      </c>
      <c r="K461" s="189">
        <v>6</v>
      </c>
      <c r="L461" s="190">
        <v>9</v>
      </c>
      <c r="M461" s="188">
        <v>14</v>
      </c>
      <c r="N461" s="193">
        <v>20</v>
      </c>
      <c r="O461" s="196">
        <v>40</v>
      </c>
      <c r="P461" s="188">
        <v>12</v>
      </c>
      <c r="Q461" s="189">
        <v>19</v>
      </c>
      <c r="R461" s="190">
        <v>16</v>
      </c>
      <c r="S461" s="191">
        <v>26</v>
      </c>
      <c r="T461" s="188">
        <v>6</v>
      </c>
      <c r="U461" s="192">
        <v>8</v>
      </c>
      <c r="V461" s="190">
        <v>14</v>
      </c>
      <c r="W461" s="197">
        <v>17</v>
      </c>
      <c r="X461" s="188">
        <v>6</v>
      </c>
      <c r="Y461" s="192">
        <v>22</v>
      </c>
      <c r="Z461" s="190">
        <v>36</v>
      </c>
      <c r="AA461" s="188">
        <v>76</v>
      </c>
      <c r="AB461" s="165">
        <f t="shared" si="7748"/>
        <v>151</v>
      </c>
      <c r="AC461" s="166">
        <f t="shared" si="7749"/>
        <v>405</v>
      </c>
      <c r="BI461" s="140" t="s">
        <v>34</v>
      </c>
      <c r="BJ461" s="124">
        <f>B461/B467</f>
        <v>6.6181336863004633E-4</v>
      </c>
      <c r="BK461" s="125">
        <f t="shared" ref="BK461" si="8213">C461/C467</f>
        <v>7.3997590776114265E-3</v>
      </c>
      <c r="BL461" s="126">
        <f t="shared" ref="BL461" si="8214">D461/D467</f>
        <v>1.8031013342949874E-3</v>
      </c>
      <c r="BM461" s="127">
        <f t="shared" ref="BM461" si="8215">E461/E467</f>
        <v>1.7226772098277322E-2</v>
      </c>
      <c r="BN461" s="124">
        <f t="shared" ref="BN461" si="8216">F461/F467</f>
        <v>9.40379913485048E-4</v>
      </c>
      <c r="BO461" s="125">
        <f t="shared" ref="BO461" si="8217">G461/G467</f>
        <v>7.0844686648501359E-3</v>
      </c>
      <c r="BP461" s="126">
        <f t="shared" ref="BP461" si="8218">H461/H467</f>
        <v>2.6246719160104987E-3</v>
      </c>
      <c r="BQ461" s="127">
        <f t="shared" ref="BQ461" si="8219">I461/I467</f>
        <v>7.1624504724169457E-3</v>
      </c>
      <c r="BR461" s="124">
        <f t="shared" ref="BR461" si="8220">J461/J467</f>
        <v>0</v>
      </c>
      <c r="BS461" s="125">
        <f t="shared" ref="BS461" si="8221">K461/K467</f>
        <v>4.0133779264214043E-3</v>
      </c>
      <c r="BT461" s="126">
        <f t="shared" ref="BT461" si="8222">L461/L467</f>
        <v>2.4786560176259984E-3</v>
      </c>
      <c r="BU461" s="124">
        <f t="shared" ref="BU461" si="8223">M461/M467</f>
        <v>3.5560071120142242E-3</v>
      </c>
      <c r="BV461" s="128">
        <f t="shared" ref="BV461" si="8224">N461/N467</f>
        <v>3.4030968181044752E-3</v>
      </c>
      <c r="BW461" s="129">
        <f t="shared" ref="BW461" si="8225">O461/O467</f>
        <v>6.5897858319604614E-3</v>
      </c>
      <c r="BX461" s="124">
        <f t="shared" ref="BX461" si="8226">P461/P467</f>
        <v>4.0526849037487338E-3</v>
      </c>
      <c r="BY461" s="125">
        <f t="shared" ref="BY461" si="8227">Q461/Q467</f>
        <v>6.4037748567576675E-3</v>
      </c>
      <c r="BZ461" s="126">
        <f t="shared" ref="BZ461" si="8228">R461/R467</f>
        <v>4.0588533739218668E-3</v>
      </c>
      <c r="CA461" s="127">
        <f t="shared" ref="CA461" si="8229">S461/S467</f>
        <v>6.5179242918024568E-3</v>
      </c>
      <c r="CB461" s="124">
        <f t="shared" ref="CB461" si="8230">T461/T467</f>
        <v>4.5078888054094664E-3</v>
      </c>
      <c r="CC461" s="125">
        <f t="shared" ref="CC461" si="8231">U461/U467</f>
        <v>6.4935064935064939E-3</v>
      </c>
      <c r="CD461" s="126">
        <f t="shared" ref="CD461" si="8232">V461/V467</f>
        <v>3.2080659945004585E-3</v>
      </c>
      <c r="CE461" s="127">
        <f t="shared" ref="CE461" si="8233">W461/W467</f>
        <v>5.5123216601815827E-3</v>
      </c>
      <c r="CF461" s="124">
        <f t="shared" ref="CF461" si="8234">X461/X467</f>
        <v>2.158273381294964E-3</v>
      </c>
      <c r="CG461" s="125">
        <f t="shared" ref="CG461" si="8235">Y461/Y467</f>
        <v>8.2893745290128114E-3</v>
      </c>
      <c r="CH461" s="126">
        <f t="shared" ref="CH461" si="8236">Z461/Z467</f>
        <v>5.4225033890646186E-3</v>
      </c>
      <c r="CI461" s="124">
        <f t="shared" ref="CI461" si="8237">AA461/AA467</f>
        <v>8.3169183628802809E-3</v>
      </c>
      <c r="CJ461" s="130">
        <f t="shared" ref="CJ461" si="8238">AB461/AB467</f>
        <v>2.7830510348895074E-3</v>
      </c>
      <c r="CK461" s="131">
        <f t="shared" ref="CK461" si="8239">AC461/AC467</f>
        <v>7.479224376731302E-3</v>
      </c>
    </row>
    <row r="462" spans="1:89" x14ac:dyDescent="0.2">
      <c r="A462" s="132" t="s">
        <v>35</v>
      </c>
      <c r="B462" s="198">
        <v>0</v>
      </c>
      <c r="C462" s="182">
        <v>6</v>
      </c>
      <c r="D462" s="183">
        <v>0</v>
      </c>
      <c r="E462" s="184">
        <v>5</v>
      </c>
      <c r="F462" s="181">
        <v>0</v>
      </c>
      <c r="G462" s="185">
        <v>6</v>
      </c>
      <c r="H462" s="183">
        <v>0</v>
      </c>
      <c r="I462" s="184">
        <v>10</v>
      </c>
      <c r="J462" s="181">
        <v>0</v>
      </c>
      <c r="K462" s="182">
        <v>0</v>
      </c>
      <c r="L462" s="183">
        <v>5</v>
      </c>
      <c r="M462" s="181">
        <v>0</v>
      </c>
      <c r="N462" s="186">
        <v>3</v>
      </c>
      <c r="O462" s="199">
        <v>1</v>
      </c>
      <c r="P462" s="181">
        <v>2</v>
      </c>
      <c r="Q462" s="182">
        <v>1</v>
      </c>
      <c r="R462" s="183">
        <v>0</v>
      </c>
      <c r="S462" s="184">
        <v>1</v>
      </c>
      <c r="T462" s="181">
        <v>0</v>
      </c>
      <c r="U462" s="185">
        <v>1</v>
      </c>
      <c r="V462" s="183">
        <v>1</v>
      </c>
      <c r="W462" s="200">
        <v>1</v>
      </c>
      <c r="X462" s="181">
        <v>0</v>
      </c>
      <c r="Y462" s="185">
        <v>0</v>
      </c>
      <c r="Z462" s="183">
        <v>1</v>
      </c>
      <c r="AA462" s="181">
        <v>9</v>
      </c>
      <c r="AB462" s="165">
        <f t="shared" si="7748"/>
        <v>12</v>
      </c>
      <c r="AC462" s="166">
        <f t="shared" si="7749"/>
        <v>41</v>
      </c>
      <c r="BI462" s="132" t="s">
        <v>35</v>
      </c>
      <c r="BJ462" s="124">
        <f>B462/B467</f>
        <v>0</v>
      </c>
      <c r="BK462" s="125">
        <f t="shared" ref="BK462" si="8240">C462/C467</f>
        <v>1.0325245224574084E-3</v>
      </c>
      <c r="BL462" s="126">
        <f t="shared" ref="BL462" si="8241">D462/D467</f>
        <v>0</v>
      </c>
      <c r="BM462" s="127">
        <f t="shared" ref="BM462" si="8242">E462/E467</f>
        <v>1.412030499858797E-3</v>
      </c>
      <c r="BN462" s="124">
        <f t="shared" ref="BN462" si="8243">F462/F467</f>
        <v>0</v>
      </c>
      <c r="BO462" s="125">
        <f t="shared" ref="BO462" si="8244">G462/G467</f>
        <v>1.6348773841961854E-3</v>
      </c>
      <c r="BP462" s="126">
        <f t="shared" ref="BP462" si="8245">H462/H467</f>
        <v>0</v>
      </c>
      <c r="BQ462" s="127">
        <f t="shared" ref="BQ462" si="8246">I462/I467</f>
        <v>1.5239256324291375E-3</v>
      </c>
      <c r="BR462" s="124">
        <f t="shared" ref="BR462" si="8247">J462/J467</f>
        <v>0</v>
      </c>
      <c r="BS462" s="125">
        <f t="shared" ref="BS462" si="8248">K462/K467</f>
        <v>0</v>
      </c>
      <c r="BT462" s="126">
        <f t="shared" ref="BT462" si="8249">L462/L467</f>
        <v>1.3770311209033324E-3</v>
      </c>
      <c r="BU462" s="124">
        <f t="shared" ref="BU462" si="8250">M462/M467</f>
        <v>0</v>
      </c>
      <c r="BV462" s="128">
        <f t="shared" ref="BV462" si="8251">N462/N467</f>
        <v>5.1046452271567128E-4</v>
      </c>
      <c r="BW462" s="129">
        <f t="shared" ref="BW462" si="8252">O462/O467</f>
        <v>1.6474464579901152E-4</v>
      </c>
      <c r="BX462" s="124">
        <f t="shared" ref="BX462" si="8253">P462/P467</f>
        <v>6.754474839581223E-4</v>
      </c>
      <c r="BY462" s="125">
        <f t="shared" ref="BY462" si="8254">Q462/Q467</f>
        <v>3.370407819346141E-4</v>
      </c>
      <c r="BZ462" s="126">
        <f t="shared" ref="BZ462" si="8255">R462/R467</f>
        <v>0</v>
      </c>
      <c r="CA462" s="127">
        <f t="shared" ref="CA462" si="8256">S462/S467</f>
        <v>2.5068939583855601E-4</v>
      </c>
      <c r="CB462" s="124">
        <f t="shared" ref="CB462" si="8257">T462/T467</f>
        <v>0</v>
      </c>
      <c r="CC462" s="125">
        <f t="shared" ref="CC462" si="8258">U462/U467</f>
        <v>8.1168831168831174E-4</v>
      </c>
      <c r="CD462" s="126">
        <f t="shared" ref="CD462" si="8259">V462/V467</f>
        <v>2.2914757103574703E-4</v>
      </c>
      <c r="CE462" s="127">
        <f t="shared" ref="CE462" si="8260">W462/W467</f>
        <v>3.2425421530479895E-4</v>
      </c>
      <c r="CF462" s="124">
        <f t="shared" ref="CF462" si="8261">X462/X467</f>
        <v>0</v>
      </c>
      <c r="CG462" s="125">
        <f t="shared" ref="CG462" si="8262">Y462/Y467</f>
        <v>0</v>
      </c>
      <c r="CH462" s="126">
        <f t="shared" ref="CH462" si="8263">Z462/Z467</f>
        <v>1.5062509414068384E-4</v>
      </c>
      <c r="CI462" s="124">
        <f t="shared" ref="CI462" si="8264">AA462/AA467</f>
        <v>9.8489822718319099E-4</v>
      </c>
      <c r="CJ462" s="130">
        <f t="shared" ref="CJ462" si="8265">AB462/AB467</f>
        <v>2.2116961866671582E-4</v>
      </c>
      <c r="CK462" s="131">
        <f t="shared" ref="CK462" si="8266">AC462/AC467</f>
        <v>7.5715604801477373E-4</v>
      </c>
    </row>
    <row r="463" spans="1:89" x14ac:dyDescent="0.2">
      <c r="A463" s="140" t="s">
        <v>36</v>
      </c>
      <c r="B463" s="195">
        <v>0</v>
      </c>
      <c r="C463" s="189">
        <v>1</v>
      </c>
      <c r="D463" s="190">
        <v>0</v>
      </c>
      <c r="E463" s="191">
        <v>2</v>
      </c>
      <c r="F463" s="188">
        <v>0</v>
      </c>
      <c r="G463" s="192">
        <v>0</v>
      </c>
      <c r="H463" s="190">
        <v>0</v>
      </c>
      <c r="I463" s="191">
        <v>0</v>
      </c>
      <c r="J463" s="188">
        <v>0</v>
      </c>
      <c r="K463" s="192">
        <v>0</v>
      </c>
      <c r="L463" s="190">
        <v>0</v>
      </c>
      <c r="M463" s="188">
        <v>0</v>
      </c>
      <c r="N463" s="193">
        <v>0</v>
      </c>
      <c r="O463" s="196">
        <v>0</v>
      </c>
      <c r="P463" s="188">
        <v>0</v>
      </c>
      <c r="Q463" s="192">
        <v>0</v>
      </c>
      <c r="R463" s="190">
        <v>0</v>
      </c>
      <c r="S463" s="191">
        <v>0</v>
      </c>
      <c r="T463" s="188">
        <v>0</v>
      </c>
      <c r="U463" s="192">
        <v>0</v>
      </c>
      <c r="V463" s="190">
        <v>0</v>
      </c>
      <c r="W463" s="191">
        <v>0</v>
      </c>
      <c r="X463" s="188">
        <v>0</v>
      </c>
      <c r="Y463" s="192">
        <v>0</v>
      </c>
      <c r="Z463" s="190">
        <v>0</v>
      </c>
      <c r="AA463" s="188">
        <v>0</v>
      </c>
      <c r="AB463" s="165">
        <f t="shared" si="7748"/>
        <v>0</v>
      </c>
      <c r="AC463" s="166">
        <f t="shared" si="7749"/>
        <v>3</v>
      </c>
      <c r="BI463" s="140" t="s">
        <v>36</v>
      </c>
      <c r="BJ463" s="124">
        <f>B463/B467</f>
        <v>0</v>
      </c>
      <c r="BK463" s="125">
        <f t="shared" ref="BK463" si="8267">C463/C467</f>
        <v>1.7208742040956807E-4</v>
      </c>
      <c r="BL463" s="126">
        <f t="shared" ref="BL463" si="8268">D463/D467</f>
        <v>0</v>
      </c>
      <c r="BM463" s="127">
        <f t="shared" ref="BM463" si="8269">E463/E467</f>
        <v>5.6481219994351881E-4</v>
      </c>
      <c r="BN463" s="124">
        <f t="shared" ref="BN463" si="8270">F463/F467</f>
        <v>0</v>
      </c>
      <c r="BO463" s="125">
        <f t="shared" ref="BO463" si="8271">G463/G467</f>
        <v>0</v>
      </c>
      <c r="BP463" s="126">
        <f t="shared" ref="BP463" si="8272">H463/H467</f>
        <v>0</v>
      </c>
      <c r="BQ463" s="127">
        <f t="shared" ref="BQ463" si="8273">I463/I467</f>
        <v>0</v>
      </c>
      <c r="BR463" s="124">
        <f t="shared" ref="BR463" si="8274">J463/J467</f>
        <v>0</v>
      </c>
      <c r="BS463" s="125">
        <f t="shared" ref="BS463" si="8275">K463/K467</f>
        <v>0</v>
      </c>
      <c r="BT463" s="126">
        <f t="shared" ref="BT463" si="8276">L463/L467</f>
        <v>0</v>
      </c>
      <c r="BU463" s="124">
        <f t="shared" ref="BU463" si="8277">M463/M467</f>
        <v>0</v>
      </c>
      <c r="BV463" s="128">
        <f t="shared" ref="BV463" si="8278">N463/N467</f>
        <v>0</v>
      </c>
      <c r="BW463" s="129">
        <f t="shared" ref="BW463" si="8279">O463/O467</f>
        <v>0</v>
      </c>
      <c r="BX463" s="124">
        <f t="shared" ref="BX463" si="8280">P463/P467</f>
        <v>0</v>
      </c>
      <c r="BY463" s="125">
        <f t="shared" ref="BY463" si="8281">Q463/Q467</f>
        <v>0</v>
      </c>
      <c r="BZ463" s="126">
        <f t="shared" ref="BZ463" si="8282">R463/R467</f>
        <v>0</v>
      </c>
      <c r="CA463" s="127">
        <f t="shared" ref="CA463" si="8283">S463/S467</f>
        <v>0</v>
      </c>
      <c r="CB463" s="124">
        <f t="shared" ref="CB463" si="8284">T463/T467</f>
        <v>0</v>
      </c>
      <c r="CC463" s="125">
        <f t="shared" ref="CC463" si="8285">U463/U467</f>
        <v>0</v>
      </c>
      <c r="CD463" s="126">
        <f t="shared" ref="CD463" si="8286">V463/V467</f>
        <v>0</v>
      </c>
      <c r="CE463" s="127">
        <f t="shared" ref="CE463" si="8287">W463/W467</f>
        <v>0</v>
      </c>
      <c r="CF463" s="124">
        <f t="shared" ref="CF463" si="8288">X463/X467</f>
        <v>0</v>
      </c>
      <c r="CG463" s="125">
        <f t="shared" ref="CG463" si="8289">Y463/Y467</f>
        <v>0</v>
      </c>
      <c r="CH463" s="126">
        <f t="shared" ref="CH463" si="8290">Z463/Z467</f>
        <v>0</v>
      </c>
      <c r="CI463" s="124">
        <f t="shared" ref="CI463" si="8291">AA463/AA467</f>
        <v>0</v>
      </c>
      <c r="CJ463" s="130">
        <f t="shared" ref="CJ463" si="8292">AB463/AB467</f>
        <v>0</v>
      </c>
      <c r="CK463" s="131">
        <f t="shared" ref="CK463" si="8293">AC463/AC467</f>
        <v>5.5401662049861494E-5</v>
      </c>
    </row>
    <row r="464" spans="1:89" x14ac:dyDescent="0.2">
      <c r="A464" s="132" t="s">
        <v>37</v>
      </c>
      <c r="B464" s="57"/>
      <c r="C464" s="58"/>
      <c r="D464" s="134"/>
      <c r="E464" s="135"/>
      <c r="F464" s="133"/>
      <c r="G464" s="136"/>
      <c r="H464" s="134"/>
      <c r="I464" s="135"/>
      <c r="J464" s="133"/>
      <c r="K464" s="136"/>
      <c r="L464" s="134"/>
      <c r="M464" s="133"/>
      <c r="N464" s="137"/>
      <c r="O464" s="138"/>
      <c r="P464" s="133"/>
      <c r="Q464" s="136"/>
      <c r="R464" s="134"/>
      <c r="S464" s="135"/>
      <c r="T464" s="133"/>
      <c r="U464" s="136"/>
      <c r="V464" s="134"/>
      <c r="W464" s="135"/>
      <c r="X464" s="133"/>
      <c r="Y464" s="136"/>
      <c r="Z464" s="139"/>
      <c r="AA464" s="2"/>
      <c r="AB464" s="165">
        <f t="shared" si="7748"/>
        <v>0</v>
      </c>
      <c r="AC464" s="166">
        <f t="shared" si="7749"/>
        <v>0</v>
      </c>
      <c r="BI464" s="132" t="s">
        <v>37</v>
      </c>
      <c r="BJ464" s="124">
        <f>B464/B467</f>
        <v>0</v>
      </c>
      <c r="BK464" s="125">
        <f t="shared" ref="BK464" si="8294">C464/C467</f>
        <v>0</v>
      </c>
      <c r="BL464" s="126">
        <f t="shared" ref="BL464" si="8295">D464/D467</f>
        <v>0</v>
      </c>
      <c r="BM464" s="127">
        <f t="shared" ref="BM464" si="8296">E464/E467</f>
        <v>0</v>
      </c>
      <c r="BN464" s="124">
        <f t="shared" ref="BN464" si="8297">F464/F467</f>
        <v>0</v>
      </c>
      <c r="BO464" s="125">
        <f t="shared" ref="BO464" si="8298">G464/G467</f>
        <v>0</v>
      </c>
      <c r="BP464" s="126">
        <f t="shared" ref="BP464" si="8299">H464/H467</f>
        <v>0</v>
      </c>
      <c r="BQ464" s="127">
        <f t="shared" ref="BQ464" si="8300">I464/I467</f>
        <v>0</v>
      </c>
      <c r="BR464" s="124">
        <f t="shared" ref="BR464" si="8301">J464/J467</f>
        <v>0</v>
      </c>
      <c r="BS464" s="125">
        <f t="shared" ref="BS464" si="8302">K464/K467</f>
        <v>0</v>
      </c>
      <c r="BT464" s="126">
        <f t="shared" ref="BT464" si="8303">L464/L467</f>
        <v>0</v>
      </c>
      <c r="BU464" s="124">
        <f t="shared" ref="BU464" si="8304">M464/M467</f>
        <v>0</v>
      </c>
      <c r="BV464" s="128">
        <f t="shared" ref="BV464" si="8305">N464/N467</f>
        <v>0</v>
      </c>
      <c r="BW464" s="129">
        <f t="shared" ref="BW464" si="8306">O464/O467</f>
        <v>0</v>
      </c>
      <c r="BX464" s="124">
        <f t="shared" ref="BX464" si="8307">P464/P467</f>
        <v>0</v>
      </c>
      <c r="BY464" s="125">
        <f t="shared" ref="BY464" si="8308">Q464/Q467</f>
        <v>0</v>
      </c>
      <c r="BZ464" s="126">
        <f t="shared" ref="BZ464" si="8309">R464/R467</f>
        <v>0</v>
      </c>
      <c r="CA464" s="127">
        <f t="shared" ref="CA464" si="8310">S464/S467</f>
        <v>0</v>
      </c>
      <c r="CB464" s="124">
        <f t="shared" ref="CB464" si="8311">T464/T467</f>
        <v>0</v>
      </c>
      <c r="CC464" s="125">
        <f t="shared" ref="CC464" si="8312">U464/U467</f>
        <v>0</v>
      </c>
      <c r="CD464" s="126">
        <f t="shared" ref="CD464" si="8313">V464/V467</f>
        <v>0</v>
      </c>
      <c r="CE464" s="127">
        <f t="shared" ref="CE464" si="8314">W464/W467</f>
        <v>0</v>
      </c>
      <c r="CF464" s="124">
        <f t="shared" ref="CF464" si="8315">X464/X467</f>
        <v>0</v>
      </c>
      <c r="CG464" s="125">
        <f t="shared" ref="CG464" si="8316">Y464/Y467</f>
        <v>0</v>
      </c>
      <c r="CH464" s="126">
        <f t="shared" ref="CH464" si="8317">Z464/Z467</f>
        <v>0</v>
      </c>
      <c r="CI464" s="124">
        <f t="shared" ref="CI464" si="8318">AA464/AA467</f>
        <v>0</v>
      </c>
      <c r="CJ464" s="130">
        <f t="shared" ref="CJ464" si="8319">AB464/AB467</f>
        <v>0</v>
      </c>
      <c r="CK464" s="131">
        <f t="shared" ref="CK464" si="8320">AC464/AC467</f>
        <v>0</v>
      </c>
    </row>
    <row r="465" spans="1:89" x14ac:dyDescent="0.2">
      <c r="A465" s="140" t="s">
        <v>38</v>
      </c>
      <c r="B465" s="55"/>
      <c r="C465" s="56"/>
      <c r="D465" s="145"/>
      <c r="E465" s="142"/>
      <c r="F465" s="143"/>
      <c r="G465" s="144"/>
      <c r="H465" s="145"/>
      <c r="I465" s="142"/>
      <c r="J465" s="143"/>
      <c r="K465" s="144"/>
      <c r="L465" s="145"/>
      <c r="M465" s="143"/>
      <c r="N465" s="147"/>
      <c r="O465" s="146"/>
      <c r="P465" s="143"/>
      <c r="Q465" s="144"/>
      <c r="R465" s="145"/>
      <c r="S465" s="142"/>
      <c r="T465" s="143"/>
      <c r="U465" s="144"/>
      <c r="V465" s="145"/>
      <c r="W465" s="142"/>
      <c r="X465" s="143"/>
      <c r="Y465" s="144"/>
      <c r="Z465" s="3"/>
      <c r="AA465" s="141"/>
      <c r="AB465" s="165">
        <f t="shared" si="7748"/>
        <v>0</v>
      </c>
      <c r="AC465" s="166">
        <f t="shared" si="7749"/>
        <v>0</v>
      </c>
      <c r="BI465" s="140" t="s">
        <v>38</v>
      </c>
      <c r="BJ465" s="124">
        <f>B465/B467</f>
        <v>0</v>
      </c>
      <c r="BK465" s="125">
        <f t="shared" ref="BK465" si="8321">C465/C467</f>
        <v>0</v>
      </c>
      <c r="BL465" s="126">
        <f t="shared" ref="BL465" si="8322">D465/D467</f>
        <v>0</v>
      </c>
      <c r="BM465" s="127">
        <f t="shared" ref="BM465" si="8323">E465/E467</f>
        <v>0</v>
      </c>
      <c r="BN465" s="124">
        <f t="shared" ref="BN465" si="8324">F465/F467</f>
        <v>0</v>
      </c>
      <c r="BO465" s="125">
        <f t="shared" ref="BO465" si="8325">G465/G467</f>
        <v>0</v>
      </c>
      <c r="BP465" s="126">
        <f t="shared" ref="BP465" si="8326">H465/H467</f>
        <v>0</v>
      </c>
      <c r="BQ465" s="127">
        <f t="shared" ref="BQ465" si="8327">I465/I467</f>
        <v>0</v>
      </c>
      <c r="BR465" s="124">
        <f t="shared" ref="BR465" si="8328">J465/J467</f>
        <v>0</v>
      </c>
      <c r="BS465" s="125">
        <f t="shared" ref="BS465" si="8329">K465/K467</f>
        <v>0</v>
      </c>
      <c r="BT465" s="126">
        <f t="shared" ref="BT465" si="8330">L465/L467</f>
        <v>0</v>
      </c>
      <c r="BU465" s="124">
        <f t="shared" ref="BU465" si="8331">M465/M467</f>
        <v>0</v>
      </c>
      <c r="BV465" s="128">
        <f t="shared" ref="BV465" si="8332">N465/N467</f>
        <v>0</v>
      </c>
      <c r="BW465" s="129">
        <f t="shared" ref="BW465" si="8333">O465/O467</f>
        <v>0</v>
      </c>
      <c r="BX465" s="124">
        <f t="shared" ref="BX465" si="8334">P465/P467</f>
        <v>0</v>
      </c>
      <c r="BY465" s="125">
        <f t="shared" ref="BY465" si="8335">Q465/Q467</f>
        <v>0</v>
      </c>
      <c r="BZ465" s="126">
        <f t="shared" ref="BZ465" si="8336">R465/R467</f>
        <v>0</v>
      </c>
      <c r="CA465" s="127">
        <f t="shared" ref="CA465" si="8337">S465/S467</f>
        <v>0</v>
      </c>
      <c r="CB465" s="124">
        <f t="shared" ref="CB465" si="8338">T465/T467</f>
        <v>0</v>
      </c>
      <c r="CC465" s="125">
        <f t="shared" ref="CC465" si="8339">U465/U467</f>
        <v>0</v>
      </c>
      <c r="CD465" s="126">
        <f t="shared" ref="CD465" si="8340">V465/V467</f>
        <v>0</v>
      </c>
      <c r="CE465" s="127">
        <f t="shared" ref="CE465" si="8341">W465/W467</f>
        <v>0</v>
      </c>
      <c r="CF465" s="124">
        <f t="shared" ref="CF465" si="8342">X465/X467</f>
        <v>0</v>
      </c>
      <c r="CG465" s="125">
        <f t="shared" ref="CG465" si="8343">Y465/Y467</f>
        <v>0</v>
      </c>
      <c r="CH465" s="126">
        <f t="shared" ref="CH465" si="8344">Z465/Z467</f>
        <v>0</v>
      </c>
      <c r="CI465" s="124">
        <f t="shared" ref="CI465" si="8345">AA465/AA467</f>
        <v>0</v>
      </c>
      <c r="CJ465" s="130">
        <f t="shared" ref="CJ465" si="8346">AB465/AB467</f>
        <v>0</v>
      </c>
      <c r="CK465" s="131">
        <f t="shared" ref="CK465" si="8347">AC465/AC467</f>
        <v>0</v>
      </c>
    </row>
    <row r="466" spans="1:89" ht="13.5" thickBot="1" x14ac:dyDescent="0.25">
      <c r="A466" s="132" t="s">
        <v>39</v>
      </c>
      <c r="B466" s="57"/>
      <c r="C466" s="58"/>
      <c r="D466" s="134"/>
      <c r="E466" s="135"/>
      <c r="F466" s="133"/>
      <c r="G466" s="136"/>
      <c r="H466" s="134"/>
      <c r="I466" s="135"/>
      <c r="J466" s="133"/>
      <c r="K466" s="136"/>
      <c r="L466" s="134"/>
      <c r="M466" s="133"/>
      <c r="N466" s="137"/>
      <c r="O466" s="138"/>
      <c r="P466" s="133"/>
      <c r="Q466" s="136"/>
      <c r="R466" s="134"/>
      <c r="S466" s="135"/>
      <c r="T466" s="133"/>
      <c r="U466" s="136"/>
      <c r="V466" s="134"/>
      <c r="W466" s="135"/>
      <c r="X466" s="133"/>
      <c r="Y466" s="136"/>
      <c r="Z466" s="139"/>
      <c r="AA466" s="2"/>
      <c r="AB466" s="165"/>
      <c r="AC466" s="166"/>
      <c r="BI466" s="132" t="s">
        <v>39</v>
      </c>
      <c r="BJ466" s="124">
        <f>B466/B467</f>
        <v>0</v>
      </c>
      <c r="BK466" s="125">
        <f t="shared" ref="BK466" si="8348">C466/C467</f>
        <v>0</v>
      </c>
      <c r="BL466" s="126">
        <f t="shared" ref="BL466" si="8349">D466/D467</f>
        <v>0</v>
      </c>
      <c r="BM466" s="127">
        <f t="shared" ref="BM466" si="8350">E466/E467</f>
        <v>0</v>
      </c>
      <c r="BN466" s="124">
        <f t="shared" ref="BN466" si="8351">F466/F467</f>
        <v>0</v>
      </c>
      <c r="BO466" s="125">
        <f t="shared" ref="BO466" si="8352">G466/G467</f>
        <v>0</v>
      </c>
      <c r="BP466" s="126">
        <f t="shared" ref="BP466" si="8353">H466/H467</f>
        <v>0</v>
      </c>
      <c r="BQ466" s="127">
        <f t="shared" ref="BQ466" si="8354">I466/I467</f>
        <v>0</v>
      </c>
      <c r="BR466" s="124">
        <f t="shared" ref="BR466" si="8355">J466/J467</f>
        <v>0</v>
      </c>
      <c r="BS466" s="125">
        <f t="shared" ref="BS466" si="8356">K466/K467</f>
        <v>0</v>
      </c>
      <c r="BT466" s="126">
        <f t="shared" ref="BT466" si="8357">L466/L467</f>
        <v>0</v>
      </c>
      <c r="BU466" s="124">
        <f t="shared" ref="BU466" si="8358">M466/M467</f>
        <v>0</v>
      </c>
      <c r="BV466" s="128">
        <f t="shared" ref="BV466" si="8359">N466/N467</f>
        <v>0</v>
      </c>
      <c r="BW466" s="129">
        <f t="shared" ref="BW466" si="8360">O466/O467</f>
        <v>0</v>
      </c>
      <c r="BX466" s="124">
        <f t="shared" ref="BX466" si="8361">P466/P467</f>
        <v>0</v>
      </c>
      <c r="BY466" s="125">
        <f t="shared" ref="BY466" si="8362">Q466/Q467</f>
        <v>0</v>
      </c>
      <c r="BZ466" s="126">
        <f t="shared" ref="BZ466" si="8363">R466/R467</f>
        <v>0</v>
      </c>
      <c r="CA466" s="127">
        <f t="shared" ref="CA466" si="8364">S466/S467</f>
        <v>0</v>
      </c>
      <c r="CB466" s="124">
        <f t="shared" ref="CB466" si="8365">T466/T467</f>
        <v>0</v>
      </c>
      <c r="CC466" s="125">
        <f t="shared" ref="CC466" si="8366">U466/U467</f>
        <v>0</v>
      </c>
      <c r="CD466" s="126">
        <f t="shared" ref="CD466" si="8367">V466/V467</f>
        <v>0</v>
      </c>
      <c r="CE466" s="127">
        <f t="shared" ref="CE466" si="8368">W466/W467</f>
        <v>0</v>
      </c>
      <c r="CF466" s="124">
        <f t="shared" ref="CF466" si="8369">X466/X467</f>
        <v>0</v>
      </c>
      <c r="CG466" s="125">
        <f t="shared" ref="CG466" si="8370">Y466/Y467</f>
        <v>0</v>
      </c>
      <c r="CH466" s="126">
        <f t="shared" ref="CH466" si="8371">Z466/Z467</f>
        <v>0</v>
      </c>
      <c r="CI466" s="124">
        <f t="shared" ref="CI466" si="8372">AA466/AA467</f>
        <v>0</v>
      </c>
      <c r="CJ466" s="130">
        <f t="shared" ref="CJ466" si="8373">AB466/AB467</f>
        <v>0</v>
      </c>
      <c r="CK466" s="131">
        <f t="shared" ref="CK466" si="8374">AC466/AC467</f>
        <v>0</v>
      </c>
    </row>
    <row r="467" spans="1:89" ht="14.25" thickTop="1" thickBot="1" x14ac:dyDescent="0.25">
      <c r="A467" s="254" t="s">
        <v>13</v>
      </c>
      <c r="B467" s="14">
        <f t="shared" ref="B467" si="8375">SUM(B444:B466)</f>
        <v>6044</v>
      </c>
      <c r="C467" s="1">
        <f t="shared" ref="C467" si="8376">SUM(C444:C466)</f>
        <v>5811</v>
      </c>
      <c r="D467" s="14">
        <f t="shared" ref="D467" si="8377">SUM(D444:D466)</f>
        <v>2773</v>
      </c>
      <c r="E467" s="1">
        <f t="shared" ref="E467" si="8378">SUM(E444:E466)</f>
        <v>3541</v>
      </c>
      <c r="F467" s="14">
        <f t="shared" ref="F467" si="8379">SUM(F444:F466)</f>
        <v>5317</v>
      </c>
      <c r="G467" s="1">
        <f t="shared" ref="G467" si="8380">SUM(G444:G466)</f>
        <v>3670</v>
      </c>
      <c r="H467" s="14">
        <f t="shared" ref="H467" si="8381">SUM(H444:H466)</f>
        <v>6858</v>
      </c>
      <c r="I467" s="1">
        <f t="shared" ref="I467" si="8382">SUM(I444:I466)</f>
        <v>6562</v>
      </c>
      <c r="J467" s="14">
        <f t="shared" ref="J467" si="8383">SUM(J444:J466)</f>
        <v>1740</v>
      </c>
      <c r="K467" s="1">
        <f t="shared" ref="K467" si="8384">SUM(K444:K466)</f>
        <v>1495</v>
      </c>
      <c r="L467" s="14">
        <f t="shared" ref="L467" si="8385">SUM(L444:L466)</f>
        <v>3631</v>
      </c>
      <c r="M467" s="1">
        <f t="shared" ref="M467" si="8386">SUM(M444:M466)</f>
        <v>3937</v>
      </c>
      <c r="N467" s="14">
        <f t="shared" ref="N467" si="8387">SUM(N444:N466)</f>
        <v>5877</v>
      </c>
      <c r="O467" s="1">
        <f t="shared" ref="O467" si="8388">SUM(O444:O466)</f>
        <v>6070</v>
      </c>
      <c r="P467" s="14">
        <f t="shared" ref="P467" si="8389">SUM(P444:P466)</f>
        <v>2961</v>
      </c>
      <c r="Q467" s="1">
        <f t="shared" ref="Q467" si="8390">SUM(Q444:Q466)</f>
        <v>2967</v>
      </c>
      <c r="R467" s="14">
        <f t="shared" ref="R467" si="8391">SUM(R444:R466)</f>
        <v>3942</v>
      </c>
      <c r="S467" s="1">
        <f t="shared" ref="S467" si="8392">SUM(S444:S466)</f>
        <v>3989</v>
      </c>
      <c r="T467" s="14">
        <f t="shared" ref="T467" si="8393">SUM(T444:T466)</f>
        <v>1331</v>
      </c>
      <c r="U467" s="1">
        <f t="shared" ref="U467" si="8394">SUM(U444:U466)</f>
        <v>1232</v>
      </c>
      <c r="V467" s="14">
        <f t="shared" ref="V467" si="8395">SUM(V444:V466)</f>
        <v>4364</v>
      </c>
      <c r="W467" s="1">
        <f t="shared" ref="W467" si="8396">SUM(W444:W466)</f>
        <v>3084</v>
      </c>
      <c r="X467" s="14">
        <f t="shared" ref="X467" si="8397">SUM(X444:X466)</f>
        <v>2780</v>
      </c>
      <c r="Y467" s="1">
        <f t="shared" ref="Y467" si="8398">SUM(Y444:Y466)</f>
        <v>2654</v>
      </c>
      <c r="Z467" s="14">
        <f t="shared" ref="Z467" si="8399">SUM(Z444:Z466)</f>
        <v>6639</v>
      </c>
      <c r="AA467" s="1">
        <f t="shared" ref="AA467" si="8400">SUM(AA444:AA466)</f>
        <v>9138</v>
      </c>
      <c r="AB467" s="167">
        <f t="shared" ref="AB467:AC467" si="8401">SUM(AB443:AB466)</f>
        <v>54257</v>
      </c>
      <c r="AC467" s="168">
        <f t="shared" si="8401"/>
        <v>54150</v>
      </c>
      <c r="BI467" s="254" t="s">
        <v>13</v>
      </c>
      <c r="BJ467" s="148">
        <f>SUM(BJ443:BJ466)</f>
        <v>0.99999999999999978</v>
      </c>
      <c r="BK467" s="149">
        <f t="shared" ref="BK467:CK467" si="8402">SUM(BK443:BK466)</f>
        <v>1</v>
      </c>
      <c r="BL467" s="148">
        <f t="shared" si="8402"/>
        <v>0.99999999999999978</v>
      </c>
      <c r="BM467" s="149">
        <f t="shared" si="8402"/>
        <v>1</v>
      </c>
      <c r="BN467" s="148">
        <f t="shared" si="8402"/>
        <v>0.99999999999999989</v>
      </c>
      <c r="BO467" s="149">
        <f t="shared" si="8402"/>
        <v>1</v>
      </c>
      <c r="BP467" s="148">
        <f t="shared" si="8402"/>
        <v>1</v>
      </c>
      <c r="BQ467" s="149">
        <f t="shared" si="8402"/>
        <v>1.0000000000000002</v>
      </c>
      <c r="BR467" s="148">
        <f t="shared" si="8402"/>
        <v>1</v>
      </c>
      <c r="BS467" s="149">
        <f t="shared" si="8402"/>
        <v>1</v>
      </c>
      <c r="BT467" s="148">
        <f t="shared" si="8402"/>
        <v>1.0000000000000002</v>
      </c>
      <c r="BU467" s="149">
        <f t="shared" si="8402"/>
        <v>1</v>
      </c>
      <c r="BV467" s="148">
        <f t="shared" si="8402"/>
        <v>1</v>
      </c>
      <c r="BW467" s="149">
        <f t="shared" si="8402"/>
        <v>1</v>
      </c>
      <c r="BX467" s="148">
        <f t="shared" si="8402"/>
        <v>1.0000000000000002</v>
      </c>
      <c r="BY467" s="149">
        <f t="shared" si="8402"/>
        <v>1</v>
      </c>
      <c r="BZ467" s="148">
        <f t="shared" si="8402"/>
        <v>1</v>
      </c>
      <c r="CA467" s="149">
        <f t="shared" si="8402"/>
        <v>0.99999999999999989</v>
      </c>
      <c r="CB467" s="148">
        <f t="shared" si="8402"/>
        <v>0.99999999999999989</v>
      </c>
      <c r="CC467" s="149">
        <f t="shared" si="8402"/>
        <v>1</v>
      </c>
      <c r="CD467" s="148">
        <f t="shared" si="8402"/>
        <v>1</v>
      </c>
      <c r="CE467" s="149">
        <f t="shared" si="8402"/>
        <v>0.99999999999999978</v>
      </c>
      <c r="CF467" s="148">
        <f t="shared" si="8402"/>
        <v>1.0000000000000002</v>
      </c>
      <c r="CG467" s="149">
        <f t="shared" si="8402"/>
        <v>1</v>
      </c>
      <c r="CH467" s="148">
        <f t="shared" si="8402"/>
        <v>0.99999999999999978</v>
      </c>
      <c r="CI467" s="149">
        <f t="shared" si="8402"/>
        <v>1</v>
      </c>
      <c r="CJ467" s="148">
        <f t="shared" si="8402"/>
        <v>1</v>
      </c>
      <c r="CK467" s="149">
        <f t="shared" si="8402"/>
        <v>1</v>
      </c>
    </row>
    <row r="468" spans="1:89" ht="13.5" thickTop="1" x14ac:dyDescent="0.2">
      <c r="A468" s="179"/>
    </row>
    <row r="470" spans="1:89" x14ac:dyDescent="0.2">
      <c r="A470" s="271">
        <f>+A439+1</f>
        <v>43998</v>
      </c>
      <c r="B470" s="271"/>
      <c r="C470" s="271"/>
      <c r="D470" s="271"/>
      <c r="BI470" s="270">
        <f>+BI439+1</f>
        <v>43998</v>
      </c>
      <c r="BJ470" s="270"/>
      <c r="BK470" s="270"/>
      <c r="BL470" s="270"/>
    </row>
    <row r="471" spans="1:89" ht="13.5" thickBot="1" x14ac:dyDescent="0.25">
      <c r="AE471" t="s">
        <v>84</v>
      </c>
    </row>
    <row r="472" spans="1:89" ht="14.25" thickTop="1" thickBot="1" x14ac:dyDescent="0.25">
      <c r="A472" s="268" t="s">
        <v>0</v>
      </c>
      <c r="B472" s="262" t="s">
        <v>1</v>
      </c>
      <c r="C472" s="263"/>
      <c r="D472" s="262" t="s">
        <v>2</v>
      </c>
      <c r="E472" s="263"/>
      <c r="F472" s="262" t="s">
        <v>3</v>
      </c>
      <c r="G472" s="263"/>
      <c r="H472" s="262" t="s">
        <v>4</v>
      </c>
      <c r="I472" s="263"/>
      <c r="J472" s="262" t="s">
        <v>5</v>
      </c>
      <c r="K472" s="263"/>
      <c r="L472" s="262" t="s">
        <v>6</v>
      </c>
      <c r="M472" s="263"/>
      <c r="N472" s="262" t="s">
        <v>7</v>
      </c>
      <c r="O472" s="263"/>
      <c r="P472" s="262" t="s">
        <v>8</v>
      </c>
      <c r="Q472" s="263"/>
      <c r="R472" s="262" t="s">
        <v>9</v>
      </c>
      <c r="S472" s="263"/>
      <c r="T472" s="262" t="s">
        <v>10</v>
      </c>
      <c r="U472" s="263"/>
      <c r="V472" s="262" t="s">
        <v>11</v>
      </c>
      <c r="W472" s="263"/>
      <c r="X472" s="262" t="s">
        <v>12</v>
      </c>
      <c r="Y472" s="263"/>
      <c r="Z472" s="264" t="s">
        <v>40</v>
      </c>
      <c r="AA472" s="265"/>
      <c r="AB472" s="266" t="s">
        <v>41</v>
      </c>
      <c r="AC472" s="267"/>
      <c r="AE472" s="268" t="s">
        <v>0</v>
      </c>
      <c r="AF472" s="262" t="s">
        <v>1</v>
      </c>
      <c r="AG472" s="263"/>
      <c r="AH472" s="262" t="s">
        <v>2</v>
      </c>
      <c r="AI472" s="263"/>
      <c r="AJ472" s="262" t="s">
        <v>3</v>
      </c>
      <c r="AK472" s="263"/>
      <c r="AL472" s="262" t="s">
        <v>4</v>
      </c>
      <c r="AM472" s="263"/>
      <c r="AN472" s="262" t="s">
        <v>5</v>
      </c>
      <c r="AO472" s="263"/>
      <c r="AP472" s="262" t="s">
        <v>6</v>
      </c>
      <c r="AQ472" s="263"/>
      <c r="AR472" s="262" t="s">
        <v>7</v>
      </c>
      <c r="AS472" s="263"/>
      <c r="AT472" s="262" t="s">
        <v>8</v>
      </c>
      <c r="AU472" s="263"/>
      <c r="AV472" s="262" t="s">
        <v>9</v>
      </c>
      <c r="AW472" s="263"/>
      <c r="AX472" s="262" t="s">
        <v>10</v>
      </c>
      <c r="AY472" s="263"/>
      <c r="AZ472" s="262" t="s">
        <v>11</v>
      </c>
      <c r="BA472" s="263"/>
      <c r="BB472" s="262" t="s">
        <v>12</v>
      </c>
      <c r="BC472" s="263"/>
      <c r="BD472" s="264" t="s">
        <v>40</v>
      </c>
      <c r="BE472" s="265"/>
      <c r="BF472" s="266" t="s">
        <v>41</v>
      </c>
      <c r="BG472" s="267"/>
      <c r="BI472" s="268" t="s">
        <v>0</v>
      </c>
      <c r="BJ472" s="262" t="s">
        <v>1</v>
      </c>
      <c r="BK472" s="263"/>
      <c r="BL472" s="262" t="s">
        <v>2</v>
      </c>
      <c r="BM472" s="263"/>
      <c r="BN472" s="262" t="s">
        <v>3</v>
      </c>
      <c r="BO472" s="263"/>
      <c r="BP472" s="262" t="s">
        <v>4</v>
      </c>
      <c r="BQ472" s="263"/>
      <c r="BR472" s="262" t="s">
        <v>5</v>
      </c>
      <c r="BS472" s="263"/>
      <c r="BT472" s="262" t="s">
        <v>6</v>
      </c>
      <c r="BU472" s="263"/>
      <c r="BV472" s="262" t="s">
        <v>7</v>
      </c>
      <c r="BW472" s="263"/>
      <c r="BX472" s="262" t="s">
        <v>8</v>
      </c>
      <c r="BY472" s="263"/>
      <c r="BZ472" s="262" t="s">
        <v>9</v>
      </c>
      <c r="CA472" s="263"/>
      <c r="CB472" s="262" t="s">
        <v>10</v>
      </c>
      <c r="CC472" s="263"/>
      <c r="CD472" s="262" t="s">
        <v>11</v>
      </c>
      <c r="CE472" s="263"/>
      <c r="CF472" s="262" t="s">
        <v>12</v>
      </c>
      <c r="CG472" s="263"/>
      <c r="CH472" s="264" t="s">
        <v>40</v>
      </c>
      <c r="CI472" s="265"/>
      <c r="CJ472" s="262" t="s">
        <v>41</v>
      </c>
      <c r="CK472" s="263"/>
    </row>
    <row r="473" spans="1:89" ht="15" thickTop="1" thickBot="1" x14ac:dyDescent="0.3">
      <c r="A473" s="269"/>
      <c r="B473" s="112" t="s">
        <v>14</v>
      </c>
      <c r="C473" s="113" t="s">
        <v>15</v>
      </c>
      <c r="D473" s="114" t="s">
        <v>14</v>
      </c>
      <c r="E473" s="115" t="s">
        <v>15</v>
      </c>
      <c r="F473" s="112" t="s">
        <v>14</v>
      </c>
      <c r="G473" s="113" t="s">
        <v>15</v>
      </c>
      <c r="H473" s="114" t="s">
        <v>14</v>
      </c>
      <c r="I473" s="115" t="s">
        <v>15</v>
      </c>
      <c r="J473" s="112" t="s">
        <v>14</v>
      </c>
      <c r="K473" s="113" t="s">
        <v>15</v>
      </c>
      <c r="L473" s="114" t="s">
        <v>14</v>
      </c>
      <c r="M473" s="112" t="s">
        <v>15</v>
      </c>
      <c r="N473" s="116" t="s">
        <v>14</v>
      </c>
      <c r="O473" s="117" t="s">
        <v>15</v>
      </c>
      <c r="P473" s="112" t="s">
        <v>14</v>
      </c>
      <c r="Q473" s="113" t="s">
        <v>15</v>
      </c>
      <c r="R473" s="114" t="s">
        <v>14</v>
      </c>
      <c r="S473" s="115" t="s">
        <v>15</v>
      </c>
      <c r="T473" s="112" t="s">
        <v>14</v>
      </c>
      <c r="U473" s="113" t="s">
        <v>15</v>
      </c>
      <c r="V473" s="114" t="s">
        <v>14</v>
      </c>
      <c r="W473" s="115" t="s">
        <v>15</v>
      </c>
      <c r="X473" s="112" t="s">
        <v>14</v>
      </c>
      <c r="Y473" s="113" t="s">
        <v>15</v>
      </c>
      <c r="Z473" s="26" t="s">
        <v>14</v>
      </c>
      <c r="AA473" s="118" t="s">
        <v>15</v>
      </c>
      <c r="AB473" s="169" t="s">
        <v>14</v>
      </c>
      <c r="AC473" s="170" t="s">
        <v>15</v>
      </c>
      <c r="AE473" s="269"/>
      <c r="AF473" s="112" t="s">
        <v>14</v>
      </c>
      <c r="AG473" s="113" t="s">
        <v>15</v>
      </c>
      <c r="AH473" s="114" t="s">
        <v>14</v>
      </c>
      <c r="AI473" s="115" t="s">
        <v>15</v>
      </c>
      <c r="AJ473" s="112" t="s">
        <v>14</v>
      </c>
      <c r="AK473" s="113" t="s">
        <v>15</v>
      </c>
      <c r="AL473" s="114" t="s">
        <v>14</v>
      </c>
      <c r="AM473" s="115" t="s">
        <v>15</v>
      </c>
      <c r="AN473" s="112" t="s">
        <v>14</v>
      </c>
      <c r="AO473" s="113" t="s">
        <v>15</v>
      </c>
      <c r="AP473" s="114" t="s">
        <v>14</v>
      </c>
      <c r="AQ473" s="112" t="s">
        <v>15</v>
      </c>
      <c r="AR473" s="116" t="s">
        <v>14</v>
      </c>
      <c r="AS473" s="117" t="s">
        <v>15</v>
      </c>
      <c r="AT473" s="112" t="s">
        <v>14</v>
      </c>
      <c r="AU473" s="113" t="s">
        <v>15</v>
      </c>
      <c r="AV473" s="114" t="s">
        <v>14</v>
      </c>
      <c r="AW473" s="115" t="s">
        <v>15</v>
      </c>
      <c r="AX473" s="112" t="s">
        <v>14</v>
      </c>
      <c r="AY473" s="113" t="s">
        <v>15</v>
      </c>
      <c r="AZ473" s="114" t="s">
        <v>14</v>
      </c>
      <c r="BA473" s="115" t="s">
        <v>15</v>
      </c>
      <c r="BB473" s="112" t="s">
        <v>14</v>
      </c>
      <c r="BC473" s="113" t="s">
        <v>15</v>
      </c>
      <c r="BD473" s="26" t="s">
        <v>14</v>
      </c>
      <c r="BE473" s="118" t="s">
        <v>15</v>
      </c>
      <c r="BF473" s="169" t="s">
        <v>14</v>
      </c>
      <c r="BG473" s="170" t="s">
        <v>15</v>
      </c>
      <c r="BI473" s="269"/>
      <c r="BJ473" s="112" t="s">
        <v>14</v>
      </c>
      <c r="BK473" s="113" t="s">
        <v>15</v>
      </c>
      <c r="BL473" s="114" t="s">
        <v>14</v>
      </c>
      <c r="BM473" s="115" t="s">
        <v>15</v>
      </c>
      <c r="BN473" s="112" t="s">
        <v>14</v>
      </c>
      <c r="BO473" s="113" t="s">
        <v>15</v>
      </c>
      <c r="BP473" s="114" t="s">
        <v>14</v>
      </c>
      <c r="BQ473" s="115" t="s">
        <v>15</v>
      </c>
      <c r="BR473" s="112" t="s">
        <v>14</v>
      </c>
      <c r="BS473" s="113" t="s">
        <v>15</v>
      </c>
      <c r="BT473" s="114" t="s">
        <v>14</v>
      </c>
      <c r="BU473" s="112" t="s">
        <v>15</v>
      </c>
      <c r="BV473" s="116" t="s">
        <v>14</v>
      </c>
      <c r="BW473" s="117" t="s">
        <v>15</v>
      </c>
      <c r="BX473" s="112" t="s">
        <v>14</v>
      </c>
      <c r="BY473" s="113" t="s">
        <v>15</v>
      </c>
      <c r="BZ473" s="114" t="s">
        <v>14</v>
      </c>
      <c r="CA473" s="115" t="s">
        <v>15</v>
      </c>
      <c r="CB473" s="112" t="s">
        <v>14</v>
      </c>
      <c r="CC473" s="113" t="s">
        <v>15</v>
      </c>
      <c r="CD473" s="114" t="s">
        <v>14</v>
      </c>
      <c r="CE473" s="115" t="s">
        <v>15</v>
      </c>
      <c r="CF473" s="112" t="s">
        <v>14</v>
      </c>
      <c r="CG473" s="113" t="s">
        <v>15</v>
      </c>
      <c r="CH473" s="26" t="s">
        <v>14</v>
      </c>
      <c r="CI473" s="118" t="s">
        <v>15</v>
      </c>
      <c r="CJ473" s="116" t="s">
        <v>14</v>
      </c>
      <c r="CK473" s="117" t="s">
        <v>15</v>
      </c>
    </row>
    <row r="474" spans="1:89" ht="13.5" thickTop="1" x14ac:dyDescent="0.2">
      <c r="A474" s="120" t="s">
        <v>16</v>
      </c>
      <c r="B474" s="121"/>
      <c r="C474" s="178"/>
      <c r="D474" s="122"/>
      <c r="E474" s="173"/>
      <c r="F474" s="121"/>
      <c r="G474" s="123"/>
      <c r="H474" s="122"/>
      <c r="I474" s="173"/>
      <c r="J474" s="121"/>
      <c r="K474" s="123"/>
      <c r="L474" s="122"/>
      <c r="M474" s="121"/>
      <c r="N474" s="172"/>
      <c r="O474" s="174"/>
      <c r="P474" s="121"/>
      <c r="Q474" s="123"/>
      <c r="R474" s="122"/>
      <c r="S474" s="173"/>
      <c r="T474" s="121"/>
      <c r="U474" s="123"/>
      <c r="V474" s="122"/>
      <c r="W474" s="173"/>
      <c r="X474" s="121"/>
      <c r="Y474" s="123"/>
      <c r="Z474" s="21"/>
      <c r="AA474" s="177"/>
      <c r="AB474" s="163">
        <f>B474+D474+F474+H474+J474+L474+N474+P474+R474+T474+V474+X474+Z474</f>
        <v>0</v>
      </c>
      <c r="AC474" s="164">
        <f>C474+E474+G474+I474+K474+M474+O474+Q474+S474+U474+W474+Y474+AA474</f>
        <v>0</v>
      </c>
      <c r="AD474" s="217"/>
      <c r="AE474" s="257" t="str">
        <f>$AE$9</f>
        <v>07:00 - 07:59</v>
      </c>
      <c r="AF474" s="121">
        <f>SUMIF($A$9:$A$32,$AE474,B$474:B$497)</f>
        <v>397</v>
      </c>
      <c r="AG474" s="178">
        <f t="shared" ref="AG474:AV475" si="8403">SUMIF($A$9:$A$32,$AE474,C$474:C$497)</f>
        <v>347</v>
      </c>
      <c r="AH474" s="122">
        <f t="shared" si="8403"/>
        <v>300</v>
      </c>
      <c r="AI474" s="173">
        <f t="shared" si="8403"/>
        <v>230</v>
      </c>
      <c r="AJ474" s="121">
        <f t="shared" si="8403"/>
        <v>524</v>
      </c>
      <c r="AK474" s="123">
        <f t="shared" si="8403"/>
        <v>234</v>
      </c>
      <c r="AL474" s="122">
        <f t="shared" si="8403"/>
        <v>655</v>
      </c>
      <c r="AM474" s="173">
        <f t="shared" si="8403"/>
        <v>403</v>
      </c>
      <c r="AN474" s="121">
        <f t="shared" si="8403"/>
        <v>106</v>
      </c>
      <c r="AO474" s="123">
        <f t="shared" si="8403"/>
        <v>176</v>
      </c>
      <c r="AP474" s="122">
        <f t="shared" si="8403"/>
        <v>188</v>
      </c>
      <c r="AQ474" s="121">
        <f t="shared" si="8403"/>
        <v>504</v>
      </c>
      <c r="AR474" s="172">
        <f t="shared" si="8403"/>
        <v>435</v>
      </c>
      <c r="AS474" s="174">
        <f t="shared" si="8403"/>
        <v>564</v>
      </c>
      <c r="AT474" s="121">
        <f t="shared" si="8403"/>
        <v>254</v>
      </c>
      <c r="AU474" s="123">
        <f t="shared" si="8403"/>
        <v>214</v>
      </c>
      <c r="AV474" s="122">
        <f t="shared" si="8403"/>
        <v>455</v>
      </c>
      <c r="AW474" s="173">
        <f t="shared" ref="AW474:BE475" si="8404">SUMIF($A$9:$A$32,$AE474,S$474:S$497)</f>
        <v>208</v>
      </c>
      <c r="AX474" s="121">
        <f t="shared" si="8404"/>
        <v>48</v>
      </c>
      <c r="AY474" s="123">
        <f t="shared" si="8404"/>
        <v>183</v>
      </c>
      <c r="AZ474" s="122">
        <f t="shared" si="8404"/>
        <v>206</v>
      </c>
      <c r="BA474" s="173">
        <f t="shared" si="8404"/>
        <v>397</v>
      </c>
      <c r="BB474" s="121">
        <f t="shared" si="8404"/>
        <v>235</v>
      </c>
      <c r="BC474" s="123">
        <f t="shared" si="8404"/>
        <v>235</v>
      </c>
      <c r="BD474" s="21">
        <f t="shared" si="8404"/>
        <v>431</v>
      </c>
      <c r="BE474" s="177">
        <f t="shared" si="8404"/>
        <v>598</v>
      </c>
      <c r="BF474" s="163">
        <f>AF474+AH474+AJ474+AL474+AN474+AP474+AR474+AT474+AV474+AX474+AZ474+BB474+BD474</f>
        <v>4234</v>
      </c>
      <c r="BG474" s="164">
        <f>AG474+AI474+AK474+AM474+AO474+AQ474+AS474+AU474+AW474+AY474+BA474+BC474+BE474</f>
        <v>4293</v>
      </c>
      <c r="BH474" s="217"/>
      <c r="BI474" s="120" t="s">
        <v>16</v>
      </c>
      <c r="BJ474" s="124">
        <f>B474/B498</f>
        <v>0</v>
      </c>
      <c r="BK474" s="125">
        <f t="shared" ref="BK474" si="8405">C474/C498</f>
        <v>0</v>
      </c>
      <c r="BL474" s="126">
        <f t="shared" ref="BL474" si="8406">D474/D498</f>
        <v>0</v>
      </c>
      <c r="BM474" s="127">
        <f t="shared" ref="BM474" si="8407">E474/E498</f>
        <v>0</v>
      </c>
      <c r="BN474" s="124">
        <f t="shared" ref="BN474" si="8408">F474/F498</f>
        <v>0</v>
      </c>
      <c r="BO474" s="125">
        <f t="shared" ref="BO474" si="8409">G474/G498</f>
        <v>0</v>
      </c>
      <c r="BP474" s="126">
        <f t="shared" ref="BP474" si="8410">H474/H498</f>
        <v>0</v>
      </c>
      <c r="BQ474" s="127">
        <f t="shared" ref="BQ474" si="8411">I474/I498</f>
        <v>0</v>
      </c>
      <c r="BR474" s="124">
        <f t="shared" ref="BR474" si="8412">J474/J498</f>
        <v>0</v>
      </c>
      <c r="BS474" s="125">
        <f t="shared" ref="BS474" si="8413">K474/K498</f>
        <v>0</v>
      </c>
      <c r="BT474" s="126">
        <f t="shared" ref="BT474" si="8414">L474/L498</f>
        <v>0</v>
      </c>
      <c r="BU474" s="124">
        <f t="shared" ref="BU474" si="8415">M474/M498</f>
        <v>0</v>
      </c>
      <c r="BV474" s="128">
        <f t="shared" ref="BV474" si="8416">N474/N498</f>
        <v>0</v>
      </c>
      <c r="BW474" s="129">
        <f t="shared" ref="BW474" si="8417">O474/O498</f>
        <v>0</v>
      </c>
      <c r="BX474" s="124">
        <f t="shared" ref="BX474" si="8418">P474/P498</f>
        <v>0</v>
      </c>
      <c r="BY474" s="125">
        <f t="shared" ref="BY474" si="8419">Q474/Q498</f>
        <v>0</v>
      </c>
      <c r="BZ474" s="126">
        <f t="shared" ref="BZ474" si="8420">R474/R498</f>
        <v>0</v>
      </c>
      <c r="CA474" s="127">
        <f t="shared" ref="CA474" si="8421">S474/S498</f>
        <v>0</v>
      </c>
      <c r="CB474" s="124">
        <f t="shared" ref="CB474" si="8422">T474/T498</f>
        <v>0</v>
      </c>
      <c r="CC474" s="125">
        <f t="shared" ref="CC474" si="8423">U474/U498</f>
        <v>0</v>
      </c>
      <c r="CD474" s="126">
        <f t="shared" ref="CD474" si="8424">V474/V498</f>
        <v>0</v>
      </c>
      <c r="CE474" s="127">
        <f t="shared" ref="CE474" si="8425">W474/W498</f>
        <v>0</v>
      </c>
      <c r="CF474" s="124">
        <f t="shared" ref="CF474" si="8426">X474/X498</f>
        <v>0</v>
      </c>
      <c r="CG474" s="125">
        <f t="shared" ref="CG474" si="8427">Y474/Y498</f>
        <v>0</v>
      </c>
      <c r="CH474" s="126">
        <f t="shared" ref="CH474" si="8428">Z474/Z498</f>
        <v>0</v>
      </c>
      <c r="CI474" s="124">
        <f t="shared" ref="CI474" si="8429">AA474/AA498</f>
        <v>0</v>
      </c>
      <c r="CJ474" s="130">
        <f t="shared" ref="CJ474" si="8430">AB474/AB498</f>
        <v>0</v>
      </c>
      <c r="CK474" s="131">
        <f t="shared" ref="CK474" si="8431">AC474/AC498</f>
        <v>0</v>
      </c>
    </row>
    <row r="475" spans="1:89" x14ac:dyDescent="0.2">
      <c r="A475" s="132" t="s">
        <v>17</v>
      </c>
      <c r="B475" s="181">
        <v>115</v>
      </c>
      <c r="C475" s="182">
        <v>0</v>
      </c>
      <c r="D475" s="183">
        <v>110</v>
      </c>
      <c r="E475" s="184">
        <v>0</v>
      </c>
      <c r="F475" s="181">
        <v>231</v>
      </c>
      <c r="G475" s="185">
        <v>1</v>
      </c>
      <c r="H475" s="183">
        <v>98</v>
      </c>
      <c r="I475" s="184">
        <v>9</v>
      </c>
      <c r="J475" s="181">
        <v>13</v>
      </c>
      <c r="K475" s="185">
        <v>9</v>
      </c>
      <c r="L475" s="183">
        <v>12</v>
      </c>
      <c r="M475" s="181">
        <v>11</v>
      </c>
      <c r="N475" s="186">
        <v>42</v>
      </c>
      <c r="O475" s="187">
        <v>29</v>
      </c>
      <c r="P475" s="181">
        <v>8</v>
      </c>
      <c r="Q475" s="185">
        <v>7</v>
      </c>
      <c r="R475" s="183">
        <v>24</v>
      </c>
      <c r="S475" s="184">
        <v>6</v>
      </c>
      <c r="T475" s="181">
        <v>3</v>
      </c>
      <c r="U475" s="185">
        <v>0</v>
      </c>
      <c r="V475" s="183">
        <v>2</v>
      </c>
      <c r="W475" s="184">
        <v>0</v>
      </c>
      <c r="X475" s="181">
        <v>0</v>
      </c>
      <c r="Y475" s="185">
        <v>0</v>
      </c>
      <c r="Z475" s="183">
        <v>0</v>
      </c>
      <c r="AA475" s="181">
        <v>0</v>
      </c>
      <c r="AB475" s="165">
        <f t="shared" ref="AB475:AB476" si="8432">B475+D475+F475+H475+J475+L475+N475+P475+R475+T475+V475+X475+Z475</f>
        <v>658</v>
      </c>
      <c r="AC475" s="166">
        <f t="shared" ref="AC475:AC494" si="8433">C475+E475+G475+I475+K475+M475+O475+Q475+S475+U475+W475+Y475+AA475</f>
        <v>72</v>
      </c>
      <c r="AE475" s="259" t="str">
        <f>$AE$10</f>
        <v>08:00 - 08:59</v>
      </c>
      <c r="AF475" s="121">
        <f>SUMIF($A$9:$A$32,$AE475,B$474:B$497)</f>
        <v>537</v>
      </c>
      <c r="AG475" s="182">
        <f t="shared" si="8403"/>
        <v>361</v>
      </c>
      <c r="AH475" s="183">
        <f t="shared" si="8403"/>
        <v>309</v>
      </c>
      <c r="AI475" s="184">
        <f t="shared" si="8403"/>
        <v>146</v>
      </c>
      <c r="AJ475" s="181">
        <f t="shared" si="8403"/>
        <v>415</v>
      </c>
      <c r="AK475" s="185">
        <f t="shared" si="8403"/>
        <v>195</v>
      </c>
      <c r="AL475" s="183">
        <f t="shared" si="8403"/>
        <v>475</v>
      </c>
      <c r="AM475" s="184">
        <f t="shared" si="8403"/>
        <v>368</v>
      </c>
      <c r="AN475" s="181">
        <f t="shared" si="8403"/>
        <v>106</v>
      </c>
      <c r="AO475" s="185">
        <f t="shared" si="8403"/>
        <v>136</v>
      </c>
      <c r="AP475" s="183">
        <f t="shared" si="8403"/>
        <v>129</v>
      </c>
      <c r="AQ475" s="181">
        <f t="shared" si="8403"/>
        <v>438</v>
      </c>
      <c r="AR475" s="186">
        <f t="shared" si="8403"/>
        <v>338</v>
      </c>
      <c r="AS475" s="187">
        <f t="shared" si="8403"/>
        <v>598</v>
      </c>
      <c r="AT475" s="181">
        <f t="shared" si="8403"/>
        <v>280</v>
      </c>
      <c r="AU475" s="185">
        <f t="shared" si="8403"/>
        <v>168</v>
      </c>
      <c r="AV475" s="183">
        <f t="shared" si="8403"/>
        <v>352</v>
      </c>
      <c r="AW475" s="184">
        <f t="shared" si="8404"/>
        <v>202</v>
      </c>
      <c r="AX475" s="181">
        <f t="shared" si="8404"/>
        <v>42</v>
      </c>
      <c r="AY475" s="185">
        <f t="shared" si="8404"/>
        <v>127</v>
      </c>
      <c r="AZ475" s="183">
        <f t="shared" si="8404"/>
        <v>201</v>
      </c>
      <c r="BA475" s="184">
        <f t="shared" si="8404"/>
        <v>444</v>
      </c>
      <c r="BB475" s="181">
        <f t="shared" si="8404"/>
        <v>202</v>
      </c>
      <c r="BC475" s="185">
        <f t="shared" si="8404"/>
        <v>173</v>
      </c>
      <c r="BD475" s="183">
        <f t="shared" si="8404"/>
        <v>396</v>
      </c>
      <c r="BE475" s="181">
        <f t="shared" si="8404"/>
        <v>441</v>
      </c>
      <c r="BF475" s="165">
        <f>SUM(AF475,AH475,AJ475,AL475,AN475,AP475,AR475,AT475,AV475,AX475,AZ475,BB475,BD475)</f>
        <v>3782</v>
      </c>
      <c r="BG475" s="166">
        <f>SUM(AG475,AI475,AK475,AM475,AO475,AQ475,AS475,AU475,AW475,AY475,BA475,BC475,BE475)</f>
        <v>3797</v>
      </c>
      <c r="BI475" s="132" t="s">
        <v>17</v>
      </c>
      <c r="BJ475" s="124">
        <f>B475/B498</f>
        <v>2.093192573716782E-2</v>
      </c>
      <c r="BK475" s="125">
        <f t="shared" ref="BK475" si="8434">C475/C498</f>
        <v>0</v>
      </c>
      <c r="BL475" s="126">
        <f t="shared" ref="BL475" si="8435">D475/D498</f>
        <v>3.787878787878788E-2</v>
      </c>
      <c r="BM475" s="127">
        <f t="shared" ref="BM475" si="8436">E475/E498</f>
        <v>0</v>
      </c>
      <c r="BN475" s="124">
        <f t="shared" ref="BN475" si="8437">F475/F498</f>
        <v>4.3908002280935186E-2</v>
      </c>
      <c r="BO475" s="125">
        <f t="shared" ref="BO475" si="8438">G475/G498</f>
        <v>2.6130128037627382E-4</v>
      </c>
      <c r="BP475" s="126">
        <f t="shared" ref="BP475" si="8439">H475/H498</f>
        <v>1.4690451206715634E-2</v>
      </c>
      <c r="BQ475" s="127">
        <f t="shared" ref="BQ475" si="8440">I475/I498</f>
        <v>1.397732567168815E-3</v>
      </c>
      <c r="BR475" s="124">
        <f t="shared" ref="BR475" si="8441">J475/J498</f>
        <v>7.6650943396226415E-3</v>
      </c>
      <c r="BS475" s="125">
        <f t="shared" ref="BS475" si="8442">K475/K498</f>
        <v>5.9681697612732091E-3</v>
      </c>
      <c r="BT475" s="126">
        <f t="shared" ref="BT475" si="8443">L475/L498</f>
        <v>3.4914169333721268E-3</v>
      </c>
      <c r="BU475" s="124">
        <f t="shared" ref="BU475" si="8444">M475/M498</f>
        <v>2.8909329829172143E-3</v>
      </c>
      <c r="BV475" s="128">
        <f t="shared" ref="BV475" si="8445">N475/N498</f>
        <v>7.2103004291845492E-3</v>
      </c>
      <c r="BW475" s="129">
        <f t="shared" ref="BW475" si="8446">O475/O498</f>
        <v>4.9361702127659578E-3</v>
      </c>
      <c r="BX475" s="124">
        <f t="shared" ref="BX475" si="8447">P475/P498</f>
        <v>2.6755852842809363E-3</v>
      </c>
      <c r="BY475" s="125">
        <f t="shared" ref="BY475" si="8448">Q475/Q498</f>
        <v>2.4458420684835779E-3</v>
      </c>
      <c r="BZ475" s="126">
        <f t="shared" ref="BZ475" si="8449">R475/R498</f>
        <v>6.3982937883231136E-3</v>
      </c>
      <c r="CA475" s="127">
        <f t="shared" ref="CA475" si="8450">S475/S498</f>
        <v>1.5843675732770002E-3</v>
      </c>
      <c r="CB475" s="124">
        <f t="shared" ref="CB475" si="8451">T475/T498</f>
        <v>2.3771790808240888E-3</v>
      </c>
      <c r="CC475" s="125">
        <f t="shared" ref="CC475" si="8452">U475/U498</f>
        <v>0</v>
      </c>
      <c r="CD475" s="126">
        <f t="shared" ref="CD475" si="8453">V475/V498</f>
        <v>4.512635379061372E-4</v>
      </c>
      <c r="CE475" s="127">
        <f t="shared" ref="CE475" si="8454">W475/W498</f>
        <v>0</v>
      </c>
      <c r="CF475" s="124">
        <f t="shared" ref="CF475" si="8455">X475/X498</f>
        <v>0</v>
      </c>
      <c r="CG475" s="125">
        <f t="shared" ref="CG475" si="8456">Y475/Y498</f>
        <v>0</v>
      </c>
      <c r="CH475" s="126">
        <f t="shared" ref="CH475" si="8457">Z475/Z498</f>
        <v>0</v>
      </c>
      <c r="CI475" s="124">
        <f t="shared" ref="CI475" si="8458">AA475/AA498</f>
        <v>0</v>
      </c>
      <c r="CJ475" s="130">
        <f t="shared" ref="CJ475" si="8459">AB475/AB498</f>
        <v>1.2399653261975653E-2</v>
      </c>
      <c r="CK475" s="131">
        <f t="shared" ref="CK475" si="8460">AC475/AC498</f>
        <v>1.3590033975084937E-3</v>
      </c>
    </row>
    <row r="476" spans="1:89" ht="13.5" thickBot="1" x14ac:dyDescent="0.25">
      <c r="A476" s="140" t="s">
        <v>18</v>
      </c>
      <c r="B476" s="188">
        <v>568</v>
      </c>
      <c r="C476" s="189">
        <v>0</v>
      </c>
      <c r="D476" s="190">
        <v>207</v>
      </c>
      <c r="E476" s="191">
        <v>3</v>
      </c>
      <c r="F476" s="188">
        <v>394</v>
      </c>
      <c r="G476" s="192">
        <v>21</v>
      </c>
      <c r="H476" s="190">
        <v>478</v>
      </c>
      <c r="I476" s="191">
        <v>73</v>
      </c>
      <c r="J476" s="188">
        <v>55</v>
      </c>
      <c r="K476" s="192">
        <v>43</v>
      </c>
      <c r="L476" s="190">
        <v>114</v>
      </c>
      <c r="M476" s="188">
        <v>215</v>
      </c>
      <c r="N476" s="193">
        <v>281</v>
      </c>
      <c r="O476" s="194">
        <v>229</v>
      </c>
      <c r="P476" s="188">
        <v>163</v>
      </c>
      <c r="Q476" s="192">
        <v>167</v>
      </c>
      <c r="R476" s="190">
        <v>233</v>
      </c>
      <c r="S476" s="191">
        <v>130</v>
      </c>
      <c r="T476" s="188">
        <v>33</v>
      </c>
      <c r="U476" s="192">
        <v>117</v>
      </c>
      <c r="V476" s="190">
        <v>80</v>
      </c>
      <c r="W476" s="191">
        <v>224</v>
      </c>
      <c r="X476" s="188">
        <v>203</v>
      </c>
      <c r="Y476" s="192">
        <v>144</v>
      </c>
      <c r="Z476" s="190">
        <v>598</v>
      </c>
      <c r="AA476" s="188">
        <v>390</v>
      </c>
      <c r="AB476" s="165">
        <f t="shared" si="8432"/>
        <v>3407</v>
      </c>
      <c r="AC476" s="166">
        <f t="shared" si="8433"/>
        <v>1756</v>
      </c>
      <c r="AE476" s="257"/>
      <c r="AF476" s="121"/>
      <c r="AG476" s="189"/>
      <c r="AH476" s="190"/>
      <c r="AI476" s="191"/>
      <c r="AJ476" s="188"/>
      <c r="AK476" s="192"/>
      <c r="AL476" s="190"/>
      <c r="AM476" s="191"/>
      <c r="AN476" s="188"/>
      <c r="AO476" s="192"/>
      <c r="AP476" s="190"/>
      <c r="AQ476" s="188"/>
      <c r="AR476" s="193"/>
      <c r="AS476" s="194"/>
      <c r="AT476" s="188"/>
      <c r="AU476" s="192"/>
      <c r="AV476" s="190"/>
      <c r="AW476" s="191"/>
      <c r="AX476" s="188"/>
      <c r="AY476" s="192"/>
      <c r="AZ476" s="190"/>
      <c r="BA476" s="191"/>
      <c r="BB476" s="188"/>
      <c r="BC476" s="192"/>
      <c r="BD476" s="190"/>
      <c r="BE476" s="188"/>
      <c r="BF476" s="165"/>
      <c r="BG476" s="166"/>
      <c r="BI476" s="140" t="s">
        <v>18</v>
      </c>
      <c r="BJ476" s="124">
        <f>B476/B498</f>
        <v>0.10338551146705496</v>
      </c>
      <c r="BK476" s="125">
        <f t="shared" ref="BK476" si="8461">C476/C498</f>
        <v>0</v>
      </c>
      <c r="BL476" s="126">
        <f t="shared" ref="BL476" si="8462">D476/D498</f>
        <v>7.1280991735537189E-2</v>
      </c>
      <c r="BM476" s="127">
        <f t="shared" ref="BM476" si="8463">E476/E498</f>
        <v>8.6705202312138728E-4</v>
      </c>
      <c r="BN476" s="124">
        <f t="shared" ref="BN476" si="8464">F476/F498</f>
        <v>7.4890705189127549E-2</v>
      </c>
      <c r="BO476" s="125">
        <f t="shared" ref="BO476" si="8465">G476/G498</f>
        <v>5.4873268879017511E-3</v>
      </c>
      <c r="BP476" s="126">
        <f t="shared" ref="BP476" si="8466">H476/H498</f>
        <v>7.1653425273572172E-2</v>
      </c>
      <c r="BQ476" s="127">
        <f t="shared" ref="BQ476" si="8467">I476/I498</f>
        <v>1.1337164155924832E-2</v>
      </c>
      <c r="BR476" s="124">
        <f t="shared" ref="BR476" si="8468">J476/J498</f>
        <v>3.2429245283018868E-2</v>
      </c>
      <c r="BS476" s="125">
        <f t="shared" ref="BS476" si="8469">K476/K498</f>
        <v>2.8514588859416445E-2</v>
      </c>
      <c r="BT476" s="126">
        <f t="shared" ref="BT476" si="8470">L476/L498</f>
        <v>3.3168460867035204E-2</v>
      </c>
      <c r="BU476" s="124">
        <f t="shared" ref="BU476" si="8471">M476/M498</f>
        <v>5.6504599211563734E-2</v>
      </c>
      <c r="BV476" s="128">
        <f t="shared" ref="BV476" si="8472">N476/N498</f>
        <v>4.8240343347639485E-2</v>
      </c>
      <c r="BW476" s="129">
        <f t="shared" ref="BW476" si="8473">O476/O498</f>
        <v>3.8978723404255317E-2</v>
      </c>
      <c r="BX476" s="124">
        <f t="shared" ref="BX476" si="8474">P476/P498</f>
        <v>5.4515050167224077E-2</v>
      </c>
      <c r="BY476" s="125">
        <f t="shared" ref="BY476" si="8475">Q476/Q498</f>
        <v>5.8350803633822501E-2</v>
      </c>
      <c r="BZ476" s="126">
        <f t="shared" ref="BZ476" si="8476">R476/R498</f>
        <v>6.2116768861636897E-2</v>
      </c>
      <c r="CA476" s="127">
        <f t="shared" ref="CA476" si="8477">S476/S498</f>
        <v>3.432796408766834E-2</v>
      </c>
      <c r="CB476" s="124">
        <f t="shared" ref="CB476" si="8478">T476/T498</f>
        <v>2.6148969889064975E-2</v>
      </c>
      <c r="CC476" s="125">
        <f t="shared" ref="CC476" si="8479">U476/U498</f>
        <v>0.10138648180242635</v>
      </c>
      <c r="CD476" s="126">
        <f t="shared" ref="CD476" si="8480">V476/V498</f>
        <v>1.8050541516245487E-2</v>
      </c>
      <c r="CE476" s="127">
        <f t="shared" ref="CE476" si="8481">W476/W498</f>
        <v>6.8753836709637819E-2</v>
      </c>
      <c r="CF476" s="124">
        <f t="shared" ref="CF476" si="8482">X476/X498</f>
        <v>7.5746268656716423E-2</v>
      </c>
      <c r="CG476" s="125">
        <f t="shared" ref="CG476" si="8483">Y476/Y498</f>
        <v>5.8823529411764705E-2</v>
      </c>
      <c r="CH476" s="126">
        <f t="shared" ref="CH476" si="8484">Z476/Z498</f>
        <v>8.9749362149182055E-2</v>
      </c>
      <c r="CI476" s="124">
        <f t="shared" ref="CI476" si="8485">AA476/AA498</f>
        <v>4.344435780327504E-2</v>
      </c>
      <c r="CJ476" s="130">
        <f t="shared" ref="CJ476" si="8486">AB476/AB498</f>
        <v>6.4203067877737163E-2</v>
      </c>
      <c r="CK476" s="131">
        <f t="shared" ref="CK476" si="8487">AC476/AC498</f>
        <v>3.3144582861457154E-2</v>
      </c>
    </row>
    <row r="477" spans="1:89" ht="14.25" thickTop="1" thickBot="1" x14ac:dyDescent="0.25">
      <c r="A477" s="132" t="s">
        <v>19</v>
      </c>
      <c r="B477" s="181">
        <v>389</v>
      </c>
      <c r="C477" s="182">
        <v>306</v>
      </c>
      <c r="D477" s="183">
        <v>239</v>
      </c>
      <c r="E477" s="184">
        <v>176</v>
      </c>
      <c r="F477" s="181">
        <v>556</v>
      </c>
      <c r="G477" s="185">
        <v>220</v>
      </c>
      <c r="H477" s="183">
        <v>486</v>
      </c>
      <c r="I477" s="184">
        <v>345</v>
      </c>
      <c r="J477" s="181">
        <v>87</v>
      </c>
      <c r="K477" s="185">
        <v>139</v>
      </c>
      <c r="L477" s="183">
        <v>169</v>
      </c>
      <c r="M477" s="181">
        <v>350</v>
      </c>
      <c r="N477" s="186">
        <v>410</v>
      </c>
      <c r="O477" s="187">
        <v>449</v>
      </c>
      <c r="P477" s="181">
        <v>258</v>
      </c>
      <c r="Q477" s="185">
        <v>228</v>
      </c>
      <c r="R477" s="183">
        <v>373</v>
      </c>
      <c r="S477" s="184">
        <v>170</v>
      </c>
      <c r="T477" s="181">
        <v>50</v>
      </c>
      <c r="U477" s="185">
        <v>174</v>
      </c>
      <c r="V477" s="183">
        <v>198</v>
      </c>
      <c r="W477" s="184">
        <v>244</v>
      </c>
      <c r="X477" s="181">
        <v>239</v>
      </c>
      <c r="Y477" s="185">
        <v>221</v>
      </c>
      <c r="Z477" s="183">
        <v>402</v>
      </c>
      <c r="AA477" s="181">
        <v>556</v>
      </c>
      <c r="AB477" s="165">
        <f>B477+D477+F477+H477+J477+L477+N477+P477+R477+T477+V477+X477+Z477</f>
        <v>3856</v>
      </c>
      <c r="AC477" s="166">
        <f t="shared" si="8433"/>
        <v>3578</v>
      </c>
      <c r="AE477" s="254" t="s">
        <v>13</v>
      </c>
      <c r="AF477" s="14">
        <f t="shared" ref="AF477:BG477" si="8488">SUM(AF474:AF476)</f>
        <v>934</v>
      </c>
      <c r="AG477" s="1">
        <f t="shared" si="8488"/>
        <v>708</v>
      </c>
      <c r="AH477" s="14">
        <f t="shared" si="8488"/>
        <v>609</v>
      </c>
      <c r="AI477" s="1">
        <f t="shared" si="8488"/>
        <v>376</v>
      </c>
      <c r="AJ477" s="14">
        <f t="shared" si="8488"/>
        <v>939</v>
      </c>
      <c r="AK477" s="1">
        <f t="shared" si="8488"/>
        <v>429</v>
      </c>
      <c r="AL477" s="14">
        <f t="shared" si="8488"/>
        <v>1130</v>
      </c>
      <c r="AM477" s="1">
        <f t="shared" si="8488"/>
        <v>771</v>
      </c>
      <c r="AN477" s="14">
        <f t="shared" si="8488"/>
        <v>212</v>
      </c>
      <c r="AO477" s="1">
        <f t="shared" si="8488"/>
        <v>312</v>
      </c>
      <c r="AP477" s="14">
        <f t="shared" si="8488"/>
        <v>317</v>
      </c>
      <c r="AQ477" s="1">
        <f t="shared" si="8488"/>
        <v>942</v>
      </c>
      <c r="AR477" s="14">
        <f t="shared" si="8488"/>
        <v>773</v>
      </c>
      <c r="AS477" s="1">
        <f t="shared" si="8488"/>
        <v>1162</v>
      </c>
      <c r="AT477" s="14">
        <f t="shared" si="8488"/>
        <v>534</v>
      </c>
      <c r="AU477" s="1">
        <f t="shared" si="8488"/>
        <v>382</v>
      </c>
      <c r="AV477" s="14">
        <f t="shared" si="8488"/>
        <v>807</v>
      </c>
      <c r="AW477" s="1">
        <f t="shared" si="8488"/>
        <v>410</v>
      </c>
      <c r="AX477" s="14">
        <f t="shared" si="8488"/>
        <v>90</v>
      </c>
      <c r="AY477" s="1">
        <f t="shared" si="8488"/>
        <v>310</v>
      </c>
      <c r="AZ477" s="14">
        <f t="shared" si="8488"/>
        <v>407</v>
      </c>
      <c r="BA477" s="1">
        <f t="shared" si="8488"/>
        <v>841</v>
      </c>
      <c r="BB477" s="14">
        <f t="shared" si="8488"/>
        <v>437</v>
      </c>
      <c r="BC477" s="1">
        <f t="shared" si="8488"/>
        <v>408</v>
      </c>
      <c r="BD477" s="14">
        <f t="shared" si="8488"/>
        <v>827</v>
      </c>
      <c r="BE477" s="1">
        <f t="shared" si="8488"/>
        <v>1039</v>
      </c>
      <c r="BF477" s="167">
        <f t="shared" si="8488"/>
        <v>8016</v>
      </c>
      <c r="BG477" s="168">
        <f t="shared" si="8488"/>
        <v>8090</v>
      </c>
      <c r="BI477" s="132" t="s">
        <v>19</v>
      </c>
      <c r="BJ477" s="124">
        <f>B477/B498</f>
        <v>7.0804514015289408E-2</v>
      </c>
      <c r="BK477" s="125">
        <f t="shared" ref="BK477" si="8489">C477/C498</f>
        <v>5.4838709677419356E-2</v>
      </c>
      <c r="BL477" s="126">
        <f t="shared" ref="BL477" si="8490">D477/D498</f>
        <v>8.2300275482093663E-2</v>
      </c>
      <c r="BM477" s="127">
        <f t="shared" ref="BM477" si="8491">E477/E498</f>
        <v>5.086705202312139E-2</v>
      </c>
      <c r="BN477" s="124">
        <f t="shared" ref="BN477" si="8492">F477/F498</f>
        <v>0.10568333016536779</v>
      </c>
      <c r="BO477" s="125">
        <f t="shared" ref="BO477" si="8493">G477/G498</f>
        <v>5.7486281682780242E-2</v>
      </c>
      <c r="BP477" s="126">
        <f t="shared" ref="BP477" si="8494">H477/H498</f>
        <v>7.2852645780242836E-2</v>
      </c>
      <c r="BQ477" s="127">
        <f t="shared" ref="BQ477" si="8495">I477/I498</f>
        <v>5.3579748408137909E-2</v>
      </c>
      <c r="BR477" s="124">
        <f t="shared" ref="BR477" si="8496">J477/J498</f>
        <v>5.1297169811320757E-2</v>
      </c>
      <c r="BS477" s="125">
        <f t="shared" ref="BS477" si="8497">K477/K498</f>
        <v>9.217506631299735E-2</v>
      </c>
      <c r="BT477" s="126">
        <f t="shared" ref="BT477" si="8498">L477/L498</f>
        <v>4.9170788478324116E-2</v>
      </c>
      <c r="BU477" s="124">
        <f t="shared" ref="BU477" si="8499">M477/M498</f>
        <v>9.1984231274638631E-2</v>
      </c>
      <c r="BV477" s="128">
        <f t="shared" ref="BV477" si="8500">N477/N498</f>
        <v>7.0386266094420599E-2</v>
      </c>
      <c r="BW477" s="129">
        <f t="shared" ref="BW477" si="8501">O477/O498</f>
        <v>7.642553191489361E-2</v>
      </c>
      <c r="BX477" s="124">
        <f t="shared" ref="BX477" si="8502">P477/P498</f>
        <v>8.6287625418060204E-2</v>
      </c>
      <c r="BY477" s="125">
        <f t="shared" ref="BY477" si="8503">Q477/Q498</f>
        <v>7.9664570230607967E-2</v>
      </c>
      <c r="BZ477" s="126">
        <f t="shared" ref="BZ477" si="8504">R477/R498</f>
        <v>9.9440149293521726E-2</v>
      </c>
      <c r="CA477" s="127">
        <f t="shared" ref="CA477" si="8505">S477/S498</f>
        <v>4.4890414576181675E-2</v>
      </c>
      <c r="CB477" s="124">
        <f t="shared" ref="CB477" si="8506">T477/T498</f>
        <v>3.9619651347068144E-2</v>
      </c>
      <c r="CC477" s="125">
        <f t="shared" ref="CC477" si="8507">U477/U498</f>
        <v>0.15077989601386482</v>
      </c>
      <c r="CD477" s="126">
        <f t="shared" ref="CD477" si="8508">V477/V498</f>
        <v>4.4675090252707585E-2</v>
      </c>
      <c r="CE477" s="127">
        <f t="shared" ref="CE477" si="8509">W477/W498</f>
        <v>7.4892572130141194E-2</v>
      </c>
      <c r="CF477" s="124">
        <f t="shared" ref="CF477" si="8510">X477/X498</f>
        <v>8.9179104477611945E-2</v>
      </c>
      <c r="CG477" s="125">
        <f t="shared" ref="CG477" si="8511">Y477/Y498</f>
        <v>9.0277777777777776E-2</v>
      </c>
      <c r="CH477" s="126">
        <f t="shared" ref="CH477" si="8512">Z477/Z498</f>
        <v>6.0333183250787931E-2</v>
      </c>
      <c r="CI477" s="124">
        <f t="shared" ref="CI477" si="8513">AA477/AA498</f>
        <v>6.1936058816976718E-2</v>
      </c>
      <c r="CJ477" s="130">
        <f t="shared" ref="CJ477" si="8514">AB477/AB498</f>
        <v>7.2664229450118717E-2</v>
      </c>
      <c r="CK477" s="131">
        <f t="shared" ref="CK477" si="8515">AC477/AC498</f>
        <v>6.7534918837297092E-2</v>
      </c>
    </row>
    <row r="478" spans="1:89" ht="13.5" thickTop="1" x14ac:dyDescent="0.2">
      <c r="A478" s="140" t="s">
        <v>20</v>
      </c>
      <c r="B478" s="188">
        <v>397</v>
      </c>
      <c r="C478" s="189">
        <v>347</v>
      </c>
      <c r="D478" s="190">
        <v>300</v>
      </c>
      <c r="E478" s="191">
        <v>230</v>
      </c>
      <c r="F478" s="188">
        <v>524</v>
      </c>
      <c r="G478" s="192">
        <v>234</v>
      </c>
      <c r="H478" s="190">
        <v>655</v>
      </c>
      <c r="I478" s="191">
        <v>403</v>
      </c>
      <c r="J478" s="188">
        <v>106</v>
      </c>
      <c r="K478" s="192">
        <v>176</v>
      </c>
      <c r="L478" s="190">
        <v>188</v>
      </c>
      <c r="M478" s="188">
        <v>504</v>
      </c>
      <c r="N478" s="193">
        <v>435</v>
      </c>
      <c r="O478" s="194">
        <v>564</v>
      </c>
      <c r="P478" s="188">
        <v>254</v>
      </c>
      <c r="Q478" s="192">
        <v>214</v>
      </c>
      <c r="R478" s="190">
        <v>455</v>
      </c>
      <c r="S478" s="191">
        <v>208</v>
      </c>
      <c r="T478" s="188">
        <v>48</v>
      </c>
      <c r="U478" s="192">
        <v>183</v>
      </c>
      <c r="V478" s="190">
        <v>206</v>
      </c>
      <c r="W478" s="191">
        <v>397</v>
      </c>
      <c r="X478" s="188">
        <v>235</v>
      </c>
      <c r="Y478" s="192">
        <v>235</v>
      </c>
      <c r="Z478" s="190">
        <v>431</v>
      </c>
      <c r="AA478" s="188">
        <v>598</v>
      </c>
      <c r="AB478" s="165">
        <f t="shared" ref="AB478:AB494" si="8516">B478+D478+F478+H478+J478+L478+N478+P478+R478+T478+V478+X478+Z478</f>
        <v>4234</v>
      </c>
      <c r="AC478" s="166">
        <f t="shared" si="8433"/>
        <v>4293</v>
      </c>
      <c r="BI478" s="140" t="s">
        <v>20</v>
      </c>
      <c r="BJ478" s="124">
        <f>B478/B498</f>
        <v>7.2260647979614123E-2</v>
      </c>
      <c r="BK478" s="125">
        <f t="shared" ref="BK478" si="8517">C478/C498</f>
        <v>6.2186379928315411E-2</v>
      </c>
      <c r="BL478" s="126">
        <f t="shared" ref="BL478" si="8518">D478/D498</f>
        <v>0.10330578512396695</v>
      </c>
      <c r="BM478" s="127">
        <f t="shared" ref="BM478" si="8519">E478/E498</f>
        <v>6.6473988439306353E-2</v>
      </c>
      <c r="BN478" s="124">
        <f t="shared" ref="BN478" si="8520">F478/F498</f>
        <v>9.9600836342900595E-2</v>
      </c>
      <c r="BO478" s="125">
        <f t="shared" ref="BO478" si="8521">G478/G498</f>
        <v>6.1144499608048082E-2</v>
      </c>
      <c r="BP478" s="126">
        <f t="shared" ref="BP478" si="8522">H478/H498</f>
        <v>9.8186178983660624E-2</v>
      </c>
      <c r="BQ478" s="127">
        <f t="shared" ref="BQ478" si="8523">I478/I498</f>
        <v>6.258735828544805E-2</v>
      </c>
      <c r="BR478" s="124">
        <f t="shared" ref="BR478" si="8524">J478/J498</f>
        <v>6.25E-2</v>
      </c>
      <c r="BS478" s="125">
        <f t="shared" ref="BS478" si="8525">K478/K498</f>
        <v>0.11671087533156499</v>
      </c>
      <c r="BT478" s="126">
        <f t="shared" ref="BT478" si="8526">L478/L498</f>
        <v>5.4698865289496655E-2</v>
      </c>
      <c r="BU478" s="124">
        <f t="shared" ref="BU478" si="8527">M478/M498</f>
        <v>0.13245729303547962</v>
      </c>
      <c r="BV478" s="128">
        <f t="shared" ref="BV478" si="8528">N478/N498</f>
        <v>7.4678111587982834E-2</v>
      </c>
      <c r="BW478" s="129">
        <f t="shared" ref="BW478" si="8529">O478/O498</f>
        <v>9.6000000000000002E-2</v>
      </c>
      <c r="BX478" s="124">
        <f t="shared" ref="BX478" si="8530">P478/P498</f>
        <v>8.4949832775919734E-2</v>
      </c>
      <c r="BY478" s="125">
        <f t="shared" ref="BY478" si="8531">Q478/Q498</f>
        <v>7.4772886093640814E-2</v>
      </c>
      <c r="BZ478" s="126">
        <f t="shared" ref="BZ478" si="8532">R478/R498</f>
        <v>0.1213009864036257</v>
      </c>
      <c r="CA478" s="127">
        <f t="shared" ref="CA478" si="8533">S478/S498</f>
        <v>5.4924742540269342E-2</v>
      </c>
      <c r="CB478" s="124">
        <f t="shared" ref="CB478" si="8534">T478/T498</f>
        <v>3.8034865293185421E-2</v>
      </c>
      <c r="CC478" s="125">
        <f t="shared" ref="CC478" si="8535">U478/U498</f>
        <v>0.15857885615251299</v>
      </c>
      <c r="CD478" s="126">
        <f t="shared" ref="CD478" si="8536">V478/V498</f>
        <v>4.6480144404332131E-2</v>
      </c>
      <c r="CE478" s="127">
        <f t="shared" ref="CE478" si="8537">W478/W498</f>
        <v>0.12185389809699201</v>
      </c>
      <c r="CF478" s="124">
        <f t="shared" ref="CF478" si="8538">X478/X498</f>
        <v>8.7686567164179108E-2</v>
      </c>
      <c r="CG478" s="125">
        <f t="shared" ref="CG478" si="8539">Y478/Y498</f>
        <v>9.5996732026143797E-2</v>
      </c>
      <c r="CH478" s="126">
        <f t="shared" ref="CH478" si="8540">Z478/Z498</f>
        <v>6.4685577067387062E-2</v>
      </c>
      <c r="CI478" s="124">
        <f t="shared" ref="CI478" si="8541">AA478/AA498</f>
        <v>6.6614681965021724E-2</v>
      </c>
      <c r="CJ478" s="130">
        <f t="shared" ref="CJ478" si="8542">AB478/AB498</f>
        <v>7.9787434515508987E-2</v>
      </c>
      <c r="CK478" s="131">
        <f t="shared" ref="CK478" si="8543">AC478/AC498</f>
        <v>8.1030577576443941E-2</v>
      </c>
    </row>
    <row r="479" spans="1:89" ht="13.5" thickBot="1" x14ac:dyDescent="0.25">
      <c r="A479" s="132" t="s">
        <v>21</v>
      </c>
      <c r="B479" s="181">
        <v>537</v>
      </c>
      <c r="C479" s="182">
        <v>361</v>
      </c>
      <c r="D479" s="183">
        <v>309</v>
      </c>
      <c r="E479" s="184">
        <v>146</v>
      </c>
      <c r="F479" s="181">
        <v>415</v>
      </c>
      <c r="G479" s="185">
        <v>195</v>
      </c>
      <c r="H479" s="183">
        <v>475</v>
      </c>
      <c r="I479" s="184">
        <v>368</v>
      </c>
      <c r="J479" s="181">
        <v>106</v>
      </c>
      <c r="K479" s="185">
        <v>136</v>
      </c>
      <c r="L479" s="183">
        <v>129</v>
      </c>
      <c r="M479" s="181">
        <v>438</v>
      </c>
      <c r="N479" s="186">
        <v>338</v>
      </c>
      <c r="O479" s="187">
        <v>598</v>
      </c>
      <c r="P479" s="181">
        <v>280</v>
      </c>
      <c r="Q479" s="185">
        <v>168</v>
      </c>
      <c r="R479" s="183">
        <v>352</v>
      </c>
      <c r="S479" s="184">
        <v>202</v>
      </c>
      <c r="T479" s="181">
        <v>42</v>
      </c>
      <c r="U479" s="185">
        <v>127</v>
      </c>
      <c r="V479" s="183">
        <v>201</v>
      </c>
      <c r="W479" s="184">
        <v>444</v>
      </c>
      <c r="X479" s="181">
        <v>202</v>
      </c>
      <c r="Y479" s="185">
        <v>173</v>
      </c>
      <c r="Z479" s="183">
        <v>396</v>
      </c>
      <c r="AA479" s="181">
        <v>441</v>
      </c>
      <c r="AB479" s="165">
        <f t="shared" si="8516"/>
        <v>3782</v>
      </c>
      <c r="AC479" s="166">
        <f t="shared" si="8433"/>
        <v>3797</v>
      </c>
      <c r="AE479" t="s">
        <v>85</v>
      </c>
      <c r="BI479" s="132" t="s">
        <v>21</v>
      </c>
      <c r="BJ479" s="124">
        <f>B479/B498</f>
        <v>9.7742992355296682E-2</v>
      </c>
      <c r="BK479" s="125">
        <f t="shared" ref="BK479" si="8544">C479/C498</f>
        <v>6.4695340501792112E-2</v>
      </c>
      <c r="BL479" s="126">
        <f t="shared" ref="BL479" si="8545">D479/D498</f>
        <v>0.10640495867768596</v>
      </c>
      <c r="BM479" s="127">
        <f t="shared" ref="BM479" si="8546">E479/E498</f>
        <v>4.2196531791907514E-2</v>
      </c>
      <c r="BN479" s="124">
        <f t="shared" ref="BN479" si="8547">F479/F498</f>
        <v>7.8882341760121655E-2</v>
      </c>
      <c r="BO479" s="125">
        <f t="shared" ref="BO479" si="8548">G479/G498</f>
        <v>5.0953749673373398E-2</v>
      </c>
      <c r="BP479" s="126">
        <f t="shared" ref="BP479" si="8549">H479/H498</f>
        <v>7.1203717583570678E-2</v>
      </c>
      <c r="BQ479" s="127">
        <f t="shared" ref="BQ479" si="8550">I479/I498</f>
        <v>5.7151731635347106E-2</v>
      </c>
      <c r="BR479" s="124">
        <f t="shared" ref="BR479" si="8551">J479/J498</f>
        <v>6.25E-2</v>
      </c>
      <c r="BS479" s="125">
        <f t="shared" ref="BS479" si="8552">K479/K498</f>
        <v>9.0185676392572939E-2</v>
      </c>
      <c r="BT479" s="126">
        <f t="shared" ref="BT479" si="8553">L479/L498</f>
        <v>3.7532732033750363E-2</v>
      </c>
      <c r="BU479" s="124">
        <f t="shared" ref="BU479" si="8554">M479/M498</f>
        <v>0.11511169513797635</v>
      </c>
      <c r="BV479" s="128">
        <f t="shared" ref="BV479" si="8555">N479/N498</f>
        <v>5.8025751072961373E-2</v>
      </c>
      <c r="BW479" s="129">
        <f t="shared" ref="BW479" si="8556">O479/O498</f>
        <v>0.10178723404255319</v>
      </c>
      <c r="BX479" s="124">
        <f t="shared" ref="BX479" si="8557">P479/P498</f>
        <v>9.3645484949832769E-2</v>
      </c>
      <c r="BY479" s="125">
        <f t="shared" ref="BY479" si="8558">Q479/Q498</f>
        <v>5.8700209643605873E-2</v>
      </c>
      <c r="BZ479" s="126">
        <f t="shared" ref="BZ479" si="8559">R479/R498</f>
        <v>9.3841642228739003E-2</v>
      </c>
      <c r="CA479" s="127">
        <f t="shared" ref="CA479" si="8560">S479/S498</f>
        <v>5.3340374966992343E-2</v>
      </c>
      <c r="CB479" s="124">
        <f t="shared" ref="CB479" si="8561">T479/T498</f>
        <v>3.328050713153724E-2</v>
      </c>
      <c r="CC479" s="125">
        <f t="shared" ref="CC479" si="8562">U479/U498</f>
        <v>0.11005199306759099</v>
      </c>
      <c r="CD479" s="126">
        <f t="shared" ref="CD479" si="8563">V479/V498</f>
        <v>4.5351985559566786E-2</v>
      </c>
      <c r="CE479" s="127">
        <f t="shared" ref="CE479" si="8564">W479/W498</f>
        <v>0.13627992633517497</v>
      </c>
      <c r="CF479" s="124">
        <f t="shared" ref="CF479" si="8565">X479/X498</f>
        <v>7.537313432835821E-2</v>
      </c>
      <c r="CG479" s="125">
        <f t="shared" ref="CG479" si="8566">Y479/Y498</f>
        <v>7.0669934640522875E-2</v>
      </c>
      <c r="CH479" s="126">
        <f t="shared" ref="CH479" si="8567">Z479/Z498</f>
        <v>5.9432687978388112E-2</v>
      </c>
      <c r="CI479" s="124">
        <f t="shared" ref="CI479" si="8568">AA479/AA498</f>
        <v>4.9125543054472538E-2</v>
      </c>
      <c r="CJ479" s="130">
        <f t="shared" ref="CJ479" si="8569">AB479/AB498</f>
        <v>7.126973956959258E-2</v>
      </c>
      <c r="CK479" s="131">
        <f t="shared" ref="CK479" si="8570">AC479/AC498</f>
        <v>7.1668554171385429E-2</v>
      </c>
    </row>
    <row r="480" spans="1:89" ht="14.25" thickTop="1" thickBot="1" x14ac:dyDescent="0.25">
      <c r="A480" s="140" t="s">
        <v>22</v>
      </c>
      <c r="B480" s="188">
        <v>487</v>
      </c>
      <c r="C480" s="189">
        <v>398</v>
      </c>
      <c r="D480" s="190">
        <v>251</v>
      </c>
      <c r="E480" s="191">
        <v>124</v>
      </c>
      <c r="F480" s="188">
        <v>419</v>
      </c>
      <c r="G480" s="192">
        <v>136</v>
      </c>
      <c r="H480" s="190">
        <v>464</v>
      </c>
      <c r="I480" s="191">
        <v>412</v>
      </c>
      <c r="J480" s="188">
        <v>87</v>
      </c>
      <c r="K480" s="192">
        <v>174</v>
      </c>
      <c r="L480" s="190">
        <v>135</v>
      </c>
      <c r="M480" s="188">
        <v>497</v>
      </c>
      <c r="N480" s="193">
        <v>344</v>
      </c>
      <c r="O480" s="194">
        <v>603</v>
      </c>
      <c r="P480" s="188">
        <v>204</v>
      </c>
      <c r="Q480" s="192">
        <v>190</v>
      </c>
      <c r="R480" s="190">
        <v>354</v>
      </c>
      <c r="S480" s="191">
        <v>225</v>
      </c>
      <c r="T480" s="188">
        <v>49</v>
      </c>
      <c r="U480" s="192">
        <v>93</v>
      </c>
      <c r="V480" s="190">
        <v>172</v>
      </c>
      <c r="W480" s="191">
        <v>409</v>
      </c>
      <c r="X480" s="188">
        <v>149</v>
      </c>
      <c r="Y480" s="192">
        <v>126</v>
      </c>
      <c r="Z480" s="190">
        <v>504</v>
      </c>
      <c r="AA480" s="188">
        <v>460</v>
      </c>
      <c r="AB480" s="165">
        <f t="shared" si="8516"/>
        <v>3619</v>
      </c>
      <c r="AC480" s="166">
        <f t="shared" si="8433"/>
        <v>3847</v>
      </c>
      <c r="AE480" s="268" t="s">
        <v>0</v>
      </c>
      <c r="AF480" s="262" t="s">
        <v>1</v>
      </c>
      <c r="AG480" s="263"/>
      <c r="AH480" s="262" t="s">
        <v>2</v>
      </c>
      <c r="AI480" s="263"/>
      <c r="AJ480" s="262" t="s">
        <v>3</v>
      </c>
      <c r="AK480" s="263"/>
      <c r="AL480" s="262" t="s">
        <v>4</v>
      </c>
      <c r="AM480" s="263"/>
      <c r="AN480" s="262" t="s">
        <v>5</v>
      </c>
      <c r="AO480" s="263"/>
      <c r="AP480" s="262" t="s">
        <v>6</v>
      </c>
      <c r="AQ480" s="263"/>
      <c r="AR480" s="262" t="s">
        <v>7</v>
      </c>
      <c r="AS480" s="263"/>
      <c r="AT480" s="262" t="s">
        <v>8</v>
      </c>
      <c r="AU480" s="263"/>
      <c r="AV480" s="262" t="s">
        <v>9</v>
      </c>
      <c r="AW480" s="263"/>
      <c r="AX480" s="262" t="s">
        <v>10</v>
      </c>
      <c r="AY480" s="263"/>
      <c r="AZ480" s="262" t="s">
        <v>11</v>
      </c>
      <c r="BA480" s="263"/>
      <c r="BB480" s="262" t="s">
        <v>12</v>
      </c>
      <c r="BC480" s="263"/>
      <c r="BD480" s="264" t="s">
        <v>40</v>
      </c>
      <c r="BE480" s="265"/>
      <c r="BF480" s="266" t="s">
        <v>41</v>
      </c>
      <c r="BG480" s="267"/>
      <c r="BI480" s="140" t="s">
        <v>22</v>
      </c>
      <c r="BJ480" s="124">
        <f>B480/B498</f>
        <v>8.8642155078267199E-2</v>
      </c>
      <c r="BK480" s="125">
        <f t="shared" ref="BK480" si="8571">C480/C498</f>
        <v>7.132616487455197E-2</v>
      </c>
      <c r="BL480" s="126">
        <f t="shared" ref="BL480" si="8572">D480/D498</f>
        <v>8.6432506887052341E-2</v>
      </c>
      <c r="BM480" s="127">
        <f t="shared" ref="BM480" si="8573">E480/E498</f>
        <v>3.5838150289017344E-2</v>
      </c>
      <c r="BN480" s="124">
        <f t="shared" ref="BN480" si="8574">F480/F498</f>
        <v>7.9642653487930051E-2</v>
      </c>
      <c r="BO480" s="125">
        <f t="shared" ref="BO480" si="8575">G480/G498</f>
        <v>3.5536974131173245E-2</v>
      </c>
      <c r="BP480" s="126">
        <f t="shared" ref="BP480" si="8576">H480/H498</f>
        <v>6.9554789386898519E-2</v>
      </c>
      <c r="BQ480" s="127">
        <f t="shared" ref="BQ480" si="8577">I480/I498</f>
        <v>6.398509085261686E-2</v>
      </c>
      <c r="BR480" s="124">
        <f t="shared" ref="BR480" si="8578">J480/J498</f>
        <v>5.1297169811320757E-2</v>
      </c>
      <c r="BS480" s="125">
        <f t="shared" ref="BS480" si="8579">K480/K498</f>
        <v>0.11538461538461539</v>
      </c>
      <c r="BT480" s="126">
        <f t="shared" ref="BT480" si="8580">L480/L498</f>
        <v>3.9278440500436426E-2</v>
      </c>
      <c r="BU480" s="124">
        <f t="shared" ref="BU480" si="8581">M480/M498</f>
        <v>0.13061760840998685</v>
      </c>
      <c r="BV480" s="128">
        <f t="shared" ref="BV480" si="8582">N480/N498</f>
        <v>5.9055793991416312E-2</v>
      </c>
      <c r="BW480" s="129">
        <f t="shared" ref="BW480" si="8583">O480/O498</f>
        <v>0.10263829787234043</v>
      </c>
      <c r="BX480" s="124">
        <f t="shared" ref="BX480" si="8584">P480/P498</f>
        <v>6.8227424749163879E-2</v>
      </c>
      <c r="BY480" s="125">
        <f t="shared" ref="BY480" si="8585">Q480/Q498</f>
        <v>6.6387141858839968E-2</v>
      </c>
      <c r="BZ480" s="126">
        <f t="shared" ref="BZ480" si="8586">R480/R498</f>
        <v>9.4374833377765935E-2</v>
      </c>
      <c r="CA480" s="127">
        <f t="shared" ref="CA480" si="8587">S480/S498</f>
        <v>5.9413783997887507E-2</v>
      </c>
      <c r="CB480" s="124">
        <f t="shared" ref="CB480" si="8588">T480/T498</f>
        <v>3.8827258320126783E-2</v>
      </c>
      <c r="CC480" s="125">
        <f t="shared" ref="CC480" si="8589">U480/U498</f>
        <v>8.0589254766031196E-2</v>
      </c>
      <c r="CD480" s="126">
        <f t="shared" ref="CD480" si="8590">V480/V498</f>
        <v>3.8808664259927801E-2</v>
      </c>
      <c r="CE480" s="127">
        <f t="shared" ref="CE480" si="8591">W480/W498</f>
        <v>0.12553713934929406</v>
      </c>
      <c r="CF480" s="124">
        <f t="shared" ref="CF480" si="8592">X480/X498</f>
        <v>5.5597014925373132E-2</v>
      </c>
      <c r="CG480" s="125">
        <f t="shared" ref="CG480" si="8593">Y480/Y498</f>
        <v>5.1470588235294115E-2</v>
      </c>
      <c r="CH480" s="126">
        <f t="shared" ref="CH480" si="8594">Z480/Z498</f>
        <v>7.5641602881584877E-2</v>
      </c>
      <c r="CI480" s="124">
        <f t="shared" ref="CI480" si="8595">AA480/AA498</f>
        <v>5.124206305001671E-2</v>
      </c>
      <c r="CJ480" s="130">
        <f t="shared" ref="CJ480" si="8596">AB480/AB498</f>
        <v>6.8198092940866095E-2</v>
      </c>
      <c r="CK480" s="131">
        <f t="shared" ref="CK480" si="8597">AC480/AC498</f>
        <v>7.2612306530766321E-2</v>
      </c>
    </row>
    <row r="481" spans="1:89" ht="15" thickTop="1" thickBot="1" x14ac:dyDescent="0.3">
      <c r="A481" s="132" t="s">
        <v>23</v>
      </c>
      <c r="B481" s="181">
        <v>361</v>
      </c>
      <c r="C481" s="182">
        <v>285</v>
      </c>
      <c r="D481" s="183">
        <v>211</v>
      </c>
      <c r="E481" s="184">
        <v>146</v>
      </c>
      <c r="F481" s="181">
        <v>444</v>
      </c>
      <c r="G481" s="185">
        <v>193</v>
      </c>
      <c r="H481" s="183">
        <v>334</v>
      </c>
      <c r="I481" s="184">
        <v>476</v>
      </c>
      <c r="J481" s="181">
        <v>100</v>
      </c>
      <c r="K481" s="185">
        <v>177</v>
      </c>
      <c r="L481" s="183">
        <v>137</v>
      </c>
      <c r="M481" s="181">
        <v>329</v>
      </c>
      <c r="N481" s="186">
        <v>262</v>
      </c>
      <c r="O481" s="187">
        <v>564</v>
      </c>
      <c r="P481" s="181">
        <v>150</v>
      </c>
      <c r="Q481" s="185">
        <v>164</v>
      </c>
      <c r="R481" s="183">
        <v>208</v>
      </c>
      <c r="S481" s="184">
        <v>177</v>
      </c>
      <c r="T481" s="181">
        <v>41</v>
      </c>
      <c r="U481" s="185">
        <v>69</v>
      </c>
      <c r="V481" s="183">
        <v>161</v>
      </c>
      <c r="W481" s="184">
        <v>254</v>
      </c>
      <c r="X481" s="181">
        <v>116</v>
      </c>
      <c r="Y481" s="185">
        <v>104</v>
      </c>
      <c r="Z481" s="183">
        <v>432</v>
      </c>
      <c r="AA481" s="181">
        <v>462</v>
      </c>
      <c r="AB481" s="165">
        <f t="shared" si="8516"/>
        <v>2957</v>
      </c>
      <c r="AC481" s="166">
        <f t="shared" si="8433"/>
        <v>3400</v>
      </c>
      <c r="AE481" s="269"/>
      <c r="AF481" s="112" t="s">
        <v>14</v>
      </c>
      <c r="AG481" s="113" t="s">
        <v>15</v>
      </c>
      <c r="AH481" s="114" t="s">
        <v>14</v>
      </c>
      <c r="AI481" s="115" t="s">
        <v>15</v>
      </c>
      <c r="AJ481" s="112" t="s">
        <v>14</v>
      </c>
      <c r="AK481" s="113" t="s">
        <v>15</v>
      </c>
      <c r="AL481" s="114" t="s">
        <v>14</v>
      </c>
      <c r="AM481" s="115" t="s">
        <v>15</v>
      </c>
      <c r="AN481" s="112" t="s">
        <v>14</v>
      </c>
      <c r="AO481" s="113" t="s">
        <v>15</v>
      </c>
      <c r="AP481" s="114" t="s">
        <v>14</v>
      </c>
      <c r="AQ481" s="112" t="s">
        <v>15</v>
      </c>
      <c r="AR481" s="116" t="s">
        <v>14</v>
      </c>
      <c r="AS481" s="117" t="s">
        <v>15</v>
      </c>
      <c r="AT481" s="112" t="s">
        <v>14</v>
      </c>
      <c r="AU481" s="113" t="s">
        <v>15</v>
      </c>
      <c r="AV481" s="114" t="s">
        <v>14</v>
      </c>
      <c r="AW481" s="115" t="s">
        <v>15</v>
      </c>
      <c r="AX481" s="112" t="s">
        <v>14</v>
      </c>
      <c r="AY481" s="113" t="s">
        <v>15</v>
      </c>
      <c r="AZ481" s="114" t="s">
        <v>14</v>
      </c>
      <c r="BA481" s="115" t="s">
        <v>15</v>
      </c>
      <c r="BB481" s="112" t="s">
        <v>14</v>
      </c>
      <c r="BC481" s="113" t="s">
        <v>15</v>
      </c>
      <c r="BD481" s="26" t="s">
        <v>14</v>
      </c>
      <c r="BE481" s="118" t="s">
        <v>15</v>
      </c>
      <c r="BF481" s="169" t="s">
        <v>14</v>
      </c>
      <c r="BG481" s="170" t="s">
        <v>15</v>
      </c>
      <c r="BI481" s="132" t="s">
        <v>23</v>
      </c>
      <c r="BJ481" s="124">
        <f>B481/B498</f>
        <v>6.5708045140152896E-2</v>
      </c>
      <c r="BK481" s="125">
        <f t="shared" ref="BK481" si="8598">C481/C498</f>
        <v>5.1075268817204304E-2</v>
      </c>
      <c r="BL481" s="126">
        <f t="shared" ref="BL481" si="8599">D481/D498</f>
        <v>7.2658402203856748E-2</v>
      </c>
      <c r="BM481" s="127">
        <f t="shared" ref="BM481" si="8600">E481/E498</f>
        <v>4.2196531791907514E-2</v>
      </c>
      <c r="BN481" s="124">
        <f t="shared" ref="BN481" si="8601">F481/F498</f>
        <v>8.4394601786732554E-2</v>
      </c>
      <c r="BO481" s="125">
        <f t="shared" ref="BO481" si="8602">G481/G498</f>
        <v>5.0431147112620853E-2</v>
      </c>
      <c r="BP481" s="126">
        <f t="shared" ref="BP481" si="8603">H481/H498</f>
        <v>5.0067456153500223E-2</v>
      </c>
      <c r="BQ481" s="127">
        <f t="shared" ref="BQ481" si="8604">I481/I498</f>
        <v>7.3924522441372889E-2</v>
      </c>
      <c r="BR481" s="124">
        <f t="shared" ref="BR481" si="8605">J481/J498</f>
        <v>5.8962264150943397E-2</v>
      </c>
      <c r="BS481" s="125">
        <f t="shared" ref="BS481" si="8606">K481/K498</f>
        <v>0.11737400530503979</v>
      </c>
      <c r="BT481" s="126">
        <f t="shared" ref="BT481" si="8607">L481/L498</f>
        <v>3.9860343322665116E-2</v>
      </c>
      <c r="BU481" s="124">
        <f t="shared" ref="BU481" si="8608">M481/M498</f>
        <v>8.6465177398160314E-2</v>
      </c>
      <c r="BV481" s="128">
        <f t="shared" ref="BV481" si="8609">N481/N498</f>
        <v>4.4978540772532188E-2</v>
      </c>
      <c r="BW481" s="129">
        <f t="shared" ref="BW481" si="8610">O481/O498</f>
        <v>9.6000000000000002E-2</v>
      </c>
      <c r="BX481" s="124">
        <f t="shared" ref="BX481" si="8611">P481/P498</f>
        <v>5.016722408026756E-2</v>
      </c>
      <c r="BY481" s="125">
        <f t="shared" ref="BY481" si="8612">Q481/Q498</f>
        <v>5.7302585604472399E-2</v>
      </c>
      <c r="BZ481" s="126">
        <f t="shared" ref="BZ481" si="8613">R481/R498</f>
        <v>5.5451879498800323E-2</v>
      </c>
      <c r="CA481" s="127">
        <f t="shared" ref="CA481" si="8614">S481/S498</f>
        <v>4.6738843411671505E-2</v>
      </c>
      <c r="CB481" s="124">
        <f t="shared" ref="CB481" si="8615">T481/T498</f>
        <v>3.2488114104595879E-2</v>
      </c>
      <c r="CC481" s="125">
        <f t="shared" ref="CC481" si="8616">U481/U498</f>
        <v>5.9792027729636051E-2</v>
      </c>
      <c r="CD481" s="126">
        <f t="shared" ref="CD481" si="8617">V481/V498</f>
        <v>3.6326714801444046E-2</v>
      </c>
      <c r="CE481" s="127">
        <f t="shared" ref="CE481" si="8618">W481/W498</f>
        <v>7.7961939840392874E-2</v>
      </c>
      <c r="CF481" s="124">
        <f t="shared" ref="CF481" si="8619">X481/X498</f>
        <v>4.3283582089552242E-2</v>
      </c>
      <c r="CG481" s="125">
        <f t="shared" ref="CG481" si="8620">Y481/Y498</f>
        <v>4.2483660130718956E-2</v>
      </c>
      <c r="CH481" s="126">
        <f t="shared" ref="CH481" si="8621">Z481/Z498</f>
        <v>6.4835659612787033E-2</v>
      </c>
      <c r="CI481" s="124">
        <f t="shared" ref="CI481" si="8622">AA481/AA498</f>
        <v>5.1464854628495045E-2</v>
      </c>
      <c r="CJ481" s="130">
        <f t="shared" ref="CJ481" si="8623">AB481/AB498</f>
        <v>5.5723061847510649E-2</v>
      </c>
      <c r="CK481" s="131">
        <f t="shared" ref="CK481" si="8624">AC481/AC498</f>
        <v>6.4175160437901099E-2</v>
      </c>
    </row>
    <row r="482" spans="1:89" ht="13.5" thickTop="1" x14ac:dyDescent="0.2">
      <c r="A482" s="140" t="s">
        <v>24</v>
      </c>
      <c r="B482" s="195">
        <v>261</v>
      </c>
      <c r="C482" s="189">
        <v>273</v>
      </c>
      <c r="D482" s="190">
        <v>170</v>
      </c>
      <c r="E482" s="191">
        <v>166</v>
      </c>
      <c r="F482" s="188">
        <v>381</v>
      </c>
      <c r="G482" s="192">
        <v>177</v>
      </c>
      <c r="H482" s="190">
        <v>307</v>
      </c>
      <c r="I482" s="191">
        <v>350</v>
      </c>
      <c r="J482" s="188">
        <v>83</v>
      </c>
      <c r="K482" s="192">
        <v>78</v>
      </c>
      <c r="L482" s="190">
        <v>141</v>
      </c>
      <c r="M482" s="188">
        <v>180</v>
      </c>
      <c r="N482" s="193">
        <v>267</v>
      </c>
      <c r="O482" s="196">
        <v>281</v>
      </c>
      <c r="P482" s="188">
        <v>123</v>
      </c>
      <c r="Q482" s="192">
        <v>115</v>
      </c>
      <c r="R482" s="190">
        <v>189</v>
      </c>
      <c r="S482" s="191">
        <v>220</v>
      </c>
      <c r="T482" s="188">
        <v>52</v>
      </c>
      <c r="U482" s="192">
        <v>74</v>
      </c>
      <c r="V482" s="190">
        <v>149</v>
      </c>
      <c r="W482" s="197">
        <v>191</v>
      </c>
      <c r="X482" s="188">
        <v>106</v>
      </c>
      <c r="Y482" s="192">
        <v>125</v>
      </c>
      <c r="Z482" s="190">
        <v>413</v>
      </c>
      <c r="AA482" s="188">
        <v>492</v>
      </c>
      <c r="AB482" s="165">
        <f t="shared" si="8516"/>
        <v>2642</v>
      </c>
      <c r="AC482" s="166">
        <f t="shared" si="8433"/>
        <v>2722</v>
      </c>
      <c r="AE482" s="257" t="str">
        <f>$AE$17</f>
        <v>17:00 - 17:59</v>
      </c>
      <c r="AF482" s="121">
        <f t="shared" ref="AF482:AU483" si="8625">SUMIF($A$9:$A$32,$AE482,B$474:B$497)</f>
        <v>358</v>
      </c>
      <c r="AG482" s="178">
        <f t="shared" si="8625"/>
        <v>564</v>
      </c>
      <c r="AH482" s="122">
        <f t="shared" si="8625"/>
        <v>175</v>
      </c>
      <c r="AI482" s="173">
        <f t="shared" si="8625"/>
        <v>413</v>
      </c>
      <c r="AJ482" s="121">
        <f t="shared" si="8625"/>
        <v>289</v>
      </c>
      <c r="AK482" s="123">
        <f t="shared" si="8625"/>
        <v>333</v>
      </c>
      <c r="AL482" s="122">
        <f t="shared" si="8625"/>
        <v>520</v>
      </c>
      <c r="AM482" s="173">
        <f t="shared" si="8625"/>
        <v>587</v>
      </c>
      <c r="AN482" s="121">
        <f t="shared" si="8625"/>
        <v>151</v>
      </c>
      <c r="AO482" s="123">
        <f t="shared" si="8625"/>
        <v>65</v>
      </c>
      <c r="AP482" s="122">
        <f t="shared" si="8625"/>
        <v>390</v>
      </c>
      <c r="AQ482" s="121">
        <f t="shared" si="8625"/>
        <v>158</v>
      </c>
      <c r="AR482" s="172">
        <f t="shared" si="8625"/>
        <v>533</v>
      </c>
      <c r="AS482" s="174">
        <f t="shared" si="8625"/>
        <v>374</v>
      </c>
      <c r="AT482" s="121">
        <f t="shared" si="8625"/>
        <v>257</v>
      </c>
      <c r="AU482" s="123">
        <f t="shared" si="8625"/>
        <v>258</v>
      </c>
      <c r="AV482" s="122">
        <f t="shared" ref="AP482:BE483" si="8626">SUMIF($A$9:$A$32,$AE482,R$474:R$497)</f>
        <v>218</v>
      </c>
      <c r="AW482" s="173">
        <f t="shared" si="8626"/>
        <v>399</v>
      </c>
      <c r="AX482" s="121">
        <f t="shared" si="8626"/>
        <v>175</v>
      </c>
      <c r="AY482" s="123">
        <f t="shared" si="8626"/>
        <v>29</v>
      </c>
      <c r="AZ482" s="122">
        <f t="shared" si="8626"/>
        <v>535</v>
      </c>
      <c r="BA482" s="173">
        <f t="shared" si="8626"/>
        <v>135</v>
      </c>
      <c r="BB482" s="121">
        <f t="shared" si="8626"/>
        <v>296</v>
      </c>
      <c r="BC482" s="123">
        <f t="shared" si="8626"/>
        <v>228</v>
      </c>
      <c r="BD482" s="21">
        <f t="shared" si="8626"/>
        <v>427</v>
      </c>
      <c r="BE482" s="177">
        <f t="shared" si="8626"/>
        <v>836</v>
      </c>
      <c r="BF482" s="163">
        <f>AF482+AH482+AJ482+AL482+AN482+AP482+AR482+AT482+AV482+AX482+AZ482+BB482+BD482</f>
        <v>4324</v>
      </c>
      <c r="BG482" s="164">
        <f>AG482+AI482+AK482+AM482+AO482+AQ482+AS482+AU482+AW482+AY482+BA482+BC482+BE482</f>
        <v>4379</v>
      </c>
      <c r="BI482" s="140" t="s">
        <v>24</v>
      </c>
      <c r="BJ482" s="124">
        <f>B482/B498</f>
        <v>4.7506370586093923E-2</v>
      </c>
      <c r="BK482" s="125">
        <f t="shared" ref="BK482" si="8627">C482/C498</f>
        <v>4.8924731182795701E-2</v>
      </c>
      <c r="BL482" s="126">
        <f t="shared" ref="BL482" si="8628">D482/D498</f>
        <v>5.8539944903581269E-2</v>
      </c>
      <c r="BM482" s="127">
        <f t="shared" ref="BM482" si="8629">E482/E498</f>
        <v>4.797687861271676E-2</v>
      </c>
      <c r="BN482" s="124">
        <f t="shared" ref="BN482" si="8630">F482/F498</f>
        <v>7.2419692073750236E-2</v>
      </c>
      <c r="BO482" s="125">
        <f t="shared" ref="BO482" si="8631">G482/G498</f>
        <v>4.6250326626600467E-2</v>
      </c>
      <c r="BP482" s="126">
        <f t="shared" ref="BP482" si="8632">H482/H498</f>
        <v>4.6020086943486735E-2</v>
      </c>
      <c r="BQ482" s="127">
        <f t="shared" ref="BQ482" si="8633">I482/I498</f>
        <v>5.435626650100947E-2</v>
      </c>
      <c r="BR482" s="124">
        <f t="shared" ref="BR482" si="8634">J482/J498</f>
        <v>4.8938679245283022E-2</v>
      </c>
      <c r="BS482" s="125">
        <f t="shared" ref="BS482" si="8635">K482/K498</f>
        <v>5.1724137931034482E-2</v>
      </c>
      <c r="BT482" s="126">
        <f t="shared" ref="BT482" si="8636">L482/L498</f>
        <v>4.102414896712249E-2</v>
      </c>
      <c r="BU482" s="124">
        <f t="shared" ref="BU482" si="8637">M482/M498</f>
        <v>4.7306176084099871E-2</v>
      </c>
      <c r="BV482" s="128">
        <f t="shared" ref="BV482" si="8638">N482/N498</f>
        <v>4.5836909871244634E-2</v>
      </c>
      <c r="BW482" s="129">
        <f t="shared" ref="BW482" si="8639">O482/O498</f>
        <v>4.7829787234042555E-2</v>
      </c>
      <c r="BX482" s="124">
        <f t="shared" ref="BX482" si="8640">P482/P498</f>
        <v>4.1137123745819397E-2</v>
      </c>
      <c r="BY482" s="125">
        <f t="shared" ref="BY482" si="8641">Q482/Q498</f>
        <v>4.0181691125087349E-2</v>
      </c>
      <c r="BZ482" s="126">
        <f t="shared" ref="BZ482" si="8642">R482/R498</f>
        <v>5.0386563583044525E-2</v>
      </c>
      <c r="CA482" s="127">
        <f t="shared" ref="CA482" si="8643">S482/S498</f>
        <v>5.8093477686823346E-2</v>
      </c>
      <c r="CB482" s="124">
        <f t="shared" ref="CB482" si="8644">T482/T498</f>
        <v>4.1204437400950873E-2</v>
      </c>
      <c r="CC482" s="125">
        <f t="shared" ref="CC482" si="8645">U482/U498</f>
        <v>6.4124783362218371E-2</v>
      </c>
      <c r="CD482" s="126">
        <f t="shared" ref="CD482" si="8646">V482/V498</f>
        <v>3.3619133574007219E-2</v>
      </c>
      <c r="CE482" s="127">
        <f t="shared" ref="CE482" si="8647">W482/W498</f>
        <v>5.8624923265807247E-2</v>
      </c>
      <c r="CF482" s="124">
        <f t="shared" ref="CF482" si="8648">X482/X498</f>
        <v>3.9552238805970148E-2</v>
      </c>
      <c r="CG482" s="125">
        <f t="shared" ref="CG482" si="8649">Y482/Y498</f>
        <v>5.1062091503267973E-2</v>
      </c>
      <c r="CH482" s="126">
        <f t="shared" ref="CH482" si="8650">Z482/Z498</f>
        <v>6.1984091250187605E-2</v>
      </c>
      <c r="CI482" s="124">
        <f t="shared" ref="CI482" si="8651">AA482/AA498</f>
        <v>5.4806728305670044E-2</v>
      </c>
      <c r="CJ482" s="130">
        <f t="shared" ref="CJ482" si="8652">AB482/AB498</f>
        <v>4.9787057626352091E-2</v>
      </c>
      <c r="CK482" s="131">
        <f t="shared" ref="CK482" si="8653">AC482/AC498</f>
        <v>5.1377878444696115E-2</v>
      </c>
    </row>
    <row r="483" spans="1:89" x14ac:dyDescent="0.2">
      <c r="A483" s="132" t="s">
        <v>25</v>
      </c>
      <c r="B483" s="198">
        <v>194</v>
      </c>
      <c r="C483" s="182">
        <v>284</v>
      </c>
      <c r="D483" s="183">
        <v>125</v>
      </c>
      <c r="E483" s="184">
        <v>180</v>
      </c>
      <c r="F483" s="181">
        <v>328</v>
      </c>
      <c r="G483" s="185">
        <v>178</v>
      </c>
      <c r="H483" s="183">
        <v>303</v>
      </c>
      <c r="I483" s="184">
        <v>364</v>
      </c>
      <c r="J483" s="181">
        <v>89</v>
      </c>
      <c r="K483" s="182">
        <v>77</v>
      </c>
      <c r="L483" s="183">
        <v>141</v>
      </c>
      <c r="M483" s="181">
        <v>207</v>
      </c>
      <c r="N483" s="186">
        <v>253</v>
      </c>
      <c r="O483" s="199">
        <v>267</v>
      </c>
      <c r="P483" s="181">
        <v>118</v>
      </c>
      <c r="Q483" s="182">
        <v>110</v>
      </c>
      <c r="R483" s="183">
        <v>176</v>
      </c>
      <c r="S483" s="184">
        <v>174</v>
      </c>
      <c r="T483" s="190">
        <v>39</v>
      </c>
      <c r="U483" s="181">
        <v>43</v>
      </c>
      <c r="V483" s="183">
        <v>182</v>
      </c>
      <c r="W483" s="200">
        <v>143</v>
      </c>
      <c r="X483" s="181">
        <v>91</v>
      </c>
      <c r="Y483" s="185">
        <v>84</v>
      </c>
      <c r="Z483" s="183">
        <v>411</v>
      </c>
      <c r="AA483" s="181">
        <v>424</v>
      </c>
      <c r="AB483" s="165">
        <f t="shared" si="8516"/>
        <v>2450</v>
      </c>
      <c r="AC483" s="166">
        <f t="shared" si="8433"/>
        <v>2535</v>
      </c>
      <c r="AE483" s="259" t="str">
        <f>$AE$18</f>
        <v>18:00 - 18:59</v>
      </c>
      <c r="AF483" s="121">
        <f t="shared" si="8625"/>
        <v>525</v>
      </c>
      <c r="AG483" s="182">
        <f t="shared" si="8625"/>
        <v>477</v>
      </c>
      <c r="AH483" s="183">
        <f t="shared" si="8625"/>
        <v>154</v>
      </c>
      <c r="AI483" s="184">
        <f t="shared" si="8625"/>
        <v>345</v>
      </c>
      <c r="AJ483" s="181">
        <f t="shared" si="8625"/>
        <v>171</v>
      </c>
      <c r="AK483" s="185">
        <f t="shared" si="8625"/>
        <v>430</v>
      </c>
      <c r="AL483" s="183">
        <f t="shared" si="8625"/>
        <v>527</v>
      </c>
      <c r="AM483" s="184">
        <f t="shared" si="8625"/>
        <v>548</v>
      </c>
      <c r="AN483" s="181">
        <f t="shared" si="8625"/>
        <v>151</v>
      </c>
      <c r="AO483" s="185">
        <f t="shared" si="8625"/>
        <v>76</v>
      </c>
      <c r="AP483" s="183">
        <f t="shared" si="8626"/>
        <v>383</v>
      </c>
      <c r="AQ483" s="181">
        <f t="shared" si="8626"/>
        <v>110</v>
      </c>
      <c r="AR483" s="186">
        <f t="shared" si="8626"/>
        <v>432</v>
      </c>
      <c r="AS483" s="187">
        <f t="shared" si="8626"/>
        <v>376</v>
      </c>
      <c r="AT483" s="181">
        <f t="shared" si="8626"/>
        <v>231</v>
      </c>
      <c r="AU483" s="185">
        <f t="shared" si="8626"/>
        <v>244</v>
      </c>
      <c r="AV483" s="183">
        <f t="shared" si="8626"/>
        <v>201</v>
      </c>
      <c r="AW483" s="184">
        <f t="shared" si="8626"/>
        <v>389</v>
      </c>
      <c r="AX483" s="181">
        <f t="shared" si="8626"/>
        <v>151</v>
      </c>
      <c r="AY483" s="185">
        <f t="shared" si="8626"/>
        <v>38</v>
      </c>
      <c r="AZ483" s="183">
        <f t="shared" si="8626"/>
        <v>804</v>
      </c>
      <c r="BA483" s="184">
        <f t="shared" si="8626"/>
        <v>116</v>
      </c>
      <c r="BB483" s="181">
        <f t="shared" si="8626"/>
        <v>249</v>
      </c>
      <c r="BC483" s="185">
        <f t="shared" si="8626"/>
        <v>223</v>
      </c>
      <c r="BD483" s="183">
        <f t="shared" si="8626"/>
        <v>458</v>
      </c>
      <c r="BE483" s="181">
        <f t="shared" si="8626"/>
        <v>990</v>
      </c>
      <c r="BF483" s="165">
        <f>SUM(AF483,AH483,AJ483,AL483,AN483,AP483,AR483,AT483,AV483,AX483,AZ483,BB483,BD483)</f>
        <v>4437</v>
      </c>
      <c r="BG483" s="166">
        <f>SUM(AG483,AI483,AK483,AM483,AO483,AQ483,AS483,AU483,AW483,AY483,BA483,BC483,BE483)</f>
        <v>4362</v>
      </c>
      <c r="BI483" s="132" t="s">
        <v>25</v>
      </c>
      <c r="BJ483" s="124">
        <f>B483/B498</f>
        <v>3.5311248634874406E-2</v>
      </c>
      <c r="BK483" s="125">
        <f t="shared" ref="BK483" si="8654">C483/C498</f>
        <v>5.0896057347670248E-2</v>
      </c>
      <c r="BL483" s="126">
        <f t="shared" ref="BL483" si="8655">D483/D498</f>
        <v>4.3044077134986224E-2</v>
      </c>
      <c r="BM483" s="127">
        <f t="shared" ref="BM483" si="8656">E483/E498</f>
        <v>5.2023121387283239E-2</v>
      </c>
      <c r="BN483" s="124">
        <f t="shared" ref="BN483" si="8657">F483/F498</f>
        <v>6.2345561680288916E-2</v>
      </c>
      <c r="BO483" s="125">
        <f t="shared" ref="BO483" si="8658">G483/G498</f>
        <v>4.6511627906976744E-2</v>
      </c>
      <c r="BP483" s="126">
        <f t="shared" ref="BP483" si="8659">H483/H498</f>
        <v>4.5420476690151403E-2</v>
      </c>
      <c r="BQ483" s="127">
        <f t="shared" ref="BQ483" si="8660">I483/I498</f>
        <v>5.6530517161049849E-2</v>
      </c>
      <c r="BR483" s="124">
        <f t="shared" ref="BR483" si="8661">J483/J498</f>
        <v>5.2476415094339625E-2</v>
      </c>
      <c r="BS483" s="125">
        <f t="shared" ref="BS483" si="8662">K483/K498</f>
        <v>5.1061007957559683E-2</v>
      </c>
      <c r="BT483" s="126">
        <f t="shared" ref="BT483" si="8663">L483/L498</f>
        <v>4.102414896712249E-2</v>
      </c>
      <c r="BU483" s="124">
        <f t="shared" ref="BU483" si="8664">M483/M498</f>
        <v>5.4402102496714851E-2</v>
      </c>
      <c r="BV483" s="128">
        <f t="shared" ref="BV483" si="8665">N483/N498</f>
        <v>4.3433476394849783E-2</v>
      </c>
      <c r="BW483" s="129">
        <f t="shared" ref="BW483" si="8666">O483/O498</f>
        <v>4.5446808510638301E-2</v>
      </c>
      <c r="BX483" s="124">
        <f t="shared" ref="BX483" si="8667">P483/P498</f>
        <v>3.9464882943143813E-2</v>
      </c>
      <c r="BY483" s="125">
        <f t="shared" ref="BY483" si="8668">Q483/Q498</f>
        <v>3.8434661076170509E-2</v>
      </c>
      <c r="BZ483" s="126">
        <f t="shared" ref="BZ483" si="8669">R483/R498</f>
        <v>4.6920821114369501E-2</v>
      </c>
      <c r="CA483" s="127">
        <f t="shared" ref="CA483" si="8670">S483/S498</f>
        <v>4.5946659625033005E-2</v>
      </c>
      <c r="CB483" s="124">
        <f t="shared" ref="CB483" si="8671">T483/T498</f>
        <v>3.0903328050713153E-2</v>
      </c>
      <c r="CC483" s="125">
        <f t="shared" ref="CC483" si="8672">U483/U498</f>
        <v>3.726169844020797E-2</v>
      </c>
      <c r="CD483" s="126">
        <f t="shared" ref="CD483" si="8673">V483/V498</f>
        <v>4.1064981949458484E-2</v>
      </c>
      <c r="CE483" s="127">
        <f t="shared" ref="CE483" si="8674">W483/W498</f>
        <v>4.389195825659914E-2</v>
      </c>
      <c r="CF483" s="124">
        <f t="shared" ref="CF483" si="8675">X483/X498</f>
        <v>3.3955223880597012E-2</v>
      </c>
      <c r="CG483" s="125">
        <f t="shared" ref="CG483" si="8676">Y483/Y498</f>
        <v>3.4313725490196081E-2</v>
      </c>
      <c r="CH483" s="126">
        <f t="shared" ref="CH483" si="8677">Z483/Z498</f>
        <v>6.1683926159387663E-2</v>
      </c>
      <c r="CI483" s="124">
        <f t="shared" ref="CI483" si="8678">AA483/AA498</f>
        <v>4.7231814637406708E-2</v>
      </c>
      <c r="CJ483" s="130">
        <f t="shared" ref="CJ483" si="8679">AB483/AB498</f>
        <v>4.6168921720122109E-2</v>
      </c>
      <c r="CK483" s="131">
        <f t="shared" ref="CK483" si="8680">AC483/AC498</f>
        <v>4.7848244620611553E-2</v>
      </c>
    </row>
    <row r="484" spans="1:89" ht="13.5" thickBot="1" x14ac:dyDescent="0.25">
      <c r="A484" s="140" t="s">
        <v>26</v>
      </c>
      <c r="B484" s="195">
        <v>210</v>
      </c>
      <c r="C484" s="189">
        <v>247</v>
      </c>
      <c r="D484" s="190">
        <v>126</v>
      </c>
      <c r="E484" s="191">
        <v>147</v>
      </c>
      <c r="F484" s="188">
        <v>222</v>
      </c>
      <c r="G484" s="192">
        <v>182</v>
      </c>
      <c r="H484" s="190">
        <v>316</v>
      </c>
      <c r="I484" s="191">
        <v>303</v>
      </c>
      <c r="J484" s="188">
        <v>114</v>
      </c>
      <c r="K484" s="189">
        <v>55</v>
      </c>
      <c r="L484" s="190">
        <v>134</v>
      </c>
      <c r="M484" s="188">
        <v>129</v>
      </c>
      <c r="N484" s="193">
        <v>274</v>
      </c>
      <c r="O484" s="196">
        <v>223</v>
      </c>
      <c r="P484" s="188">
        <v>114</v>
      </c>
      <c r="Q484" s="189">
        <v>117</v>
      </c>
      <c r="R484" s="190">
        <v>151</v>
      </c>
      <c r="S484" s="191">
        <v>159</v>
      </c>
      <c r="T484" s="188">
        <v>45</v>
      </c>
      <c r="U484" s="192">
        <v>33</v>
      </c>
      <c r="V484" s="190">
        <v>175</v>
      </c>
      <c r="W484" s="197">
        <v>142</v>
      </c>
      <c r="X484" s="188">
        <v>89</v>
      </c>
      <c r="Y484" s="192">
        <v>87</v>
      </c>
      <c r="Z484" s="190">
        <v>411</v>
      </c>
      <c r="AA484" s="188">
        <v>445</v>
      </c>
      <c r="AB484" s="165">
        <f t="shared" si="8516"/>
        <v>2381</v>
      </c>
      <c r="AC484" s="166">
        <f t="shared" si="8433"/>
        <v>2269</v>
      </c>
      <c r="AE484" s="257"/>
      <c r="AF484" s="121"/>
      <c r="AG484" s="189"/>
      <c r="AH484" s="190"/>
      <c r="AI484" s="191"/>
      <c r="AJ484" s="188"/>
      <c r="AK484" s="192"/>
      <c r="AL484" s="190"/>
      <c r="AM484" s="191"/>
      <c r="AN484" s="188"/>
      <c r="AO484" s="192"/>
      <c r="AP484" s="190"/>
      <c r="AQ484" s="188"/>
      <c r="AR484" s="193"/>
      <c r="AS484" s="194"/>
      <c r="AT484" s="188"/>
      <c r="AU484" s="192"/>
      <c r="AV484" s="190"/>
      <c r="AW484" s="191"/>
      <c r="AX484" s="188"/>
      <c r="AY484" s="192"/>
      <c r="AZ484" s="190"/>
      <c r="BA484" s="191"/>
      <c r="BB484" s="188"/>
      <c r="BC484" s="192"/>
      <c r="BD484" s="190"/>
      <c r="BE484" s="188"/>
      <c r="BF484" s="165"/>
      <c r="BG484" s="166"/>
      <c r="BI484" s="140" t="s">
        <v>26</v>
      </c>
      <c r="BJ484" s="124">
        <f>B484/B498</f>
        <v>3.8223516563523845E-2</v>
      </c>
      <c r="BK484" s="125">
        <f t="shared" ref="BK484" si="8681">C484/C498</f>
        <v>4.4265232974910397E-2</v>
      </c>
      <c r="BL484" s="126">
        <f t="shared" ref="BL484" si="8682">D484/D498</f>
        <v>4.3388429752066117E-2</v>
      </c>
      <c r="BM484" s="127">
        <f t="shared" ref="BM484" si="8683">E484/E498</f>
        <v>4.2485549132947976E-2</v>
      </c>
      <c r="BN484" s="124">
        <f t="shared" ref="BN484" si="8684">F484/F498</f>
        <v>4.2197300893366277E-2</v>
      </c>
      <c r="BO484" s="125">
        <f t="shared" ref="BO484" si="8685">G484/G498</f>
        <v>4.7556833028481842E-2</v>
      </c>
      <c r="BP484" s="126">
        <f t="shared" ref="BP484" si="8686">H484/H498</f>
        <v>4.7369210013491231E-2</v>
      </c>
      <c r="BQ484" s="127">
        <f t="shared" ref="BQ484" si="8687">I484/I498</f>
        <v>4.7056996428016772E-2</v>
      </c>
      <c r="BR484" s="124">
        <f t="shared" ref="BR484" si="8688">J484/J498</f>
        <v>6.7216981132075471E-2</v>
      </c>
      <c r="BS484" s="125">
        <f t="shared" ref="BS484" si="8689">K484/K498</f>
        <v>3.6472148541114059E-2</v>
      </c>
      <c r="BT484" s="126">
        <f t="shared" ref="BT484" si="8690">L484/L498</f>
        <v>3.8987489089322085E-2</v>
      </c>
      <c r="BU484" s="124">
        <f t="shared" ref="BU484" si="8691">M484/M498</f>
        <v>3.3902759526938241E-2</v>
      </c>
      <c r="BV484" s="128">
        <f t="shared" ref="BV484" si="8692">N484/N498</f>
        <v>4.7038626609442059E-2</v>
      </c>
      <c r="BW484" s="129">
        <f t="shared" ref="BW484" si="8693">O484/O498</f>
        <v>3.7957446808510639E-2</v>
      </c>
      <c r="BX484" s="124">
        <f t="shared" ref="BX484" si="8694">P484/P498</f>
        <v>3.8127090301003343E-2</v>
      </c>
      <c r="BY484" s="125">
        <f t="shared" ref="BY484" si="8695">Q484/Q498</f>
        <v>4.0880503144654086E-2</v>
      </c>
      <c r="BZ484" s="126">
        <f t="shared" ref="BZ484" si="8696">R484/R498</f>
        <v>4.0255931751532928E-2</v>
      </c>
      <c r="CA484" s="127">
        <f t="shared" ref="CA484" si="8697">S484/S498</f>
        <v>4.1985740691840509E-2</v>
      </c>
      <c r="CB484" s="124">
        <f t="shared" ref="CB484" si="8698">T484/T498</f>
        <v>3.5657686212361331E-2</v>
      </c>
      <c r="CC484" s="125">
        <f t="shared" ref="CC484" si="8699">U484/U498</f>
        <v>2.8596187175043329E-2</v>
      </c>
      <c r="CD484" s="126">
        <f t="shared" ref="CD484" si="8700">V484/V498</f>
        <v>3.9485559566787003E-2</v>
      </c>
      <c r="CE484" s="127">
        <f t="shared" ref="CE484" si="8701">W484/W498</f>
        <v>4.3585021485573971E-2</v>
      </c>
      <c r="CF484" s="124">
        <f t="shared" ref="CF484" si="8702">X484/X498</f>
        <v>3.32089552238806E-2</v>
      </c>
      <c r="CG484" s="125">
        <f t="shared" ref="CG484" si="8703">Y484/Y498</f>
        <v>3.5539215686274508E-2</v>
      </c>
      <c r="CH484" s="126">
        <f t="shared" ref="CH484" si="8704">Z484/Z498</f>
        <v>6.1683926159387663E-2</v>
      </c>
      <c r="CI484" s="124">
        <f t="shared" ref="CI484" si="8705">AA484/AA498</f>
        <v>4.9571126211429208E-2</v>
      </c>
      <c r="CJ484" s="130">
        <f t="shared" ref="CJ484" si="8706">AB484/AB498</f>
        <v>4.4868654128820712E-2</v>
      </c>
      <c r="CK484" s="131">
        <f t="shared" ref="CK484" si="8707">AC484/AC498</f>
        <v>4.2827482068705174E-2</v>
      </c>
    </row>
    <row r="485" spans="1:89" ht="14.25" thickTop="1" thickBot="1" x14ac:dyDescent="0.25">
      <c r="A485" s="132" t="s">
        <v>27</v>
      </c>
      <c r="B485" s="198">
        <v>179</v>
      </c>
      <c r="C485" s="182">
        <v>308</v>
      </c>
      <c r="D485" s="183">
        <v>98</v>
      </c>
      <c r="E485" s="184">
        <v>271</v>
      </c>
      <c r="F485" s="181">
        <v>198</v>
      </c>
      <c r="G485" s="185">
        <v>195</v>
      </c>
      <c r="H485" s="183">
        <v>353</v>
      </c>
      <c r="I485" s="184">
        <v>312</v>
      </c>
      <c r="J485" s="181">
        <v>132</v>
      </c>
      <c r="K485" s="182">
        <v>78</v>
      </c>
      <c r="L485" s="183">
        <v>195</v>
      </c>
      <c r="M485" s="181">
        <v>156</v>
      </c>
      <c r="N485" s="186">
        <v>283</v>
      </c>
      <c r="O485" s="199">
        <v>257</v>
      </c>
      <c r="P485" s="181">
        <v>126</v>
      </c>
      <c r="Q485" s="182">
        <v>122</v>
      </c>
      <c r="R485" s="183">
        <v>165</v>
      </c>
      <c r="S485" s="184">
        <v>204</v>
      </c>
      <c r="T485" s="181">
        <v>61</v>
      </c>
      <c r="U485" s="185">
        <v>46</v>
      </c>
      <c r="V485" s="183">
        <v>211</v>
      </c>
      <c r="W485" s="200">
        <v>155</v>
      </c>
      <c r="X485" s="181">
        <v>98</v>
      </c>
      <c r="Y485" s="185">
        <v>144</v>
      </c>
      <c r="Z485" s="183">
        <v>360</v>
      </c>
      <c r="AA485" s="181">
        <v>476</v>
      </c>
      <c r="AB485" s="165">
        <f t="shared" si="8516"/>
        <v>2459</v>
      </c>
      <c r="AC485" s="166">
        <f t="shared" si="8433"/>
        <v>2724</v>
      </c>
      <c r="AE485" s="254" t="s">
        <v>13</v>
      </c>
      <c r="AF485" s="14">
        <f t="shared" ref="AF485:BG485" si="8708">SUM(AF482:AF484)</f>
        <v>883</v>
      </c>
      <c r="AG485" s="1">
        <f t="shared" si="8708"/>
        <v>1041</v>
      </c>
      <c r="AH485" s="14">
        <f t="shared" si="8708"/>
        <v>329</v>
      </c>
      <c r="AI485" s="1">
        <f t="shared" si="8708"/>
        <v>758</v>
      </c>
      <c r="AJ485" s="14">
        <f t="shared" si="8708"/>
        <v>460</v>
      </c>
      <c r="AK485" s="1">
        <f t="shared" si="8708"/>
        <v>763</v>
      </c>
      <c r="AL485" s="14">
        <f t="shared" si="8708"/>
        <v>1047</v>
      </c>
      <c r="AM485" s="1">
        <f t="shared" si="8708"/>
        <v>1135</v>
      </c>
      <c r="AN485" s="14">
        <f t="shared" si="8708"/>
        <v>302</v>
      </c>
      <c r="AO485" s="1">
        <f t="shared" si="8708"/>
        <v>141</v>
      </c>
      <c r="AP485" s="14">
        <f t="shared" si="8708"/>
        <v>773</v>
      </c>
      <c r="AQ485" s="1">
        <f t="shared" si="8708"/>
        <v>268</v>
      </c>
      <c r="AR485" s="14">
        <f t="shared" si="8708"/>
        <v>965</v>
      </c>
      <c r="AS485" s="1">
        <f t="shared" si="8708"/>
        <v>750</v>
      </c>
      <c r="AT485" s="14">
        <f t="shared" si="8708"/>
        <v>488</v>
      </c>
      <c r="AU485" s="1">
        <f t="shared" si="8708"/>
        <v>502</v>
      </c>
      <c r="AV485" s="14">
        <f t="shared" si="8708"/>
        <v>419</v>
      </c>
      <c r="AW485" s="1">
        <f t="shared" si="8708"/>
        <v>788</v>
      </c>
      <c r="AX485" s="14">
        <f t="shared" si="8708"/>
        <v>326</v>
      </c>
      <c r="AY485" s="1">
        <f t="shared" si="8708"/>
        <v>67</v>
      </c>
      <c r="AZ485" s="14">
        <f t="shared" si="8708"/>
        <v>1339</v>
      </c>
      <c r="BA485" s="1">
        <f t="shared" si="8708"/>
        <v>251</v>
      </c>
      <c r="BB485" s="14">
        <f t="shared" si="8708"/>
        <v>545</v>
      </c>
      <c r="BC485" s="1">
        <f t="shared" si="8708"/>
        <v>451</v>
      </c>
      <c r="BD485" s="14">
        <f t="shared" si="8708"/>
        <v>885</v>
      </c>
      <c r="BE485" s="1">
        <f t="shared" si="8708"/>
        <v>1826</v>
      </c>
      <c r="BF485" s="167">
        <f t="shared" si="8708"/>
        <v>8761</v>
      </c>
      <c r="BG485" s="168">
        <f t="shared" si="8708"/>
        <v>8741</v>
      </c>
      <c r="BI485" s="132" t="s">
        <v>27</v>
      </c>
      <c r="BJ485" s="124">
        <f>B485/B498</f>
        <v>3.2580997451765563E-2</v>
      </c>
      <c r="BK485" s="125">
        <f t="shared" ref="BK485" si="8709">C485/C498</f>
        <v>5.5197132616487454E-2</v>
      </c>
      <c r="BL485" s="126">
        <f t="shared" ref="BL485" si="8710">D485/D498</f>
        <v>3.3746556473829202E-2</v>
      </c>
      <c r="BM485" s="127">
        <f t="shared" ref="BM485" si="8711">E485/E498</f>
        <v>7.832369942196532E-2</v>
      </c>
      <c r="BN485" s="124">
        <f t="shared" ref="BN485" si="8712">F485/F498</f>
        <v>3.763543052651587E-2</v>
      </c>
      <c r="BO485" s="125">
        <f t="shared" ref="BO485" si="8713">G485/G498</f>
        <v>5.0953749673373398E-2</v>
      </c>
      <c r="BP485" s="126">
        <f t="shared" ref="BP485" si="8714">H485/H498</f>
        <v>5.2915604856843053E-2</v>
      </c>
      <c r="BQ485" s="127">
        <f t="shared" ref="BQ485" si="8715">I485/I498</f>
        <v>4.8454728995185589E-2</v>
      </c>
      <c r="BR485" s="124">
        <f t="shared" ref="BR485" si="8716">J485/J498</f>
        <v>7.783018867924528E-2</v>
      </c>
      <c r="BS485" s="125">
        <f t="shared" ref="BS485" si="8717">K485/K498</f>
        <v>5.1724137931034482E-2</v>
      </c>
      <c r="BT485" s="126">
        <f t="shared" ref="BT485" si="8718">L485/L498</f>
        <v>5.673552516729706E-2</v>
      </c>
      <c r="BU485" s="124">
        <f t="shared" ref="BU485" si="8719">M485/M498</f>
        <v>4.099868593955322E-2</v>
      </c>
      <c r="BV485" s="128">
        <f t="shared" ref="BV485" si="8720">N485/N498</f>
        <v>4.8583690987124464E-2</v>
      </c>
      <c r="BW485" s="129">
        <f t="shared" ref="BW485" si="8721">O485/O498</f>
        <v>4.3744680851063832E-2</v>
      </c>
      <c r="BX485" s="124">
        <f t="shared" ref="BX485" si="8722">P485/P498</f>
        <v>4.2140468227424746E-2</v>
      </c>
      <c r="BY485" s="125">
        <f t="shared" ref="BY485" si="8723">Q485/Q498</f>
        <v>4.2627533193570932E-2</v>
      </c>
      <c r="BZ485" s="126">
        <f t="shared" ref="BZ485" si="8724">R485/R498</f>
        <v>4.398826979472141E-2</v>
      </c>
      <c r="CA485" s="127">
        <f t="shared" ref="CA485" si="8725">S485/S498</f>
        <v>5.3868497491418012E-2</v>
      </c>
      <c r="CB485" s="124">
        <f t="shared" ref="CB485" si="8726">T485/T498</f>
        <v>4.8335974643423138E-2</v>
      </c>
      <c r="CC485" s="125">
        <f t="shared" ref="CC485" si="8727">U485/U498</f>
        <v>3.9861351819757362E-2</v>
      </c>
      <c r="CD485" s="126">
        <f t="shared" ref="CD485" si="8728">V485/V498</f>
        <v>4.7608303249097469E-2</v>
      </c>
      <c r="CE485" s="127">
        <f t="shared" ref="CE485" si="8729">W485/W498</f>
        <v>4.757519950890117E-2</v>
      </c>
      <c r="CF485" s="124">
        <f t="shared" ref="CF485" si="8730">X485/X498</f>
        <v>3.656716417910448E-2</v>
      </c>
      <c r="CG485" s="125">
        <f t="shared" ref="CG485" si="8731">Y485/Y498</f>
        <v>5.8823529411764705E-2</v>
      </c>
      <c r="CH485" s="126">
        <f t="shared" ref="CH485" si="8732">Z485/Z498</f>
        <v>5.4029716343989197E-2</v>
      </c>
      <c r="CI485" s="124">
        <f t="shared" ref="CI485" si="8733">AA485/AA498</f>
        <v>5.3024395677843381E-2</v>
      </c>
      <c r="CJ485" s="130">
        <f t="shared" ref="CJ485" si="8734">AB485/AB498</f>
        <v>4.6338521840726642E-2</v>
      </c>
      <c r="CK485" s="131">
        <f t="shared" ref="CK485" si="8735">AC485/AC498</f>
        <v>5.1415628539071348E-2</v>
      </c>
    </row>
    <row r="486" spans="1:89" ht="13.5" thickTop="1" x14ac:dyDescent="0.2">
      <c r="A486" s="140" t="s">
        <v>28</v>
      </c>
      <c r="B486" s="195">
        <v>223</v>
      </c>
      <c r="C486" s="189">
        <v>357</v>
      </c>
      <c r="D486" s="190">
        <v>122</v>
      </c>
      <c r="E486" s="191">
        <v>286</v>
      </c>
      <c r="F486" s="188">
        <v>263</v>
      </c>
      <c r="G486" s="192">
        <v>241</v>
      </c>
      <c r="H486" s="190">
        <v>365</v>
      </c>
      <c r="I486" s="191">
        <v>432</v>
      </c>
      <c r="J486" s="188">
        <v>116</v>
      </c>
      <c r="K486" s="189">
        <v>54</v>
      </c>
      <c r="L486" s="190">
        <v>341</v>
      </c>
      <c r="M486" s="188">
        <v>134</v>
      </c>
      <c r="N486" s="193">
        <v>346</v>
      </c>
      <c r="O486" s="196">
        <v>190</v>
      </c>
      <c r="P486" s="188">
        <v>196</v>
      </c>
      <c r="Q486" s="189">
        <v>137</v>
      </c>
      <c r="R486" s="190">
        <v>162</v>
      </c>
      <c r="S486" s="191">
        <v>229</v>
      </c>
      <c r="T486" s="188">
        <v>135</v>
      </c>
      <c r="U486" s="192">
        <v>34</v>
      </c>
      <c r="V486" s="190">
        <v>339</v>
      </c>
      <c r="W486" s="197">
        <v>122</v>
      </c>
      <c r="X486" s="188">
        <v>160</v>
      </c>
      <c r="Y486" s="192">
        <v>78</v>
      </c>
      <c r="Z486" s="190">
        <v>426</v>
      </c>
      <c r="AA486" s="188">
        <v>496</v>
      </c>
      <c r="AB486" s="165">
        <f t="shared" si="8516"/>
        <v>3194</v>
      </c>
      <c r="AC486" s="166">
        <f t="shared" si="8433"/>
        <v>2790</v>
      </c>
      <c r="BI486" s="140" t="s">
        <v>28</v>
      </c>
      <c r="BJ486" s="124">
        <f>B486/B498</f>
        <v>4.0589734255551513E-2</v>
      </c>
      <c r="BK486" s="125">
        <f t="shared" ref="BK486" si="8736">C486/C498</f>
        <v>6.3978494623655915E-2</v>
      </c>
      <c r="BL486" s="126">
        <f t="shared" ref="BL486" si="8737">D486/D498</f>
        <v>4.2011019283746558E-2</v>
      </c>
      <c r="BM486" s="127">
        <f t="shared" ref="BM486" si="8738">E486/E498</f>
        <v>8.2658959537572255E-2</v>
      </c>
      <c r="BN486" s="124">
        <f t="shared" ref="BN486" si="8739">F486/F498</f>
        <v>4.9990496103402393E-2</v>
      </c>
      <c r="BO486" s="125">
        <f t="shared" ref="BO486" si="8740">G486/G498</f>
        <v>6.2973608570682002E-2</v>
      </c>
      <c r="BP486" s="126">
        <f t="shared" ref="BP486" si="8741">H486/H498</f>
        <v>5.471443561684905E-2</v>
      </c>
      <c r="BQ486" s="127">
        <f t="shared" ref="BQ486" si="8742">I486/I498</f>
        <v>6.709116322410312E-2</v>
      </c>
      <c r="BR486" s="124">
        <f t="shared" ref="BR486" si="8743">J486/J498</f>
        <v>6.8396226415094338E-2</v>
      </c>
      <c r="BS486" s="125">
        <f t="shared" ref="BS486" si="8744">K486/K498</f>
        <v>3.580901856763926E-2</v>
      </c>
      <c r="BT486" s="126">
        <f t="shared" ref="BT486" si="8745">L486/L498</f>
        <v>9.9214431189991265E-2</v>
      </c>
      <c r="BU486" s="124">
        <f t="shared" ref="BU486" si="8746">M486/M498</f>
        <v>3.521681997371879E-2</v>
      </c>
      <c r="BV486" s="128">
        <f t="shared" ref="BV486" si="8747">N486/N498</f>
        <v>5.9399141630901285E-2</v>
      </c>
      <c r="BW486" s="129">
        <f t="shared" ref="BW486" si="8748">O486/O498</f>
        <v>3.2340425531914893E-2</v>
      </c>
      <c r="BX486" s="124">
        <f t="shared" ref="BX486" si="8749">P486/P498</f>
        <v>6.5551839464882938E-2</v>
      </c>
      <c r="BY486" s="125">
        <f t="shared" ref="BY486" si="8750">Q486/Q498</f>
        <v>4.7868623340321451E-2</v>
      </c>
      <c r="BZ486" s="126">
        <f t="shared" ref="BZ486" si="8751">R486/R498</f>
        <v>4.3188483071181019E-2</v>
      </c>
      <c r="CA486" s="127">
        <f t="shared" ref="CA486" si="8752">S486/S498</f>
        <v>6.0470029046738843E-2</v>
      </c>
      <c r="CB486" s="124">
        <f t="shared" ref="CB486" si="8753">T486/T498</f>
        <v>0.10697305863708399</v>
      </c>
      <c r="CC486" s="125">
        <f t="shared" ref="CC486" si="8754">U486/U498</f>
        <v>2.9462738301559793E-2</v>
      </c>
      <c r="CD486" s="126">
        <f t="shared" ref="CD486" si="8755">V486/V498</f>
        <v>7.6489169675090257E-2</v>
      </c>
      <c r="CE486" s="127">
        <f t="shared" ref="CE486" si="8756">W486/W498</f>
        <v>3.7446286065070597E-2</v>
      </c>
      <c r="CF486" s="124">
        <f t="shared" ref="CF486" si="8757">X486/X498</f>
        <v>5.9701492537313432E-2</v>
      </c>
      <c r="CG486" s="125">
        <f t="shared" ref="CG486" si="8758">Y486/Y498</f>
        <v>3.1862745098039214E-2</v>
      </c>
      <c r="CH486" s="126">
        <f t="shared" ref="CH486" si="8759">Z486/Z498</f>
        <v>6.3935164340387207E-2</v>
      </c>
      <c r="CI486" s="124">
        <f t="shared" ref="CI486" si="8760">AA486/AA498</f>
        <v>5.5252311462626713E-2</v>
      </c>
      <c r="CJ486" s="130">
        <f t="shared" ref="CJ486" si="8761">AB486/AB498</f>
        <v>6.0189198356763278E-2</v>
      </c>
      <c r="CK486" s="131">
        <f t="shared" ref="CK486" si="8762">AC486/AC498</f>
        <v>5.2661381653454131E-2</v>
      </c>
    </row>
    <row r="487" spans="1:89" x14ac:dyDescent="0.2">
      <c r="A487" s="132" t="s">
        <v>29</v>
      </c>
      <c r="B487" s="198">
        <v>311</v>
      </c>
      <c r="C487" s="182">
        <v>388</v>
      </c>
      <c r="D487" s="183">
        <v>190</v>
      </c>
      <c r="E487" s="184">
        <v>306</v>
      </c>
      <c r="F487" s="181">
        <v>275</v>
      </c>
      <c r="G487" s="185">
        <v>254</v>
      </c>
      <c r="H487" s="183">
        <v>425</v>
      </c>
      <c r="I487" s="184">
        <v>452</v>
      </c>
      <c r="J487" s="181">
        <v>166</v>
      </c>
      <c r="K487" s="182">
        <v>42</v>
      </c>
      <c r="L487" s="183">
        <v>319</v>
      </c>
      <c r="M487" s="181">
        <v>161</v>
      </c>
      <c r="N487" s="186">
        <v>458</v>
      </c>
      <c r="O487" s="199">
        <v>274</v>
      </c>
      <c r="P487" s="181">
        <v>231</v>
      </c>
      <c r="Q487" s="182">
        <v>181</v>
      </c>
      <c r="R487" s="183">
        <v>205</v>
      </c>
      <c r="S487" s="184">
        <v>265</v>
      </c>
      <c r="T487" s="181">
        <v>217</v>
      </c>
      <c r="U487" s="185">
        <v>34</v>
      </c>
      <c r="V487" s="183">
        <v>497</v>
      </c>
      <c r="W487" s="200">
        <v>106</v>
      </c>
      <c r="X487" s="181">
        <v>275</v>
      </c>
      <c r="Y487" s="185">
        <v>139</v>
      </c>
      <c r="Z487" s="183">
        <v>482</v>
      </c>
      <c r="AA487" s="181">
        <v>621</v>
      </c>
      <c r="AB487" s="165">
        <f t="shared" si="8516"/>
        <v>4051</v>
      </c>
      <c r="AC487" s="166">
        <f t="shared" si="8433"/>
        <v>3223</v>
      </c>
      <c r="BI487" s="132" t="s">
        <v>29</v>
      </c>
      <c r="BJ487" s="124">
        <f>B487/B498</f>
        <v>5.6607207863123406E-2</v>
      </c>
      <c r="BK487" s="125">
        <f t="shared" ref="BK487" si="8763">C487/C498</f>
        <v>6.9534050179211465E-2</v>
      </c>
      <c r="BL487" s="126">
        <f t="shared" ref="BL487" si="8764">D487/D498</f>
        <v>6.5426997245179058E-2</v>
      </c>
      <c r="BM487" s="127">
        <f t="shared" ref="BM487" si="8765">E487/E498</f>
        <v>8.84393063583815E-2</v>
      </c>
      <c r="BN487" s="124">
        <f t="shared" ref="BN487" si="8766">F487/F498</f>
        <v>5.2271431286827597E-2</v>
      </c>
      <c r="BO487" s="125">
        <f t="shared" ref="BO487" si="8767">G487/G498</f>
        <v>6.6370525215573559E-2</v>
      </c>
      <c r="BP487" s="126">
        <f t="shared" ref="BP487" si="8768">H487/H498</f>
        <v>6.3708589416879027E-2</v>
      </c>
      <c r="BQ487" s="127">
        <f t="shared" ref="BQ487" si="8769">I487/I498</f>
        <v>7.019723559558938E-2</v>
      </c>
      <c r="BR487" s="124">
        <f t="shared" ref="BR487" si="8770">J487/J498</f>
        <v>9.7877358490566044E-2</v>
      </c>
      <c r="BS487" s="125">
        <f t="shared" ref="BS487" si="8771">K487/K498</f>
        <v>2.7851458885941646E-2</v>
      </c>
      <c r="BT487" s="126">
        <f t="shared" ref="BT487" si="8772">L487/L498</f>
        <v>9.2813500145475708E-2</v>
      </c>
      <c r="BU487" s="124">
        <f t="shared" ref="BU487" si="8773">M487/M498</f>
        <v>4.2312746386333769E-2</v>
      </c>
      <c r="BV487" s="128">
        <f t="shared" ref="BV487" si="8774">N487/N498</f>
        <v>7.8626609442060083E-2</v>
      </c>
      <c r="BW487" s="129">
        <f t="shared" ref="BW487" si="8775">O487/O498</f>
        <v>4.6638297872340424E-2</v>
      </c>
      <c r="BX487" s="124">
        <f t="shared" ref="BX487" si="8776">P487/P498</f>
        <v>7.7257525083612041E-2</v>
      </c>
      <c r="BY487" s="125">
        <f t="shared" ref="BY487" si="8777">Q487/Q498</f>
        <v>6.3242487770789654E-2</v>
      </c>
      <c r="BZ487" s="126">
        <f t="shared" ref="BZ487" si="8778">R487/R498</f>
        <v>5.4652092775259932E-2</v>
      </c>
      <c r="CA487" s="127">
        <f t="shared" ref="CA487" si="8779">S487/S498</f>
        <v>6.9976234486400848E-2</v>
      </c>
      <c r="CB487" s="124">
        <f t="shared" ref="CB487" si="8780">T487/T498</f>
        <v>0.17194928684627575</v>
      </c>
      <c r="CC487" s="125">
        <f t="shared" ref="CC487" si="8781">U487/U498</f>
        <v>2.9462738301559793E-2</v>
      </c>
      <c r="CD487" s="126">
        <f t="shared" ref="CD487" si="8782">V487/V498</f>
        <v>0.11213898916967509</v>
      </c>
      <c r="CE487" s="127">
        <f t="shared" ref="CE487" si="8783">W487/W498</f>
        <v>3.2535297728667895E-2</v>
      </c>
      <c r="CF487" s="124">
        <f t="shared" ref="CF487" si="8784">X487/X498</f>
        <v>0.10261194029850747</v>
      </c>
      <c r="CG487" s="125">
        <f t="shared" ref="CG487" si="8785">Y487/Y498</f>
        <v>5.6781045751633986E-2</v>
      </c>
      <c r="CH487" s="126">
        <f t="shared" ref="CH487" si="8786">Z487/Z498</f>
        <v>7.2339786882785528E-2</v>
      </c>
      <c r="CI487" s="124">
        <f t="shared" ref="CI487" si="8787">AA487/AA498</f>
        <v>6.9176785117522552E-2</v>
      </c>
      <c r="CJ487" s="130">
        <f t="shared" ref="CJ487" si="8788">AB487/AB498</f>
        <v>7.6338898729883545E-2</v>
      </c>
      <c r="CK487" s="131">
        <f t="shared" ref="CK487" si="8789">AC487/AC498</f>
        <v>6.0834277085692716E-2</v>
      </c>
    </row>
    <row r="488" spans="1:89" x14ac:dyDescent="0.2">
      <c r="A488" s="140" t="s">
        <v>30</v>
      </c>
      <c r="B488" s="195">
        <v>358</v>
      </c>
      <c r="C488" s="189">
        <v>564</v>
      </c>
      <c r="D488" s="190">
        <v>175</v>
      </c>
      <c r="E488" s="191">
        <v>413</v>
      </c>
      <c r="F488" s="188">
        <v>289</v>
      </c>
      <c r="G488" s="192">
        <v>333</v>
      </c>
      <c r="H488" s="190">
        <v>520</v>
      </c>
      <c r="I488" s="191">
        <v>587</v>
      </c>
      <c r="J488" s="188">
        <v>151</v>
      </c>
      <c r="K488" s="189">
        <v>65</v>
      </c>
      <c r="L488" s="190">
        <v>390</v>
      </c>
      <c r="M488" s="188">
        <v>158</v>
      </c>
      <c r="N488" s="193">
        <v>533</v>
      </c>
      <c r="O488" s="196">
        <v>374</v>
      </c>
      <c r="P488" s="188">
        <v>257</v>
      </c>
      <c r="Q488" s="189">
        <v>258</v>
      </c>
      <c r="R488" s="190">
        <v>218</v>
      </c>
      <c r="S488" s="191">
        <v>399</v>
      </c>
      <c r="T488" s="188">
        <v>175</v>
      </c>
      <c r="U488" s="192">
        <v>29</v>
      </c>
      <c r="V488" s="190">
        <v>535</v>
      </c>
      <c r="W488" s="197">
        <v>135</v>
      </c>
      <c r="X488" s="188">
        <v>296</v>
      </c>
      <c r="Y488" s="192">
        <v>228</v>
      </c>
      <c r="Z488" s="190">
        <v>427</v>
      </c>
      <c r="AA488" s="188">
        <v>836</v>
      </c>
      <c r="AB488" s="165">
        <f t="shared" si="8516"/>
        <v>4324</v>
      </c>
      <c r="AC488" s="166">
        <f t="shared" si="8433"/>
        <v>4379</v>
      </c>
      <c r="BI488" s="140" t="s">
        <v>30</v>
      </c>
      <c r="BJ488" s="124">
        <f>B488/B498</f>
        <v>6.5161994903531126E-2</v>
      </c>
      <c r="BK488" s="125">
        <f t="shared" ref="BK488" si="8790">C488/C498</f>
        <v>0.1010752688172043</v>
      </c>
      <c r="BL488" s="126">
        <f t="shared" ref="BL488" si="8791">D488/D498</f>
        <v>6.0261707988980714E-2</v>
      </c>
      <c r="BM488" s="127">
        <f t="shared" ref="BM488" si="8792">E488/E498</f>
        <v>0.11936416184971098</v>
      </c>
      <c r="BN488" s="124">
        <f t="shared" ref="BN488" si="8793">F488/F498</f>
        <v>5.4932522334157005E-2</v>
      </c>
      <c r="BO488" s="125">
        <f t="shared" ref="BO488" si="8794">G488/G498</f>
        <v>8.7013326365299196E-2</v>
      </c>
      <c r="BP488" s="126">
        <f t="shared" ref="BP488" si="8795">H488/H498</f>
        <v>7.7949332933593171E-2</v>
      </c>
      <c r="BQ488" s="127">
        <f t="shared" ref="BQ488" si="8796">I488/I498</f>
        <v>9.116322410312161E-2</v>
      </c>
      <c r="BR488" s="124">
        <f t="shared" ref="BR488" si="8797">J488/J498</f>
        <v>8.9033018867924529E-2</v>
      </c>
      <c r="BS488" s="125">
        <f t="shared" ref="BS488" si="8798">K488/K498</f>
        <v>4.3103448275862072E-2</v>
      </c>
      <c r="BT488" s="126">
        <f t="shared" ref="BT488" si="8799">L488/L498</f>
        <v>0.11347105033459412</v>
      </c>
      <c r="BU488" s="124">
        <f t="shared" ref="BU488" si="8800">M488/M498</f>
        <v>4.1524310118265441E-2</v>
      </c>
      <c r="BV488" s="128">
        <f t="shared" ref="BV488" si="8801">N488/N498</f>
        <v>9.1502145922746775E-2</v>
      </c>
      <c r="BW488" s="129">
        <f t="shared" ref="BW488" si="8802">O488/O498</f>
        <v>6.3659574468085109E-2</v>
      </c>
      <c r="BX488" s="124">
        <f t="shared" ref="BX488" si="8803">P488/P498</f>
        <v>8.595317725752509E-2</v>
      </c>
      <c r="BY488" s="125">
        <f t="shared" ref="BY488" si="8804">Q488/Q498</f>
        <v>9.0146750524109018E-2</v>
      </c>
      <c r="BZ488" s="126">
        <f t="shared" ref="BZ488" si="8805">R488/R498</f>
        <v>5.8117835243934948E-2</v>
      </c>
      <c r="CA488" s="127">
        <f t="shared" ref="CA488" si="8806">S488/S498</f>
        <v>0.10536044362292052</v>
      </c>
      <c r="CB488" s="124">
        <f t="shared" ref="CB488" si="8807">T488/T498</f>
        <v>0.13866877971473851</v>
      </c>
      <c r="CC488" s="125">
        <f t="shared" ref="CC488" si="8808">U488/U498</f>
        <v>2.5129982668977469E-2</v>
      </c>
      <c r="CD488" s="126">
        <f t="shared" ref="CD488" si="8809">V488/V498</f>
        <v>0.12071299638989169</v>
      </c>
      <c r="CE488" s="127">
        <f t="shared" ref="CE488" si="8810">W488/W498</f>
        <v>4.1436464088397788E-2</v>
      </c>
      <c r="CF488" s="124">
        <f t="shared" ref="CF488" si="8811">X488/X498</f>
        <v>0.11044776119402985</v>
      </c>
      <c r="CG488" s="125">
        <f t="shared" ref="CG488" si="8812">Y488/Y498</f>
        <v>9.3137254901960786E-2</v>
      </c>
      <c r="CH488" s="126">
        <f t="shared" ref="CH488" si="8813">Z488/Z498</f>
        <v>6.4085246885787178E-2</v>
      </c>
      <c r="CI488" s="124">
        <f t="shared" ref="CI488" si="8814">AA488/AA498</f>
        <v>9.3126879803943408E-2</v>
      </c>
      <c r="CJ488" s="130">
        <f t="shared" ref="CJ488" si="8815">AB488/AB498</f>
        <v>8.1483435721554295E-2</v>
      </c>
      <c r="CK488" s="131">
        <f t="shared" ref="CK488" si="8816">AC488/AC498</f>
        <v>8.2653831634579081E-2</v>
      </c>
    </row>
    <row r="489" spans="1:89" x14ac:dyDescent="0.2">
      <c r="A489" s="132" t="s">
        <v>31</v>
      </c>
      <c r="B489" s="198">
        <v>525</v>
      </c>
      <c r="C489" s="182">
        <v>477</v>
      </c>
      <c r="D489" s="183">
        <v>154</v>
      </c>
      <c r="E489" s="184">
        <v>345</v>
      </c>
      <c r="F489" s="181">
        <v>171</v>
      </c>
      <c r="G489" s="185">
        <v>430</v>
      </c>
      <c r="H489" s="183">
        <v>527</v>
      </c>
      <c r="I489" s="184">
        <v>548</v>
      </c>
      <c r="J489" s="181">
        <v>151</v>
      </c>
      <c r="K489" s="182">
        <v>76</v>
      </c>
      <c r="L489" s="183">
        <v>383</v>
      </c>
      <c r="M489" s="181">
        <v>110</v>
      </c>
      <c r="N489" s="186">
        <v>432</v>
      </c>
      <c r="O489" s="199">
        <v>376</v>
      </c>
      <c r="P489" s="181">
        <v>231</v>
      </c>
      <c r="Q489" s="182">
        <v>244</v>
      </c>
      <c r="R489" s="183">
        <v>201</v>
      </c>
      <c r="S489" s="184">
        <v>389</v>
      </c>
      <c r="T489" s="181">
        <v>151</v>
      </c>
      <c r="U489" s="185">
        <v>38</v>
      </c>
      <c r="V489" s="183">
        <v>804</v>
      </c>
      <c r="W489" s="200">
        <v>116</v>
      </c>
      <c r="X489" s="181">
        <v>249</v>
      </c>
      <c r="Y489" s="185">
        <v>223</v>
      </c>
      <c r="Z489" s="183">
        <v>458</v>
      </c>
      <c r="AA489" s="181">
        <v>990</v>
      </c>
      <c r="AB489" s="165">
        <f t="shared" si="8516"/>
        <v>4437</v>
      </c>
      <c r="AC489" s="166">
        <f t="shared" si="8433"/>
        <v>4362</v>
      </c>
      <c r="BI489" s="132" t="s">
        <v>31</v>
      </c>
      <c r="BJ489" s="124">
        <f>B489/B498</f>
        <v>9.5558791408809615E-2</v>
      </c>
      <c r="BK489" s="125">
        <f t="shared" ref="BK489" si="8817">C489/C498</f>
        <v>8.5483870967741932E-2</v>
      </c>
      <c r="BL489" s="126">
        <f t="shared" ref="BL489" si="8818">D489/D498</f>
        <v>5.3030303030303032E-2</v>
      </c>
      <c r="BM489" s="127">
        <f t="shared" ref="BM489" si="8819">E489/E498</f>
        <v>9.9710982658959543E-2</v>
      </c>
      <c r="BN489" s="124">
        <f t="shared" ref="BN489" si="8820">F489/F498</f>
        <v>3.2503326363809162E-2</v>
      </c>
      <c r="BO489" s="125">
        <f t="shared" ref="BO489" si="8821">G489/G498</f>
        <v>0.11235955056179775</v>
      </c>
      <c r="BP489" s="126">
        <f t="shared" ref="BP489" si="8822">H489/H498</f>
        <v>7.8998650876929991E-2</v>
      </c>
      <c r="BQ489" s="127">
        <f t="shared" ref="BQ489" si="8823">I489/I498</f>
        <v>8.5106382978723402E-2</v>
      </c>
      <c r="BR489" s="124">
        <f t="shared" ref="BR489" si="8824">J489/J498</f>
        <v>8.9033018867924529E-2</v>
      </c>
      <c r="BS489" s="125">
        <f t="shared" ref="BS489" si="8825">K489/K498</f>
        <v>5.0397877984084884E-2</v>
      </c>
      <c r="BT489" s="126">
        <f t="shared" ref="BT489" si="8826">L489/L498</f>
        <v>0.11143439045679372</v>
      </c>
      <c r="BU489" s="124">
        <f t="shared" ref="BU489" si="8827">M489/M498</f>
        <v>2.8909329829172142E-2</v>
      </c>
      <c r="BV489" s="128">
        <f t="shared" ref="BV489" si="8828">N489/N498</f>
        <v>7.4163090128755368E-2</v>
      </c>
      <c r="BW489" s="129">
        <f t="shared" ref="BW489" si="8829">O489/O498</f>
        <v>6.4000000000000001E-2</v>
      </c>
      <c r="BX489" s="124">
        <f t="shared" ref="BX489" si="8830">P489/P498</f>
        <v>7.7257525083612041E-2</v>
      </c>
      <c r="BY489" s="125">
        <f t="shared" ref="BY489" si="8831">Q489/Q498</f>
        <v>8.5255066387141865E-2</v>
      </c>
      <c r="BZ489" s="126">
        <f t="shared" ref="BZ489" si="8832">R489/R498</f>
        <v>5.3585710477206075E-2</v>
      </c>
      <c r="CA489" s="127">
        <f t="shared" ref="CA489" si="8833">S489/S498</f>
        <v>0.10271983100079218</v>
      </c>
      <c r="CB489" s="124">
        <f t="shared" ref="CB489" si="8834">T489/T498</f>
        <v>0.1196513470681458</v>
      </c>
      <c r="CC489" s="125">
        <f t="shared" ref="CC489" si="8835">U489/U498</f>
        <v>3.292894280762565E-2</v>
      </c>
      <c r="CD489" s="126">
        <f t="shared" ref="CD489" si="8836">V489/V498</f>
        <v>0.18140794223826714</v>
      </c>
      <c r="CE489" s="127">
        <f t="shared" ref="CE489" si="8837">W489/W498</f>
        <v>3.5604665438919582E-2</v>
      </c>
      <c r="CF489" s="124">
        <f t="shared" ref="CF489" si="8838">X489/X498</f>
        <v>9.2910447761194032E-2</v>
      </c>
      <c r="CG489" s="125">
        <f t="shared" ref="CG489" si="8839">Y489/Y498</f>
        <v>9.1094771241830061E-2</v>
      </c>
      <c r="CH489" s="126">
        <f t="shared" ref="CH489" si="8840">Z489/Z498</f>
        <v>6.8737805793186252E-2</v>
      </c>
      <c r="CI489" s="124">
        <f t="shared" ref="CI489" si="8841">AA489/AA498</f>
        <v>0.11028183134677509</v>
      </c>
      <c r="CJ489" s="130">
        <f t="shared" ref="CJ489" si="8842">AB489/AB498</f>
        <v>8.3612859458033387E-2</v>
      </c>
      <c r="CK489" s="131">
        <f t="shared" ref="CK489" si="8843">AC489/AC498</f>
        <v>8.2332955832389587E-2</v>
      </c>
    </row>
    <row r="490" spans="1:89" x14ac:dyDescent="0.2">
      <c r="A490" s="140" t="s">
        <v>32</v>
      </c>
      <c r="B490" s="195">
        <v>270</v>
      </c>
      <c r="C490" s="189">
        <v>399</v>
      </c>
      <c r="D490" s="190">
        <v>85</v>
      </c>
      <c r="E490" s="191">
        <v>256</v>
      </c>
      <c r="F490" s="188">
        <v>83</v>
      </c>
      <c r="G490" s="192">
        <v>441</v>
      </c>
      <c r="H490" s="190">
        <v>457</v>
      </c>
      <c r="I490" s="191">
        <v>588</v>
      </c>
      <c r="J490" s="188">
        <v>111</v>
      </c>
      <c r="K490" s="189">
        <v>66</v>
      </c>
      <c r="L490" s="190">
        <v>411</v>
      </c>
      <c r="M490" s="188">
        <v>130</v>
      </c>
      <c r="N490" s="193">
        <v>627</v>
      </c>
      <c r="O490" s="196">
        <v>381</v>
      </c>
      <c r="P490" s="188">
        <v>217</v>
      </c>
      <c r="Q490" s="189">
        <v>276</v>
      </c>
      <c r="R490" s="190">
        <v>204</v>
      </c>
      <c r="S490" s="191">
        <v>364</v>
      </c>
      <c r="T490" s="188">
        <v>85</v>
      </c>
      <c r="U490" s="192">
        <v>35</v>
      </c>
      <c r="V490" s="190">
        <v>426</v>
      </c>
      <c r="W490" s="197">
        <v>76</v>
      </c>
      <c r="X490" s="188">
        <v>133</v>
      </c>
      <c r="Y490" s="192">
        <v>191</v>
      </c>
      <c r="Z490" s="190">
        <v>351</v>
      </c>
      <c r="AA490" s="188">
        <v>860</v>
      </c>
      <c r="AB490" s="165">
        <f t="shared" si="8516"/>
        <v>3460</v>
      </c>
      <c r="AC490" s="166">
        <f t="shared" si="8433"/>
        <v>4063</v>
      </c>
      <c r="BI490" s="140" t="s">
        <v>32</v>
      </c>
      <c r="BJ490" s="124">
        <f>B490/B498</f>
        <v>4.9144521295959226E-2</v>
      </c>
      <c r="BK490" s="125">
        <f t="shared" ref="BK490" si="8844">C490/C498</f>
        <v>7.1505376344086019E-2</v>
      </c>
      <c r="BL490" s="126">
        <f t="shared" ref="BL490" si="8845">D490/D498</f>
        <v>2.9269972451790634E-2</v>
      </c>
      <c r="BM490" s="127">
        <f t="shared" ref="BM490" si="8846">E490/E498</f>
        <v>7.3988439306358386E-2</v>
      </c>
      <c r="BN490" s="124">
        <f t="shared" ref="BN490" si="8847">F490/F498</f>
        <v>1.5776468352024332E-2</v>
      </c>
      <c r="BO490" s="125">
        <f t="shared" ref="BO490" si="8848">G490/G498</f>
        <v>0.11523386464593677</v>
      </c>
      <c r="BP490" s="126">
        <f t="shared" ref="BP490" si="8849">H490/H498</f>
        <v>6.8505471443561686E-2</v>
      </c>
      <c r="BQ490" s="127">
        <f t="shared" ref="BQ490" si="8850">I490/I498</f>
        <v>9.1318527721695922E-2</v>
      </c>
      <c r="BR490" s="124">
        <f t="shared" ref="BR490" si="8851">J490/J498</f>
        <v>6.5448113207547176E-2</v>
      </c>
      <c r="BS490" s="125">
        <f t="shared" ref="BS490" si="8852">K490/K498</f>
        <v>4.3766578249336871E-2</v>
      </c>
      <c r="BT490" s="126">
        <f t="shared" ref="BT490" si="8853">L490/L498</f>
        <v>0.11958102996799534</v>
      </c>
      <c r="BU490" s="124">
        <f t="shared" ref="BU490" si="8854">M490/M498</f>
        <v>3.4165571616294348E-2</v>
      </c>
      <c r="BV490" s="128">
        <f t="shared" ref="BV490" si="8855">N490/N498</f>
        <v>0.10763948497854077</v>
      </c>
      <c r="BW490" s="129">
        <f t="shared" ref="BW490" si="8856">O490/O498</f>
        <v>6.4851063829787239E-2</v>
      </c>
      <c r="BX490" s="124">
        <f t="shared" ref="BX490" si="8857">P490/P498</f>
        <v>7.2575250836120403E-2</v>
      </c>
      <c r="BY490" s="125">
        <f t="shared" ref="BY490" si="8858">Q490/Q498</f>
        <v>9.6436058700209645E-2</v>
      </c>
      <c r="BZ490" s="126">
        <f t="shared" ref="BZ490" si="8859">R490/R498</f>
        <v>5.4385497200746466E-2</v>
      </c>
      <c r="CA490" s="127">
        <f t="shared" ref="CA490" si="8860">S490/S498</f>
        <v>9.6118299445471345E-2</v>
      </c>
      <c r="CB490" s="124">
        <f t="shared" ref="CB490" si="8861">T490/T498</f>
        <v>6.7353407290015849E-2</v>
      </c>
      <c r="CC490" s="125">
        <f t="shared" ref="CC490" si="8862">U490/U498</f>
        <v>3.0329289428076257E-2</v>
      </c>
      <c r="CD490" s="126">
        <f t="shared" ref="CD490" si="8863">V490/V498</f>
        <v>9.6119133574007226E-2</v>
      </c>
      <c r="CE490" s="127">
        <f t="shared" ref="CE490" si="8864">W490/W498</f>
        <v>2.3327194597912829E-2</v>
      </c>
      <c r="CF490" s="124">
        <f t="shared" ref="CF490" si="8865">X490/X498</f>
        <v>4.962686567164179E-2</v>
      </c>
      <c r="CG490" s="125">
        <f t="shared" ref="CG490" si="8866">Y490/Y498</f>
        <v>7.8022875816993464E-2</v>
      </c>
      <c r="CH490" s="126">
        <f t="shared" ref="CH490" si="8867">Z490/Z498</f>
        <v>5.2678973435389465E-2</v>
      </c>
      <c r="CI490" s="124">
        <f t="shared" ref="CI490" si="8868">AA490/AA498</f>
        <v>9.5800378745683409E-2</v>
      </c>
      <c r="CJ490" s="130">
        <f t="shared" ref="CJ490" si="8869">AB490/AB498</f>
        <v>6.5201824143519396E-2</v>
      </c>
      <c r="CK490" s="131">
        <f t="shared" ref="CK490" si="8870">AC490/AC498</f>
        <v>7.6689316723291809E-2</v>
      </c>
    </row>
    <row r="491" spans="1:89" x14ac:dyDescent="0.2">
      <c r="A491" s="132" t="s">
        <v>33</v>
      </c>
      <c r="B491" s="198">
        <v>103</v>
      </c>
      <c r="C491" s="182">
        <v>437</v>
      </c>
      <c r="D491" s="183">
        <v>29</v>
      </c>
      <c r="E491" s="184">
        <v>170</v>
      </c>
      <c r="F491" s="181">
        <v>61</v>
      </c>
      <c r="G491" s="185">
        <v>352</v>
      </c>
      <c r="H491" s="183">
        <v>88</v>
      </c>
      <c r="I491" s="184">
        <v>360</v>
      </c>
      <c r="J491" s="181">
        <v>28</v>
      </c>
      <c r="K491" s="182">
        <v>55</v>
      </c>
      <c r="L491" s="183">
        <v>83</v>
      </c>
      <c r="M491" s="181">
        <v>68</v>
      </c>
      <c r="N491" s="186">
        <v>220</v>
      </c>
      <c r="O491" s="199">
        <v>160</v>
      </c>
      <c r="P491" s="181">
        <v>48</v>
      </c>
      <c r="Q491" s="182">
        <v>128</v>
      </c>
      <c r="R491" s="183">
        <v>60</v>
      </c>
      <c r="S491" s="184">
        <v>230</v>
      </c>
      <c r="T491" s="181">
        <v>23</v>
      </c>
      <c r="U491" s="185">
        <v>13</v>
      </c>
      <c r="V491" s="183">
        <v>78</v>
      </c>
      <c r="W491" s="200">
        <v>69</v>
      </c>
      <c r="X491" s="181">
        <v>26</v>
      </c>
      <c r="Y491" s="185">
        <v>107</v>
      </c>
      <c r="Z491" s="183">
        <v>109</v>
      </c>
      <c r="AA491" s="181">
        <v>371</v>
      </c>
      <c r="AB491" s="165">
        <f t="shared" si="8516"/>
        <v>956</v>
      </c>
      <c r="AC491" s="166">
        <f t="shared" si="8433"/>
        <v>2520</v>
      </c>
      <c r="AD491" s="218"/>
      <c r="AE491" s="218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132" t="s">
        <v>33</v>
      </c>
      <c r="BJ491" s="124">
        <f>B491/B498</f>
        <v>1.8747724790680743E-2</v>
      </c>
      <c r="BK491" s="125">
        <f t="shared" ref="BK491" si="8871">C491/C498</f>
        <v>7.8315412186379926E-2</v>
      </c>
      <c r="BL491" s="126">
        <f t="shared" ref="BL491" si="8872">D491/D498</f>
        <v>9.9862258953168047E-3</v>
      </c>
      <c r="BM491" s="127">
        <f t="shared" ref="BM491" si="8873">E491/E498</f>
        <v>4.9132947976878616E-2</v>
      </c>
      <c r="BN491" s="124">
        <f t="shared" ref="BN491" si="8874">F491/F498</f>
        <v>1.1594753849078121E-2</v>
      </c>
      <c r="BO491" s="125">
        <f t="shared" ref="BO491" si="8875">G491/G498</f>
        <v>9.1978050692448396E-2</v>
      </c>
      <c r="BP491" s="126">
        <f t="shared" ref="BP491" si="8876">H491/H498</f>
        <v>1.3191425573377305E-2</v>
      </c>
      <c r="BQ491" s="127">
        <f t="shared" ref="BQ491" si="8877">I491/I498</f>
        <v>5.59093026867526E-2</v>
      </c>
      <c r="BR491" s="124">
        <f t="shared" ref="BR491" si="8878">J491/J498</f>
        <v>1.6509433962264151E-2</v>
      </c>
      <c r="BS491" s="125">
        <f t="shared" ref="BS491" si="8879">K491/K498</f>
        <v>3.6472148541114059E-2</v>
      </c>
      <c r="BT491" s="126">
        <f t="shared" ref="BT491" si="8880">L491/L498</f>
        <v>2.4148967122490542E-2</v>
      </c>
      <c r="BU491" s="124">
        <f t="shared" ref="BU491" si="8881">M491/M498</f>
        <v>1.7871222076215505E-2</v>
      </c>
      <c r="BV491" s="128">
        <f t="shared" ref="BV491" si="8882">N491/N498</f>
        <v>3.7768240343347637E-2</v>
      </c>
      <c r="BW491" s="129">
        <f t="shared" ref="BW491" si="8883">O491/O498</f>
        <v>2.7234042553191489E-2</v>
      </c>
      <c r="BX491" s="124">
        <f t="shared" ref="BX491" si="8884">P491/P498</f>
        <v>1.6053511705685617E-2</v>
      </c>
      <c r="BY491" s="125">
        <f t="shared" ref="BY491" si="8885">Q491/Q498</f>
        <v>4.4723969252271137E-2</v>
      </c>
      <c r="BZ491" s="126">
        <f t="shared" ref="BZ491" si="8886">R491/R498</f>
        <v>1.5995734470807786E-2</v>
      </c>
      <c r="CA491" s="127">
        <f t="shared" ref="CA491" si="8887">S491/S498</f>
        <v>6.0734090308951674E-2</v>
      </c>
      <c r="CB491" s="124">
        <f t="shared" ref="CB491" si="8888">T491/T498</f>
        <v>1.8225039619651346E-2</v>
      </c>
      <c r="CC491" s="125">
        <f t="shared" ref="CC491" si="8889">U491/U498</f>
        <v>1.1265164644714038E-2</v>
      </c>
      <c r="CD491" s="126">
        <f t="shared" ref="CD491" si="8890">V491/V498</f>
        <v>1.759927797833935E-2</v>
      </c>
      <c r="CE491" s="127">
        <f t="shared" ref="CE491" si="8891">W491/W498</f>
        <v>2.117863720073665E-2</v>
      </c>
      <c r="CF491" s="124">
        <f t="shared" ref="CF491" si="8892">X491/X498</f>
        <v>9.7014925373134324E-3</v>
      </c>
      <c r="CG491" s="125">
        <f t="shared" ref="CG491" si="8893">Y491/Y498</f>
        <v>4.3709150326797383E-2</v>
      </c>
      <c r="CH491" s="126">
        <f t="shared" ref="CH491" si="8894">Z491/Z498</f>
        <v>1.6358997448596729E-2</v>
      </c>
      <c r="CI491" s="124">
        <f t="shared" ref="CI491" si="8895">AA491/AA498</f>
        <v>4.1327837807730868E-2</v>
      </c>
      <c r="CJ491" s="130">
        <f t="shared" ref="CJ491" si="8896">AB491/AB498</f>
        <v>1.8015301699770097E-2</v>
      </c>
      <c r="CK491" s="131">
        <f t="shared" ref="CK491" si="8897">AC491/AC498</f>
        <v>4.7565118912797279E-2</v>
      </c>
    </row>
    <row r="492" spans="1:89" x14ac:dyDescent="0.2">
      <c r="A492" s="140" t="s">
        <v>34</v>
      </c>
      <c r="B492" s="195">
        <v>6</v>
      </c>
      <c r="C492" s="189">
        <v>136</v>
      </c>
      <c r="D492" s="190">
        <v>3</v>
      </c>
      <c r="E492" s="191">
        <v>87</v>
      </c>
      <c r="F492" s="188">
        <v>7</v>
      </c>
      <c r="G492" s="192">
        <v>40</v>
      </c>
      <c r="H492" s="190">
        <v>17</v>
      </c>
      <c r="I492" s="191">
        <v>47</v>
      </c>
      <c r="J492" s="188">
        <v>1</v>
      </c>
      <c r="K492" s="189">
        <v>8</v>
      </c>
      <c r="L492" s="190">
        <v>13</v>
      </c>
      <c r="M492" s="188">
        <v>27</v>
      </c>
      <c r="N492" s="193">
        <v>18</v>
      </c>
      <c r="O492" s="196">
        <v>56</v>
      </c>
      <c r="P492" s="188">
        <v>12</v>
      </c>
      <c r="Q492" s="189">
        <v>34</v>
      </c>
      <c r="R492" s="190">
        <v>20</v>
      </c>
      <c r="S492" s="191">
        <v>34</v>
      </c>
      <c r="T492" s="188">
        <v>13</v>
      </c>
      <c r="U492" s="192">
        <v>10</v>
      </c>
      <c r="V492" s="190">
        <v>15</v>
      </c>
      <c r="W492" s="197">
        <v>31</v>
      </c>
      <c r="X492" s="188">
        <v>13</v>
      </c>
      <c r="Y492" s="192">
        <v>38</v>
      </c>
      <c r="Z492" s="190">
        <v>51</v>
      </c>
      <c r="AA492" s="188">
        <v>57</v>
      </c>
      <c r="AB492" s="165">
        <f t="shared" si="8516"/>
        <v>189</v>
      </c>
      <c r="AC492" s="166">
        <f t="shared" si="8433"/>
        <v>605</v>
      </c>
      <c r="BI492" s="140" t="s">
        <v>34</v>
      </c>
      <c r="BJ492" s="124">
        <f>B492/B498</f>
        <v>1.0921004732435385E-3</v>
      </c>
      <c r="BK492" s="125">
        <f t="shared" ref="BK492" si="8898">C492/C498</f>
        <v>2.4372759856630826E-2</v>
      </c>
      <c r="BL492" s="126">
        <f t="shared" ref="BL492" si="8899">D492/D498</f>
        <v>1.0330578512396695E-3</v>
      </c>
      <c r="BM492" s="127">
        <f t="shared" ref="BM492" si="8900">E492/E498</f>
        <v>2.5144508670520233E-2</v>
      </c>
      <c r="BN492" s="124">
        <f t="shared" ref="BN492" si="8901">F492/F498</f>
        <v>1.3305455236647026E-3</v>
      </c>
      <c r="BO492" s="125">
        <f t="shared" ref="BO492" si="8902">G492/G498</f>
        <v>1.0452051215050953E-2</v>
      </c>
      <c r="BP492" s="126">
        <f t="shared" ref="BP492" si="8903">H492/H498</f>
        <v>2.548343576675161E-3</v>
      </c>
      <c r="BQ492" s="127">
        <f t="shared" ref="BQ492" si="8904">I492/I498</f>
        <v>7.2992700729927005E-3</v>
      </c>
      <c r="BR492" s="124">
        <f t="shared" ref="BR492" si="8905">J492/J498</f>
        <v>5.8962264150943394E-4</v>
      </c>
      <c r="BS492" s="125">
        <f t="shared" ref="BS492" si="8906">K492/K498</f>
        <v>5.3050397877984082E-3</v>
      </c>
      <c r="BT492" s="126">
        <f t="shared" ref="BT492" si="8907">L492/L498</f>
        <v>3.782368344486471E-3</v>
      </c>
      <c r="BU492" s="124">
        <f t="shared" ref="BU492" si="8908">M492/M498</f>
        <v>7.0959264126149802E-3</v>
      </c>
      <c r="BV492" s="128">
        <f t="shared" ref="BV492" si="8909">N492/N498</f>
        <v>3.0901287553648069E-3</v>
      </c>
      <c r="BW492" s="129">
        <f t="shared" ref="BW492" si="8910">O492/O498</f>
        <v>9.5319148936170214E-3</v>
      </c>
      <c r="BX492" s="124">
        <f t="shared" ref="BX492" si="8911">P492/P498</f>
        <v>4.0133779264214043E-3</v>
      </c>
      <c r="BY492" s="125">
        <f t="shared" ref="BY492" si="8912">Q492/Q498</f>
        <v>1.1879804332634521E-2</v>
      </c>
      <c r="BZ492" s="126">
        <f t="shared" ref="BZ492" si="8913">R492/R498</f>
        <v>5.3319114902692618E-3</v>
      </c>
      <c r="CA492" s="127">
        <f t="shared" ref="CA492" si="8914">S492/S498</f>
        <v>8.9780829152363347E-3</v>
      </c>
      <c r="CB492" s="124">
        <f t="shared" ref="CB492" si="8915">T492/T498</f>
        <v>1.0301109350237718E-2</v>
      </c>
      <c r="CC492" s="125">
        <f t="shared" ref="CC492" si="8916">U492/U498</f>
        <v>8.6655112651646445E-3</v>
      </c>
      <c r="CD492" s="126">
        <f t="shared" ref="CD492" si="8917">V492/V498</f>
        <v>3.3844765342960288E-3</v>
      </c>
      <c r="CE492" s="127">
        <f t="shared" ref="CE492" si="8918">W492/W498</f>
        <v>9.5150399017802333E-3</v>
      </c>
      <c r="CF492" s="124">
        <f t="shared" ref="CF492" si="8919">X492/X498</f>
        <v>4.8507462686567162E-3</v>
      </c>
      <c r="CG492" s="125">
        <f t="shared" ref="CG492" si="8920">Y492/Y498</f>
        <v>1.5522875816993464E-2</v>
      </c>
      <c r="CH492" s="126">
        <f t="shared" ref="CH492" si="8921">Z492/Z498</f>
        <v>7.6542098153984696E-3</v>
      </c>
      <c r="CI492" s="124">
        <f t="shared" ref="CI492" si="8922">AA492/AA498</f>
        <v>6.3495599866325051E-3</v>
      </c>
      <c r="CJ492" s="130">
        <f t="shared" ref="CJ492" si="8923">AB492/AB498</f>
        <v>3.5616025326951342E-3</v>
      </c>
      <c r="CK492" s="131">
        <f t="shared" ref="CK492" si="8924">AC492/AC498</f>
        <v>1.1419403548508872E-2</v>
      </c>
    </row>
    <row r="493" spans="1:89" x14ac:dyDescent="0.2">
      <c r="A493" s="132" t="s">
        <v>35</v>
      </c>
      <c r="B493" s="198">
        <v>0</v>
      </c>
      <c r="C493" s="182">
        <v>13</v>
      </c>
      <c r="D493" s="183">
        <v>0</v>
      </c>
      <c r="E493" s="184">
        <v>8</v>
      </c>
      <c r="F493" s="181">
        <v>0</v>
      </c>
      <c r="G493" s="185">
        <v>4</v>
      </c>
      <c r="H493" s="183">
        <v>3</v>
      </c>
      <c r="I493" s="184">
        <v>10</v>
      </c>
      <c r="J493" s="181">
        <v>0</v>
      </c>
      <c r="K493" s="182">
        <v>0</v>
      </c>
      <c r="L493" s="183">
        <v>2</v>
      </c>
      <c r="M493" s="181">
        <v>1</v>
      </c>
      <c r="N493" s="186">
        <v>2</v>
      </c>
      <c r="O493" s="199">
        <v>0</v>
      </c>
      <c r="P493" s="181">
        <v>0</v>
      </c>
      <c r="Q493" s="182">
        <v>2</v>
      </c>
      <c r="R493" s="183">
        <v>1</v>
      </c>
      <c r="S493" s="184">
        <v>2</v>
      </c>
      <c r="T493" s="181">
        <v>0</v>
      </c>
      <c r="U493" s="185">
        <v>2</v>
      </c>
      <c r="V493" s="183">
        <v>1</v>
      </c>
      <c r="W493" s="200">
        <v>0</v>
      </c>
      <c r="X493" s="181">
        <v>0</v>
      </c>
      <c r="Y493" s="185">
        <v>1</v>
      </c>
      <c r="Z493" s="183">
        <v>1</v>
      </c>
      <c r="AA493" s="181">
        <v>2</v>
      </c>
      <c r="AB493" s="165">
        <f t="shared" si="8516"/>
        <v>10</v>
      </c>
      <c r="AC493" s="166">
        <f t="shared" si="8433"/>
        <v>45</v>
      </c>
      <c r="BI493" s="132" t="s">
        <v>35</v>
      </c>
      <c r="BJ493" s="124">
        <f>B493/B498</f>
        <v>0</v>
      </c>
      <c r="BK493" s="125">
        <f t="shared" ref="BK493" si="8925">C493/C498</f>
        <v>2.3297491039426525E-3</v>
      </c>
      <c r="BL493" s="126">
        <f t="shared" ref="BL493" si="8926">D493/D498</f>
        <v>0</v>
      </c>
      <c r="BM493" s="127">
        <f t="shared" ref="BM493" si="8927">E493/E498</f>
        <v>2.3121387283236996E-3</v>
      </c>
      <c r="BN493" s="124">
        <f t="shared" ref="BN493" si="8928">F493/F498</f>
        <v>0</v>
      </c>
      <c r="BO493" s="125">
        <f t="shared" ref="BO493" si="8929">G493/G498</f>
        <v>1.0452051215050953E-3</v>
      </c>
      <c r="BP493" s="126">
        <f t="shared" ref="BP493" si="8930">H493/H498</f>
        <v>4.4970769000149901E-4</v>
      </c>
      <c r="BQ493" s="127">
        <f t="shared" ref="BQ493" si="8931">I493/I498</f>
        <v>1.5530361857431277E-3</v>
      </c>
      <c r="BR493" s="124">
        <f t="shared" ref="BR493" si="8932">J493/J498</f>
        <v>0</v>
      </c>
      <c r="BS493" s="125">
        <f t="shared" ref="BS493" si="8933">K493/K498</f>
        <v>0</v>
      </c>
      <c r="BT493" s="126">
        <f t="shared" ref="BT493" si="8934">L493/L498</f>
        <v>5.8190282222868783E-4</v>
      </c>
      <c r="BU493" s="124">
        <f t="shared" ref="BU493" si="8935">M493/M498</f>
        <v>2.6281208935611036E-4</v>
      </c>
      <c r="BV493" s="128">
        <f t="shared" ref="BV493" si="8936">N493/N498</f>
        <v>3.4334763948497857E-4</v>
      </c>
      <c r="BW493" s="129">
        <f t="shared" ref="BW493" si="8937">O493/O498</f>
        <v>0</v>
      </c>
      <c r="BX493" s="124">
        <f t="shared" ref="BX493" si="8938">P493/P498</f>
        <v>0</v>
      </c>
      <c r="BY493" s="125">
        <f t="shared" ref="BY493" si="8939">Q493/Q498</f>
        <v>6.9881201956673651E-4</v>
      </c>
      <c r="BZ493" s="126">
        <f t="shared" ref="BZ493" si="8940">R493/R498</f>
        <v>2.6659557451346307E-4</v>
      </c>
      <c r="CA493" s="127">
        <f t="shared" ref="CA493" si="8941">S493/S498</f>
        <v>5.2812252442566675E-4</v>
      </c>
      <c r="CB493" s="124">
        <f t="shared" ref="CB493" si="8942">T493/T498</f>
        <v>0</v>
      </c>
      <c r="CC493" s="125">
        <f t="shared" ref="CC493" si="8943">U493/U498</f>
        <v>1.7331022530329288E-3</v>
      </c>
      <c r="CD493" s="126">
        <f t="shared" ref="CD493" si="8944">V493/V498</f>
        <v>2.256317689530686E-4</v>
      </c>
      <c r="CE493" s="127">
        <f t="shared" ref="CE493" si="8945">W493/W498</f>
        <v>0</v>
      </c>
      <c r="CF493" s="124">
        <f t="shared" ref="CF493" si="8946">X493/X498</f>
        <v>0</v>
      </c>
      <c r="CG493" s="125">
        <f t="shared" ref="CG493" si="8947">Y493/Y498</f>
        <v>4.084967320261438E-4</v>
      </c>
      <c r="CH493" s="126">
        <f t="shared" ref="CH493" si="8948">Z493/Z498</f>
        <v>1.5008254539996998E-4</v>
      </c>
      <c r="CI493" s="124">
        <f t="shared" ref="CI493" si="8949">AA493/AA498</f>
        <v>2.2279157847833353E-4</v>
      </c>
      <c r="CJ493" s="130">
        <f t="shared" ref="CJ493" si="8950">AB493/AB498</f>
        <v>1.88444578449478E-4</v>
      </c>
      <c r="CK493" s="131">
        <f t="shared" ref="CK493" si="8951">AC493/AC498</f>
        <v>8.4937712344280861E-4</v>
      </c>
    </row>
    <row r="494" spans="1:89" x14ac:dyDescent="0.2">
      <c r="A494" s="140" t="s">
        <v>36</v>
      </c>
      <c r="B494" s="195"/>
      <c r="C494" s="189"/>
      <c r="D494" s="190"/>
      <c r="E494" s="191"/>
      <c r="F494" s="188"/>
      <c r="G494" s="192"/>
      <c r="H494" s="190"/>
      <c r="I494" s="191"/>
      <c r="J494" s="188"/>
      <c r="K494" s="192"/>
      <c r="L494" s="190"/>
      <c r="M494" s="188"/>
      <c r="N494" s="193"/>
      <c r="O494" s="196"/>
      <c r="P494" s="188"/>
      <c r="Q494" s="192"/>
      <c r="R494" s="190"/>
      <c r="S494" s="191"/>
      <c r="T494" s="188"/>
      <c r="U494" s="192"/>
      <c r="V494" s="190"/>
      <c r="W494" s="191"/>
      <c r="X494" s="188"/>
      <c r="Y494" s="192"/>
      <c r="Z494" s="190"/>
      <c r="AA494" s="188"/>
      <c r="AB494" s="165">
        <f t="shared" si="8516"/>
        <v>0</v>
      </c>
      <c r="AC494" s="166">
        <f t="shared" si="8433"/>
        <v>0</v>
      </c>
      <c r="BI494" s="140" t="s">
        <v>36</v>
      </c>
      <c r="BJ494" s="124">
        <f>B494/B498</f>
        <v>0</v>
      </c>
      <c r="BK494" s="125">
        <f t="shared" ref="BK494" si="8952">C494/C498</f>
        <v>0</v>
      </c>
      <c r="BL494" s="126">
        <f t="shared" ref="BL494" si="8953">D494/D498</f>
        <v>0</v>
      </c>
      <c r="BM494" s="127">
        <f t="shared" ref="BM494" si="8954">E494/E498</f>
        <v>0</v>
      </c>
      <c r="BN494" s="124">
        <f t="shared" ref="BN494" si="8955">F494/F498</f>
        <v>0</v>
      </c>
      <c r="BO494" s="125">
        <f t="shared" ref="BO494" si="8956">G494/G498</f>
        <v>0</v>
      </c>
      <c r="BP494" s="126">
        <f t="shared" ref="BP494" si="8957">H494/H498</f>
        <v>0</v>
      </c>
      <c r="BQ494" s="127">
        <f t="shared" ref="BQ494" si="8958">I494/I498</f>
        <v>0</v>
      </c>
      <c r="BR494" s="124">
        <f t="shared" ref="BR494" si="8959">J494/J498</f>
        <v>0</v>
      </c>
      <c r="BS494" s="125">
        <f t="shared" ref="BS494" si="8960">K494/K498</f>
        <v>0</v>
      </c>
      <c r="BT494" s="126">
        <f t="shared" ref="BT494" si="8961">L494/L498</f>
        <v>0</v>
      </c>
      <c r="BU494" s="124">
        <f t="shared" ref="BU494" si="8962">M494/M498</f>
        <v>0</v>
      </c>
      <c r="BV494" s="128">
        <f t="shared" ref="BV494" si="8963">N494/N498</f>
        <v>0</v>
      </c>
      <c r="BW494" s="129">
        <f t="shared" ref="BW494" si="8964">O494/O498</f>
        <v>0</v>
      </c>
      <c r="BX494" s="124">
        <f t="shared" ref="BX494" si="8965">P494/P498</f>
        <v>0</v>
      </c>
      <c r="BY494" s="125">
        <f t="shared" ref="BY494" si="8966">Q494/Q498</f>
        <v>0</v>
      </c>
      <c r="BZ494" s="126">
        <f t="shared" ref="BZ494" si="8967">R494/R498</f>
        <v>0</v>
      </c>
      <c r="CA494" s="127">
        <f t="shared" ref="CA494" si="8968">S494/S498</f>
        <v>0</v>
      </c>
      <c r="CB494" s="124">
        <f t="shared" ref="CB494" si="8969">T494/T498</f>
        <v>0</v>
      </c>
      <c r="CC494" s="125">
        <f t="shared" ref="CC494" si="8970">U494/U498</f>
        <v>0</v>
      </c>
      <c r="CD494" s="126">
        <f t="shared" ref="CD494" si="8971">V494/V498</f>
        <v>0</v>
      </c>
      <c r="CE494" s="127">
        <f t="shared" ref="CE494" si="8972">W494/W498</f>
        <v>0</v>
      </c>
      <c r="CF494" s="124">
        <f t="shared" ref="CF494" si="8973">X494/X498</f>
        <v>0</v>
      </c>
      <c r="CG494" s="125">
        <f t="shared" ref="CG494" si="8974">Y494/Y498</f>
        <v>0</v>
      </c>
      <c r="CH494" s="126">
        <f t="shared" ref="CH494" si="8975">Z494/Z498</f>
        <v>0</v>
      </c>
      <c r="CI494" s="124">
        <f t="shared" ref="CI494" si="8976">AA494/AA498</f>
        <v>0</v>
      </c>
      <c r="CJ494" s="130">
        <f t="shared" ref="CJ494" si="8977">AB494/AB498</f>
        <v>0</v>
      </c>
      <c r="CK494" s="131">
        <f t="shared" ref="CK494" si="8978">AC494/AC498</f>
        <v>0</v>
      </c>
    </row>
    <row r="495" spans="1:89" x14ac:dyDescent="0.2">
      <c r="A495" s="132" t="s">
        <v>37</v>
      </c>
      <c r="B495" s="57"/>
      <c r="C495" s="58"/>
      <c r="D495" s="134"/>
      <c r="E495" s="135"/>
      <c r="F495" s="133"/>
      <c r="G495" s="136"/>
      <c r="H495" s="134"/>
      <c r="I495" s="135"/>
      <c r="J495" s="133"/>
      <c r="K495" s="136"/>
      <c r="L495" s="134"/>
      <c r="M495" s="133"/>
      <c r="N495" s="137"/>
      <c r="O495" s="138"/>
      <c r="P495" s="133"/>
      <c r="Q495" s="136"/>
      <c r="R495" s="134"/>
      <c r="S495" s="135"/>
      <c r="T495" s="133"/>
      <c r="U495" s="136"/>
      <c r="V495" s="134"/>
      <c r="W495" s="135"/>
      <c r="X495" s="133"/>
      <c r="Y495" s="136"/>
      <c r="Z495" s="139"/>
      <c r="AA495" s="2"/>
      <c r="AB495" s="165"/>
      <c r="AC495" s="166"/>
      <c r="BI495" s="132" t="s">
        <v>37</v>
      </c>
      <c r="BJ495" s="124">
        <f>B495/B498</f>
        <v>0</v>
      </c>
      <c r="BK495" s="125">
        <f t="shared" ref="BK495" si="8979">C495/C498</f>
        <v>0</v>
      </c>
      <c r="BL495" s="126">
        <f t="shared" ref="BL495" si="8980">D495/D498</f>
        <v>0</v>
      </c>
      <c r="BM495" s="127">
        <f t="shared" ref="BM495" si="8981">E495/E498</f>
        <v>0</v>
      </c>
      <c r="BN495" s="124">
        <f t="shared" ref="BN495" si="8982">F495/F498</f>
        <v>0</v>
      </c>
      <c r="BO495" s="125">
        <f t="shared" ref="BO495" si="8983">G495/G498</f>
        <v>0</v>
      </c>
      <c r="BP495" s="126">
        <f t="shared" ref="BP495" si="8984">H495/H498</f>
        <v>0</v>
      </c>
      <c r="BQ495" s="127">
        <f t="shared" ref="BQ495" si="8985">I495/I498</f>
        <v>0</v>
      </c>
      <c r="BR495" s="124">
        <f t="shared" ref="BR495" si="8986">J495/J498</f>
        <v>0</v>
      </c>
      <c r="BS495" s="125">
        <f t="shared" ref="BS495" si="8987">K495/K498</f>
        <v>0</v>
      </c>
      <c r="BT495" s="126">
        <f t="shared" ref="BT495" si="8988">L495/L498</f>
        <v>0</v>
      </c>
      <c r="BU495" s="124">
        <f t="shared" ref="BU495" si="8989">M495/M498</f>
        <v>0</v>
      </c>
      <c r="BV495" s="128">
        <f t="shared" ref="BV495" si="8990">N495/N498</f>
        <v>0</v>
      </c>
      <c r="BW495" s="129">
        <f t="shared" ref="BW495" si="8991">O495/O498</f>
        <v>0</v>
      </c>
      <c r="BX495" s="124">
        <f t="shared" ref="BX495" si="8992">P495/P498</f>
        <v>0</v>
      </c>
      <c r="BY495" s="125">
        <f t="shared" ref="BY495" si="8993">Q495/Q498</f>
        <v>0</v>
      </c>
      <c r="BZ495" s="126">
        <f t="shared" ref="BZ495" si="8994">R495/R498</f>
        <v>0</v>
      </c>
      <c r="CA495" s="127">
        <f t="shared" ref="CA495" si="8995">S495/S498</f>
        <v>0</v>
      </c>
      <c r="CB495" s="124">
        <f t="shared" ref="CB495" si="8996">T495/T498</f>
        <v>0</v>
      </c>
      <c r="CC495" s="125">
        <f t="shared" ref="CC495" si="8997">U495/U498</f>
        <v>0</v>
      </c>
      <c r="CD495" s="126">
        <f t="shared" ref="CD495" si="8998">V495/V498</f>
        <v>0</v>
      </c>
      <c r="CE495" s="127">
        <f t="shared" ref="CE495" si="8999">W495/W498</f>
        <v>0</v>
      </c>
      <c r="CF495" s="124">
        <f t="shared" ref="CF495" si="9000">X495/X498</f>
        <v>0</v>
      </c>
      <c r="CG495" s="125">
        <f t="shared" ref="CG495" si="9001">Y495/Y498</f>
        <v>0</v>
      </c>
      <c r="CH495" s="126">
        <f t="shared" ref="CH495" si="9002">Z495/Z498</f>
        <v>0</v>
      </c>
      <c r="CI495" s="124">
        <f t="shared" ref="CI495" si="9003">AA495/AA498</f>
        <v>0</v>
      </c>
      <c r="CJ495" s="130">
        <f t="shared" ref="CJ495" si="9004">AB495/AB498</f>
        <v>0</v>
      </c>
      <c r="CK495" s="131">
        <f t="shared" ref="CK495" si="9005">AC495/AC498</f>
        <v>0</v>
      </c>
    </row>
    <row r="496" spans="1:89" x14ac:dyDescent="0.2">
      <c r="A496" s="140" t="s">
        <v>38</v>
      </c>
      <c r="B496" s="55"/>
      <c r="C496" s="56"/>
      <c r="D496" s="145"/>
      <c r="E496" s="142"/>
      <c r="F496" s="143"/>
      <c r="G496" s="144"/>
      <c r="H496" s="145"/>
      <c r="I496" s="142"/>
      <c r="J496" s="143"/>
      <c r="K496" s="144"/>
      <c r="L496" s="145"/>
      <c r="M496" s="143"/>
      <c r="N496" s="147"/>
      <c r="O496" s="146"/>
      <c r="P496" s="143"/>
      <c r="Q496" s="144"/>
      <c r="R496" s="145"/>
      <c r="S496" s="142"/>
      <c r="T496" s="143"/>
      <c r="U496" s="144"/>
      <c r="V496" s="145"/>
      <c r="W496" s="142"/>
      <c r="X496" s="143"/>
      <c r="Y496" s="144"/>
      <c r="Z496" s="3"/>
      <c r="AA496" s="141"/>
      <c r="AB496" s="165"/>
      <c r="AC496" s="166"/>
      <c r="BI496" s="140" t="s">
        <v>38</v>
      </c>
      <c r="BJ496" s="124">
        <f>B496/B498</f>
        <v>0</v>
      </c>
      <c r="BK496" s="125">
        <f t="shared" ref="BK496" si="9006">C496/C498</f>
        <v>0</v>
      </c>
      <c r="BL496" s="126">
        <f t="shared" ref="BL496" si="9007">D496/D498</f>
        <v>0</v>
      </c>
      <c r="BM496" s="127">
        <f t="shared" ref="BM496" si="9008">E496/E498</f>
        <v>0</v>
      </c>
      <c r="BN496" s="124">
        <f t="shared" ref="BN496" si="9009">F496/F498</f>
        <v>0</v>
      </c>
      <c r="BO496" s="125">
        <f t="shared" ref="BO496" si="9010">G496/G498</f>
        <v>0</v>
      </c>
      <c r="BP496" s="126">
        <f t="shared" ref="BP496" si="9011">H496/H498</f>
        <v>0</v>
      </c>
      <c r="BQ496" s="127">
        <f t="shared" ref="BQ496" si="9012">I496/I498</f>
        <v>0</v>
      </c>
      <c r="BR496" s="124">
        <f t="shared" ref="BR496" si="9013">J496/J498</f>
        <v>0</v>
      </c>
      <c r="BS496" s="125">
        <f t="shared" ref="BS496" si="9014">K496/K498</f>
        <v>0</v>
      </c>
      <c r="BT496" s="126">
        <f t="shared" ref="BT496" si="9015">L496/L498</f>
        <v>0</v>
      </c>
      <c r="BU496" s="124">
        <f t="shared" ref="BU496" si="9016">M496/M498</f>
        <v>0</v>
      </c>
      <c r="BV496" s="128">
        <f t="shared" ref="BV496" si="9017">N496/N498</f>
        <v>0</v>
      </c>
      <c r="BW496" s="129">
        <f t="shared" ref="BW496" si="9018">O496/O498</f>
        <v>0</v>
      </c>
      <c r="BX496" s="124">
        <f t="shared" ref="BX496" si="9019">P496/P498</f>
        <v>0</v>
      </c>
      <c r="BY496" s="125">
        <f t="shared" ref="BY496" si="9020">Q496/Q498</f>
        <v>0</v>
      </c>
      <c r="BZ496" s="126">
        <f t="shared" ref="BZ496" si="9021">R496/R498</f>
        <v>0</v>
      </c>
      <c r="CA496" s="127">
        <f t="shared" ref="CA496" si="9022">S496/S498</f>
        <v>0</v>
      </c>
      <c r="CB496" s="124">
        <f t="shared" ref="CB496" si="9023">T496/T498</f>
        <v>0</v>
      </c>
      <c r="CC496" s="125">
        <f t="shared" ref="CC496" si="9024">U496/U498</f>
        <v>0</v>
      </c>
      <c r="CD496" s="126">
        <f t="shared" ref="CD496" si="9025">V496/V498</f>
        <v>0</v>
      </c>
      <c r="CE496" s="127">
        <f t="shared" ref="CE496" si="9026">W496/W498</f>
        <v>0</v>
      </c>
      <c r="CF496" s="124">
        <f t="shared" ref="CF496" si="9027">X496/X498</f>
        <v>0</v>
      </c>
      <c r="CG496" s="125">
        <f t="shared" ref="CG496" si="9028">Y496/Y498</f>
        <v>0</v>
      </c>
      <c r="CH496" s="126">
        <f t="shared" ref="CH496" si="9029">Z496/Z498</f>
        <v>0</v>
      </c>
      <c r="CI496" s="124">
        <f t="shared" ref="CI496" si="9030">AA496/AA498</f>
        <v>0</v>
      </c>
      <c r="CJ496" s="130">
        <f t="shared" ref="CJ496" si="9031">AB496/AB498</f>
        <v>0</v>
      </c>
      <c r="CK496" s="131">
        <f t="shared" ref="CK496" si="9032">AC496/AC498</f>
        <v>0</v>
      </c>
    </row>
    <row r="497" spans="1:89" ht="13.5" thickBot="1" x14ac:dyDescent="0.25">
      <c r="A497" s="132" t="s">
        <v>39</v>
      </c>
      <c r="B497" s="57"/>
      <c r="C497" s="58"/>
      <c r="D497" s="134"/>
      <c r="E497" s="135"/>
      <c r="F497" s="133"/>
      <c r="G497" s="136"/>
      <c r="H497" s="134"/>
      <c r="I497" s="135"/>
      <c r="J497" s="133"/>
      <c r="K497" s="136"/>
      <c r="L497" s="134"/>
      <c r="M497" s="133"/>
      <c r="N497" s="137"/>
      <c r="O497" s="138"/>
      <c r="P497" s="133"/>
      <c r="Q497" s="136"/>
      <c r="R497" s="134"/>
      <c r="S497" s="135"/>
      <c r="T497" s="133"/>
      <c r="U497" s="136"/>
      <c r="V497" s="134"/>
      <c r="W497" s="135"/>
      <c r="X497" s="133"/>
      <c r="Y497" s="136"/>
      <c r="Z497" s="139"/>
      <c r="AA497" s="2"/>
      <c r="AB497" s="165"/>
      <c r="AC497" s="166"/>
      <c r="BI497" s="132" t="s">
        <v>39</v>
      </c>
      <c r="BJ497" s="124">
        <f>B497/B498</f>
        <v>0</v>
      </c>
      <c r="BK497" s="125">
        <f t="shared" ref="BK497" si="9033">C497/C498</f>
        <v>0</v>
      </c>
      <c r="BL497" s="126">
        <f t="shared" ref="BL497" si="9034">D497/D498</f>
        <v>0</v>
      </c>
      <c r="BM497" s="127">
        <f t="shared" ref="BM497" si="9035">E497/E498</f>
        <v>0</v>
      </c>
      <c r="BN497" s="124">
        <f t="shared" ref="BN497" si="9036">F497/F498</f>
        <v>0</v>
      </c>
      <c r="BO497" s="125">
        <f t="shared" ref="BO497" si="9037">G497/G498</f>
        <v>0</v>
      </c>
      <c r="BP497" s="126">
        <f t="shared" ref="BP497" si="9038">H497/H498</f>
        <v>0</v>
      </c>
      <c r="BQ497" s="127">
        <f t="shared" ref="BQ497" si="9039">I497/I498</f>
        <v>0</v>
      </c>
      <c r="BR497" s="124">
        <f t="shared" ref="BR497" si="9040">J497/J498</f>
        <v>0</v>
      </c>
      <c r="BS497" s="125">
        <f t="shared" ref="BS497" si="9041">K497/K498</f>
        <v>0</v>
      </c>
      <c r="BT497" s="126">
        <f t="shared" ref="BT497" si="9042">L497/L498</f>
        <v>0</v>
      </c>
      <c r="BU497" s="124">
        <f t="shared" ref="BU497" si="9043">M497/M498</f>
        <v>0</v>
      </c>
      <c r="BV497" s="128">
        <f t="shared" ref="BV497" si="9044">N497/N498</f>
        <v>0</v>
      </c>
      <c r="BW497" s="129">
        <f t="shared" ref="BW497" si="9045">O497/O498</f>
        <v>0</v>
      </c>
      <c r="BX497" s="124">
        <f t="shared" ref="BX497" si="9046">P497/P498</f>
        <v>0</v>
      </c>
      <c r="BY497" s="125">
        <f t="shared" ref="BY497" si="9047">Q497/Q498</f>
        <v>0</v>
      </c>
      <c r="BZ497" s="126">
        <f t="shared" ref="BZ497" si="9048">R497/R498</f>
        <v>0</v>
      </c>
      <c r="CA497" s="127">
        <f t="shared" ref="CA497" si="9049">S497/S498</f>
        <v>0</v>
      </c>
      <c r="CB497" s="124">
        <f t="shared" ref="CB497" si="9050">T497/T498</f>
        <v>0</v>
      </c>
      <c r="CC497" s="125">
        <f t="shared" ref="CC497" si="9051">U497/U498</f>
        <v>0</v>
      </c>
      <c r="CD497" s="126">
        <f t="shared" ref="CD497" si="9052">V497/V498</f>
        <v>0</v>
      </c>
      <c r="CE497" s="127">
        <f t="shared" ref="CE497" si="9053">W497/W498</f>
        <v>0</v>
      </c>
      <c r="CF497" s="124">
        <f t="shared" ref="CF497" si="9054">X497/X498</f>
        <v>0</v>
      </c>
      <c r="CG497" s="125">
        <f t="shared" ref="CG497" si="9055">Y497/Y498</f>
        <v>0</v>
      </c>
      <c r="CH497" s="126">
        <f t="shared" ref="CH497" si="9056">Z497/Z498</f>
        <v>0</v>
      </c>
      <c r="CI497" s="124">
        <f t="shared" ref="CI497" si="9057">AA497/AA498</f>
        <v>0</v>
      </c>
      <c r="CJ497" s="130">
        <f t="shared" ref="CJ497" si="9058">AB497/AB498</f>
        <v>0</v>
      </c>
      <c r="CK497" s="131">
        <f t="shared" ref="CK497" si="9059">AC497/AC498</f>
        <v>0</v>
      </c>
    </row>
    <row r="498" spans="1:89" ht="14.25" thickTop="1" thickBot="1" x14ac:dyDescent="0.25">
      <c r="A498" s="254" t="s">
        <v>13</v>
      </c>
      <c r="B498" s="14">
        <f t="shared" ref="B498:AA498" si="9060">SUM(B475:B497)</f>
        <v>5494</v>
      </c>
      <c r="C498" s="1">
        <f t="shared" si="9060"/>
        <v>5580</v>
      </c>
      <c r="D498" s="14">
        <f t="shared" si="9060"/>
        <v>2904</v>
      </c>
      <c r="E498" s="1">
        <f t="shared" si="9060"/>
        <v>3460</v>
      </c>
      <c r="F498" s="14">
        <f t="shared" si="9060"/>
        <v>5261</v>
      </c>
      <c r="G498" s="1">
        <f t="shared" si="9060"/>
        <v>3827</v>
      </c>
      <c r="H498" s="14">
        <f t="shared" si="9060"/>
        <v>6671</v>
      </c>
      <c r="I498" s="1">
        <f t="shared" si="9060"/>
        <v>6439</v>
      </c>
      <c r="J498" s="14">
        <f t="shared" si="9060"/>
        <v>1696</v>
      </c>
      <c r="K498" s="1">
        <f t="shared" si="9060"/>
        <v>1508</v>
      </c>
      <c r="L498" s="14">
        <f t="shared" si="9060"/>
        <v>3437</v>
      </c>
      <c r="M498" s="1">
        <f t="shared" si="9060"/>
        <v>3805</v>
      </c>
      <c r="N498" s="14">
        <f t="shared" si="9060"/>
        <v>5825</v>
      </c>
      <c r="O498" s="1">
        <f t="shared" si="9060"/>
        <v>5875</v>
      </c>
      <c r="P498" s="14">
        <f t="shared" si="9060"/>
        <v>2990</v>
      </c>
      <c r="Q498" s="1">
        <f t="shared" si="9060"/>
        <v>2862</v>
      </c>
      <c r="R498" s="14">
        <f t="shared" si="9060"/>
        <v>3751</v>
      </c>
      <c r="S498" s="1">
        <f t="shared" si="9060"/>
        <v>3787</v>
      </c>
      <c r="T498" s="14">
        <f t="shared" si="9060"/>
        <v>1262</v>
      </c>
      <c r="U498" s="1">
        <f t="shared" si="9060"/>
        <v>1154</v>
      </c>
      <c r="V498" s="14">
        <f t="shared" si="9060"/>
        <v>4432</v>
      </c>
      <c r="W498" s="1">
        <f t="shared" si="9060"/>
        <v>3258</v>
      </c>
      <c r="X498" s="14">
        <f t="shared" si="9060"/>
        <v>2680</v>
      </c>
      <c r="Y498" s="1">
        <f t="shared" si="9060"/>
        <v>2448</v>
      </c>
      <c r="Z498" s="14">
        <f t="shared" si="9060"/>
        <v>6663</v>
      </c>
      <c r="AA498" s="1">
        <f t="shared" si="9060"/>
        <v>8977</v>
      </c>
      <c r="AB498" s="167">
        <f t="shared" ref="AB498:AC498" si="9061">SUM(AB474:AB497)</f>
        <v>53066</v>
      </c>
      <c r="AC498" s="168">
        <f t="shared" si="9061"/>
        <v>52980</v>
      </c>
      <c r="BI498" s="254" t="s">
        <v>13</v>
      </c>
      <c r="BJ498" s="148">
        <f>SUM(BJ474:BJ497)</f>
        <v>1.0000000000000004</v>
      </c>
      <c r="BK498" s="149">
        <f t="shared" ref="BK498:CK498" si="9062">SUM(BK474:BK497)</f>
        <v>1</v>
      </c>
      <c r="BL498" s="148">
        <f t="shared" si="9062"/>
        <v>0.99999999999999989</v>
      </c>
      <c r="BM498" s="149">
        <f t="shared" si="9062"/>
        <v>0.99999999999999989</v>
      </c>
      <c r="BN498" s="148">
        <f t="shared" si="9062"/>
        <v>0.99999999999999989</v>
      </c>
      <c r="BO498" s="149">
        <f t="shared" si="9062"/>
        <v>1</v>
      </c>
      <c r="BP498" s="148">
        <f t="shared" si="9062"/>
        <v>1.0000000000000002</v>
      </c>
      <c r="BQ498" s="149">
        <f t="shared" si="9062"/>
        <v>0.99999999999999989</v>
      </c>
      <c r="BR498" s="148">
        <f t="shared" si="9062"/>
        <v>0.99999999999999978</v>
      </c>
      <c r="BS498" s="149">
        <f t="shared" si="9062"/>
        <v>1</v>
      </c>
      <c r="BT498" s="148">
        <f t="shared" si="9062"/>
        <v>1</v>
      </c>
      <c r="BU498" s="149">
        <f t="shared" si="9062"/>
        <v>1</v>
      </c>
      <c r="BV498" s="148">
        <f t="shared" si="9062"/>
        <v>1</v>
      </c>
      <c r="BW498" s="149">
        <f t="shared" si="9062"/>
        <v>1</v>
      </c>
      <c r="BX498" s="148">
        <f t="shared" si="9062"/>
        <v>1</v>
      </c>
      <c r="BY498" s="149">
        <f t="shared" si="9062"/>
        <v>1</v>
      </c>
      <c r="BZ498" s="148">
        <f t="shared" si="9062"/>
        <v>1</v>
      </c>
      <c r="CA498" s="149">
        <f t="shared" si="9062"/>
        <v>1.0000000000000002</v>
      </c>
      <c r="CB498" s="148">
        <f t="shared" si="9062"/>
        <v>1.0000000000000002</v>
      </c>
      <c r="CC498" s="149">
        <f t="shared" si="9062"/>
        <v>1</v>
      </c>
      <c r="CD498" s="148">
        <f t="shared" si="9062"/>
        <v>1</v>
      </c>
      <c r="CE498" s="149">
        <f t="shared" si="9062"/>
        <v>1.0000000000000002</v>
      </c>
      <c r="CF498" s="148">
        <f t="shared" si="9062"/>
        <v>0.99999999999999989</v>
      </c>
      <c r="CG498" s="149">
        <f t="shared" si="9062"/>
        <v>1</v>
      </c>
      <c r="CH498" s="148">
        <f t="shared" si="9062"/>
        <v>1</v>
      </c>
      <c r="CI498" s="149">
        <f t="shared" si="9062"/>
        <v>1</v>
      </c>
      <c r="CJ498" s="148">
        <f t="shared" si="9062"/>
        <v>0.99999999999999989</v>
      </c>
      <c r="CK498" s="149">
        <f t="shared" si="9062"/>
        <v>1</v>
      </c>
    </row>
    <row r="499" spans="1:89" ht="13.5" thickTop="1" x14ac:dyDescent="0.2">
      <c r="A499" s="179"/>
    </row>
    <row r="501" spans="1:89" x14ac:dyDescent="0.2">
      <c r="A501" s="271">
        <f>+A470+1</f>
        <v>43999</v>
      </c>
      <c r="B501" s="271"/>
      <c r="C501" s="271"/>
      <c r="D501" s="271"/>
      <c r="BI501" s="270">
        <f>+BI470+1</f>
        <v>43999</v>
      </c>
      <c r="BJ501" s="270"/>
      <c r="BK501" s="270"/>
      <c r="BL501" s="270"/>
    </row>
    <row r="502" spans="1:89" ht="13.5" thickBot="1" x14ac:dyDescent="0.25">
      <c r="AE502" t="s">
        <v>84</v>
      </c>
    </row>
    <row r="503" spans="1:89" ht="14.25" thickTop="1" thickBot="1" x14ac:dyDescent="0.25">
      <c r="A503" s="268" t="s">
        <v>0</v>
      </c>
      <c r="B503" s="262" t="s">
        <v>1</v>
      </c>
      <c r="C503" s="263"/>
      <c r="D503" s="262" t="s">
        <v>2</v>
      </c>
      <c r="E503" s="263"/>
      <c r="F503" s="262" t="s">
        <v>3</v>
      </c>
      <c r="G503" s="263"/>
      <c r="H503" s="262" t="s">
        <v>4</v>
      </c>
      <c r="I503" s="263"/>
      <c r="J503" s="262" t="s">
        <v>5</v>
      </c>
      <c r="K503" s="263"/>
      <c r="L503" s="262" t="s">
        <v>6</v>
      </c>
      <c r="M503" s="263"/>
      <c r="N503" s="262" t="s">
        <v>7</v>
      </c>
      <c r="O503" s="263"/>
      <c r="P503" s="262" t="s">
        <v>8</v>
      </c>
      <c r="Q503" s="263"/>
      <c r="R503" s="262" t="s">
        <v>9</v>
      </c>
      <c r="S503" s="263"/>
      <c r="T503" s="262" t="s">
        <v>10</v>
      </c>
      <c r="U503" s="263"/>
      <c r="V503" s="262" t="s">
        <v>11</v>
      </c>
      <c r="W503" s="263"/>
      <c r="X503" s="262" t="s">
        <v>12</v>
      </c>
      <c r="Y503" s="263"/>
      <c r="Z503" s="264" t="s">
        <v>40</v>
      </c>
      <c r="AA503" s="265"/>
      <c r="AB503" s="266" t="s">
        <v>41</v>
      </c>
      <c r="AC503" s="267"/>
      <c r="AE503" s="268" t="s">
        <v>0</v>
      </c>
      <c r="AF503" s="262" t="s">
        <v>1</v>
      </c>
      <c r="AG503" s="263"/>
      <c r="AH503" s="262" t="s">
        <v>2</v>
      </c>
      <c r="AI503" s="263"/>
      <c r="AJ503" s="262" t="s">
        <v>3</v>
      </c>
      <c r="AK503" s="263"/>
      <c r="AL503" s="262" t="s">
        <v>4</v>
      </c>
      <c r="AM503" s="263"/>
      <c r="AN503" s="262" t="s">
        <v>5</v>
      </c>
      <c r="AO503" s="263"/>
      <c r="AP503" s="262" t="s">
        <v>6</v>
      </c>
      <c r="AQ503" s="263"/>
      <c r="AR503" s="262" t="s">
        <v>7</v>
      </c>
      <c r="AS503" s="263"/>
      <c r="AT503" s="262" t="s">
        <v>8</v>
      </c>
      <c r="AU503" s="263"/>
      <c r="AV503" s="262" t="s">
        <v>9</v>
      </c>
      <c r="AW503" s="263"/>
      <c r="AX503" s="262" t="s">
        <v>10</v>
      </c>
      <c r="AY503" s="263"/>
      <c r="AZ503" s="262" t="s">
        <v>11</v>
      </c>
      <c r="BA503" s="263"/>
      <c r="BB503" s="262" t="s">
        <v>12</v>
      </c>
      <c r="BC503" s="263"/>
      <c r="BD503" s="264" t="s">
        <v>40</v>
      </c>
      <c r="BE503" s="265"/>
      <c r="BF503" s="266" t="s">
        <v>41</v>
      </c>
      <c r="BG503" s="267"/>
      <c r="BI503" s="268" t="s">
        <v>0</v>
      </c>
      <c r="BJ503" s="262" t="s">
        <v>1</v>
      </c>
      <c r="BK503" s="263"/>
      <c r="BL503" s="262" t="s">
        <v>2</v>
      </c>
      <c r="BM503" s="263"/>
      <c r="BN503" s="262" t="s">
        <v>3</v>
      </c>
      <c r="BO503" s="263"/>
      <c r="BP503" s="262" t="s">
        <v>4</v>
      </c>
      <c r="BQ503" s="263"/>
      <c r="BR503" s="262" t="s">
        <v>5</v>
      </c>
      <c r="BS503" s="263"/>
      <c r="BT503" s="262" t="s">
        <v>6</v>
      </c>
      <c r="BU503" s="263"/>
      <c r="BV503" s="262" t="s">
        <v>7</v>
      </c>
      <c r="BW503" s="263"/>
      <c r="BX503" s="262" t="s">
        <v>8</v>
      </c>
      <c r="BY503" s="263"/>
      <c r="BZ503" s="262" t="s">
        <v>9</v>
      </c>
      <c r="CA503" s="263"/>
      <c r="CB503" s="262" t="s">
        <v>10</v>
      </c>
      <c r="CC503" s="263"/>
      <c r="CD503" s="262" t="s">
        <v>11</v>
      </c>
      <c r="CE503" s="263"/>
      <c r="CF503" s="262" t="s">
        <v>12</v>
      </c>
      <c r="CG503" s="263"/>
      <c r="CH503" s="264" t="s">
        <v>40</v>
      </c>
      <c r="CI503" s="265"/>
      <c r="CJ503" s="262" t="s">
        <v>41</v>
      </c>
      <c r="CK503" s="263"/>
    </row>
    <row r="504" spans="1:89" ht="15" thickTop="1" thickBot="1" x14ac:dyDescent="0.3">
      <c r="A504" s="269"/>
      <c r="B504" s="112" t="s">
        <v>14</v>
      </c>
      <c r="C504" s="113" t="s">
        <v>15</v>
      </c>
      <c r="D504" s="114" t="s">
        <v>14</v>
      </c>
      <c r="E504" s="115" t="s">
        <v>15</v>
      </c>
      <c r="F504" s="112" t="s">
        <v>14</v>
      </c>
      <c r="G504" s="113" t="s">
        <v>15</v>
      </c>
      <c r="H504" s="114" t="s">
        <v>14</v>
      </c>
      <c r="I504" s="115" t="s">
        <v>15</v>
      </c>
      <c r="J504" s="112" t="s">
        <v>14</v>
      </c>
      <c r="K504" s="113" t="s">
        <v>15</v>
      </c>
      <c r="L504" s="114" t="s">
        <v>14</v>
      </c>
      <c r="M504" s="112" t="s">
        <v>15</v>
      </c>
      <c r="N504" s="116" t="s">
        <v>14</v>
      </c>
      <c r="O504" s="117" t="s">
        <v>15</v>
      </c>
      <c r="P504" s="112" t="s">
        <v>14</v>
      </c>
      <c r="Q504" s="113" t="s">
        <v>15</v>
      </c>
      <c r="R504" s="114" t="s">
        <v>14</v>
      </c>
      <c r="S504" s="115" t="s">
        <v>15</v>
      </c>
      <c r="T504" s="112" t="s">
        <v>14</v>
      </c>
      <c r="U504" s="113" t="s">
        <v>15</v>
      </c>
      <c r="V504" s="114" t="s">
        <v>14</v>
      </c>
      <c r="W504" s="115" t="s">
        <v>15</v>
      </c>
      <c r="X504" s="112" t="s">
        <v>14</v>
      </c>
      <c r="Y504" s="113" t="s">
        <v>15</v>
      </c>
      <c r="Z504" s="26" t="s">
        <v>14</v>
      </c>
      <c r="AA504" s="118" t="s">
        <v>15</v>
      </c>
      <c r="AB504" s="169" t="s">
        <v>14</v>
      </c>
      <c r="AC504" s="170" t="s">
        <v>15</v>
      </c>
      <c r="AE504" s="269"/>
      <c r="AF504" s="112" t="s">
        <v>14</v>
      </c>
      <c r="AG504" s="113" t="s">
        <v>15</v>
      </c>
      <c r="AH504" s="114" t="s">
        <v>14</v>
      </c>
      <c r="AI504" s="115" t="s">
        <v>15</v>
      </c>
      <c r="AJ504" s="112" t="s">
        <v>14</v>
      </c>
      <c r="AK504" s="113" t="s">
        <v>15</v>
      </c>
      <c r="AL504" s="114" t="s">
        <v>14</v>
      </c>
      <c r="AM504" s="115" t="s">
        <v>15</v>
      </c>
      <c r="AN504" s="112" t="s">
        <v>14</v>
      </c>
      <c r="AO504" s="113" t="s">
        <v>15</v>
      </c>
      <c r="AP504" s="114" t="s">
        <v>14</v>
      </c>
      <c r="AQ504" s="112" t="s">
        <v>15</v>
      </c>
      <c r="AR504" s="116" t="s">
        <v>14</v>
      </c>
      <c r="AS504" s="117" t="s">
        <v>15</v>
      </c>
      <c r="AT504" s="112" t="s">
        <v>14</v>
      </c>
      <c r="AU504" s="113" t="s">
        <v>15</v>
      </c>
      <c r="AV504" s="114" t="s">
        <v>14</v>
      </c>
      <c r="AW504" s="115" t="s">
        <v>15</v>
      </c>
      <c r="AX504" s="112" t="s">
        <v>14</v>
      </c>
      <c r="AY504" s="113" t="s">
        <v>15</v>
      </c>
      <c r="AZ504" s="114" t="s">
        <v>14</v>
      </c>
      <c r="BA504" s="115" t="s">
        <v>15</v>
      </c>
      <c r="BB504" s="112" t="s">
        <v>14</v>
      </c>
      <c r="BC504" s="113" t="s">
        <v>15</v>
      </c>
      <c r="BD504" s="26" t="s">
        <v>14</v>
      </c>
      <c r="BE504" s="118" t="s">
        <v>15</v>
      </c>
      <c r="BF504" s="169" t="s">
        <v>14</v>
      </c>
      <c r="BG504" s="170" t="s">
        <v>15</v>
      </c>
      <c r="BI504" s="269"/>
      <c r="BJ504" s="112" t="s">
        <v>14</v>
      </c>
      <c r="BK504" s="113" t="s">
        <v>15</v>
      </c>
      <c r="BL504" s="114" t="s">
        <v>14</v>
      </c>
      <c r="BM504" s="115" t="s">
        <v>15</v>
      </c>
      <c r="BN504" s="112" t="s">
        <v>14</v>
      </c>
      <c r="BO504" s="113" t="s">
        <v>15</v>
      </c>
      <c r="BP504" s="114" t="s">
        <v>14</v>
      </c>
      <c r="BQ504" s="115" t="s">
        <v>15</v>
      </c>
      <c r="BR504" s="112" t="s">
        <v>14</v>
      </c>
      <c r="BS504" s="113" t="s">
        <v>15</v>
      </c>
      <c r="BT504" s="114" t="s">
        <v>14</v>
      </c>
      <c r="BU504" s="112" t="s">
        <v>15</v>
      </c>
      <c r="BV504" s="116" t="s">
        <v>14</v>
      </c>
      <c r="BW504" s="117" t="s">
        <v>15</v>
      </c>
      <c r="BX504" s="112" t="s">
        <v>14</v>
      </c>
      <c r="BY504" s="113" t="s">
        <v>15</v>
      </c>
      <c r="BZ504" s="114" t="s">
        <v>14</v>
      </c>
      <c r="CA504" s="115" t="s">
        <v>15</v>
      </c>
      <c r="CB504" s="112" t="s">
        <v>14</v>
      </c>
      <c r="CC504" s="113" t="s">
        <v>15</v>
      </c>
      <c r="CD504" s="114" t="s">
        <v>14</v>
      </c>
      <c r="CE504" s="115" t="s">
        <v>15</v>
      </c>
      <c r="CF504" s="112" t="s">
        <v>14</v>
      </c>
      <c r="CG504" s="113" t="s">
        <v>15</v>
      </c>
      <c r="CH504" s="26" t="s">
        <v>14</v>
      </c>
      <c r="CI504" s="118" t="s">
        <v>15</v>
      </c>
      <c r="CJ504" s="116" t="s">
        <v>14</v>
      </c>
      <c r="CK504" s="117" t="s">
        <v>15</v>
      </c>
    </row>
    <row r="505" spans="1:89" ht="13.5" thickTop="1" x14ac:dyDescent="0.2">
      <c r="A505" s="120" t="s">
        <v>16</v>
      </c>
      <c r="B505" s="121"/>
      <c r="C505" s="178"/>
      <c r="D505" s="122"/>
      <c r="E505" s="173"/>
      <c r="F505" s="121"/>
      <c r="G505" s="123"/>
      <c r="H505" s="122"/>
      <c r="I505" s="173"/>
      <c r="J505" s="121"/>
      <c r="K505" s="123"/>
      <c r="L505" s="122"/>
      <c r="M505" s="121"/>
      <c r="N505" s="172"/>
      <c r="O505" s="174"/>
      <c r="P505" s="121"/>
      <c r="Q505" s="123"/>
      <c r="R505" s="122"/>
      <c r="S505" s="173"/>
      <c r="T505" s="121"/>
      <c r="U505" s="123"/>
      <c r="V505" s="122"/>
      <c r="W505" s="173"/>
      <c r="X505" s="121"/>
      <c r="Y505" s="123"/>
      <c r="Z505" s="21"/>
      <c r="AA505" s="177"/>
      <c r="AB505" s="163">
        <f>B505+D505+F505+H505+J505+L505+N505+P505+R505+T505+V505+X505+Z505</f>
        <v>0</v>
      </c>
      <c r="AC505" s="164">
        <f>C505+E505+G505+I505+K505+M505+O505+Q505+S505+U505+W505+Y505+AA505</f>
        <v>0</v>
      </c>
      <c r="AE505" s="257" t="str">
        <f>$AE$9</f>
        <v>07:00 - 07:59</v>
      </c>
      <c r="AF505" s="121">
        <f>SUMIF($A$9:$A$32,$AE505,B$505:B$528)</f>
        <v>517</v>
      </c>
      <c r="AG505" s="178">
        <f t="shared" ref="AG505:AV506" si="9063">SUMIF($A$9:$A$32,$AE505,C$505:C$528)</f>
        <v>301</v>
      </c>
      <c r="AH505" s="122">
        <f t="shared" si="9063"/>
        <v>241</v>
      </c>
      <c r="AI505" s="173">
        <f t="shared" si="9063"/>
        <v>238</v>
      </c>
      <c r="AJ505" s="121">
        <f t="shared" si="9063"/>
        <v>535</v>
      </c>
      <c r="AK505" s="123">
        <f t="shared" si="9063"/>
        <v>221</v>
      </c>
      <c r="AL505" s="122">
        <f t="shared" si="9063"/>
        <v>628</v>
      </c>
      <c r="AM505" s="173">
        <f t="shared" si="9063"/>
        <v>374</v>
      </c>
      <c r="AN505" s="121">
        <f t="shared" si="9063"/>
        <v>94</v>
      </c>
      <c r="AO505" s="123">
        <f t="shared" si="9063"/>
        <v>173</v>
      </c>
      <c r="AP505" s="122">
        <f t="shared" si="9063"/>
        <v>184</v>
      </c>
      <c r="AQ505" s="121">
        <f t="shared" si="9063"/>
        <v>508</v>
      </c>
      <c r="AR505" s="172">
        <f t="shared" si="9063"/>
        <v>378</v>
      </c>
      <c r="AS505" s="174">
        <f t="shared" si="9063"/>
        <v>493</v>
      </c>
      <c r="AT505" s="121">
        <f t="shared" si="9063"/>
        <v>271</v>
      </c>
      <c r="AU505" s="123">
        <f t="shared" si="9063"/>
        <v>194</v>
      </c>
      <c r="AV505" s="122">
        <f t="shared" si="9063"/>
        <v>456</v>
      </c>
      <c r="AW505" s="173">
        <f t="shared" ref="AW505:BE506" si="9064">SUMIF($A$9:$A$32,$AE505,S$505:S$528)</f>
        <v>194</v>
      </c>
      <c r="AX505" s="121">
        <f t="shared" si="9064"/>
        <v>38</v>
      </c>
      <c r="AY505" s="123">
        <f t="shared" si="9064"/>
        <v>164</v>
      </c>
      <c r="AZ505" s="122">
        <f t="shared" si="9064"/>
        <v>245</v>
      </c>
      <c r="BA505" s="173">
        <f t="shared" si="9064"/>
        <v>361</v>
      </c>
      <c r="BB505" s="121">
        <f t="shared" si="9064"/>
        <v>254</v>
      </c>
      <c r="BC505" s="123">
        <f t="shared" si="9064"/>
        <v>217</v>
      </c>
      <c r="BD505" s="21">
        <f t="shared" si="9064"/>
        <v>383</v>
      </c>
      <c r="BE505" s="177">
        <f t="shared" si="9064"/>
        <v>505</v>
      </c>
      <c r="BF505" s="163">
        <f>AF505+AH505+AJ505+AL505+AN505+AP505+AR505+AT505+AV505+AX505+AZ505+BB505+BD505</f>
        <v>4224</v>
      </c>
      <c r="BG505" s="164">
        <f>AG505+AI505+AK505+AM505+AO505+AQ505+AS505+AU505+AW505+AY505+BA505+BC505+BE505</f>
        <v>3943</v>
      </c>
      <c r="BI505" s="120" t="s">
        <v>16</v>
      </c>
      <c r="BJ505" s="124">
        <f>B505/B529</f>
        <v>0</v>
      </c>
      <c r="BK505" s="125">
        <f t="shared" ref="BK505" si="9065">C505/C529</f>
        <v>0</v>
      </c>
      <c r="BL505" s="126">
        <f t="shared" ref="BL505" si="9066">D505/D529</f>
        <v>0</v>
      </c>
      <c r="BM505" s="127">
        <f t="shared" ref="BM505" si="9067">E505/E529</f>
        <v>0</v>
      </c>
      <c r="BN505" s="124">
        <f t="shared" ref="BN505" si="9068">F505/F529</f>
        <v>0</v>
      </c>
      <c r="BO505" s="125">
        <f t="shared" ref="BO505" si="9069">G505/G529</f>
        <v>0</v>
      </c>
      <c r="BP505" s="126">
        <f t="shared" ref="BP505" si="9070">H505/H529</f>
        <v>0</v>
      </c>
      <c r="BQ505" s="127">
        <f t="shared" ref="BQ505" si="9071">I505/I529</f>
        <v>0</v>
      </c>
      <c r="BR505" s="124">
        <f t="shared" ref="BR505" si="9072">J505/J529</f>
        <v>0</v>
      </c>
      <c r="BS505" s="125">
        <f t="shared" ref="BS505" si="9073">K505/K529</f>
        <v>0</v>
      </c>
      <c r="BT505" s="126">
        <f t="shared" ref="BT505" si="9074">L505/L529</f>
        <v>0</v>
      </c>
      <c r="BU505" s="124">
        <f t="shared" ref="BU505" si="9075">M505/M529</f>
        <v>0</v>
      </c>
      <c r="BV505" s="128">
        <f t="shared" ref="BV505" si="9076">N505/N529</f>
        <v>0</v>
      </c>
      <c r="BW505" s="129">
        <f t="shared" ref="BW505" si="9077">O505/O529</f>
        <v>0</v>
      </c>
      <c r="BX505" s="124">
        <f t="shared" ref="BX505" si="9078">P505/P529</f>
        <v>0</v>
      </c>
      <c r="BY505" s="125">
        <f t="shared" ref="BY505" si="9079">Q505/Q529</f>
        <v>0</v>
      </c>
      <c r="BZ505" s="126">
        <f t="shared" ref="BZ505" si="9080">R505/R529</f>
        <v>0</v>
      </c>
      <c r="CA505" s="127">
        <f t="shared" ref="CA505" si="9081">S505/S529</f>
        <v>0</v>
      </c>
      <c r="CB505" s="124">
        <f t="shared" ref="CB505" si="9082">T505/T529</f>
        <v>0</v>
      </c>
      <c r="CC505" s="125">
        <f t="shared" ref="CC505" si="9083">U505/U529</f>
        <v>0</v>
      </c>
      <c r="CD505" s="126">
        <f t="shared" ref="CD505" si="9084">V505/V529</f>
        <v>0</v>
      </c>
      <c r="CE505" s="127">
        <f t="shared" ref="CE505" si="9085">W505/W529</f>
        <v>0</v>
      </c>
      <c r="CF505" s="124">
        <f t="shared" ref="CF505" si="9086">X505/X529</f>
        <v>0</v>
      </c>
      <c r="CG505" s="125">
        <f t="shared" ref="CG505" si="9087">Y505/Y529</f>
        <v>0</v>
      </c>
      <c r="CH505" s="126">
        <f t="shared" ref="CH505" si="9088">Z505/Z529</f>
        <v>0</v>
      </c>
      <c r="CI505" s="124">
        <f t="shared" ref="CI505" si="9089">AA505/AA529</f>
        <v>0</v>
      </c>
      <c r="CJ505" s="130">
        <f t="shared" ref="CJ505" si="9090">AB505/AB529</f>
        <v>0</v>
      </c>
      <c r="CK505" s="131">
        <f t="shared" ref="CK505" si="9091">AC505/AC529</f>
        <v>0</v>
      </c>
    </row>
    <row r="506" spans="1:89" x14ac:dyDescent="0.2">
      <c r="A506" s="132" t="s">
        <v>17</v>
      </c>
      <c r="B506" s="181">
        <v>109</v>
      </c>
      <c r="C506" s="182">
        <v>0</v>
      </c>
      <c r="D506" s="183">
        <v>110</v>
      </c>
      <c r="E506" s="184">
        <v>0</v>
      </c>
      <c r="F506" s="181">
        <v>206</v>
      </c>
      <c r="G506" s="185">
        <v>0</v>
      </c>
      <c r="H506" s="183">
        <v>94</v>
      </c>
      <c r="I506" s="184">
        <v>14</v>
      </c>
      <c r="J506" s="181">
        <v>14</v>
      </c>
      <c r="K506" s="185">
        <v>9</v>
      </c>
      <c r="L506" s="183">
        <v>10</v>
      </c>
      <c r="M506" s="181">
        <v>27</v>
      </c>
      <c r="N506" s="186">
        <v>32</v>
      </c>
      <c r="O506" s="187">
        <v>14</v>
      </c>
      <c r="P506" s="181">
        <v>7</v>
      </c>
      <c r="Q506" s="185">
        <v>7</v>
      </c>
      <c r="R506" s="183">
        <v>18</v>
      </c>
      <c r="S506" s="184">
        <v>2</v>
      </c>
      <c r="T506" s="181">
        <v>1</v>
      </c>
      <c r="U506" s="185">
        <v>0</v>
      </c>
      <c r="V506" s="183">
        <v>0</v>
      </c>
      <c r="W506" s="184">
        <v>0</v>
      </c>
      <c r="X506" s="181">
        <v>0</v>
      </c>
      <c r="Y506" s="185">
        <v>0</v>
      </c>
      <c r="Z506" s="183">
        <v>0</v>
      </c>
      <c r="AA506" s="181">
        <v>0</v>
      </c>
      <c r="AB506" s="165">
        <f t="shared" ref="AB506:AB507" si="9092">B506+D506+F506+H506+J506+L506+N506+P506+R506+T506+V506+X506+Z506</f>
        <v>601</v>
      </c>
      <c r="AC506" s="166">
        <f t="shared" ref="AC506:AC527" si="9093">C506+E506+G506+I506+K506+M506+O506+Q506+S506+U506+W506+Y506+AA506</f>
        <v>73</v>
      </c>
      <c r="AE506" s="259" t="str">
        <f>$AE$10</f>
        <v>08:00 - 08:59</v>
      </c>
      <c r="AF506" s="121">
        <f>SUMIF($A$9:$A$32,$AE506,B$505:B$528)</f>
        <v>508</v>
      </c>
      <c r="AG506" s="182">
        <f t="shared" si="9063"/>
        <v>472</v>
      </c>
      <c r="AH506" s="183">
        <f t="shared" si="9063"/>
        <v>242</v>
      </c>
      <c r="AI506" s="184">
        <f t="shared" si="9063"/>
        <v>166</v>
      </c>
      <c r="AJ506" s="181">
        <f t="shared" si="9063"/>
        <v>387</v>
      </c>
      <c r="AK506" s="185">
        <f t="shared" si="9063"/>
        <v>207</v>
      </c>
      <c r="AL506" s="183">
        <f t="shared" si="9063"/>
        <v>624</v>
      </c>
      <c r="AM506" s="184">
        <f t="shared" si="9063"/>
        <v>402</v>
      </c>
      <c r="AN506" s="181">
        <f t="shared" si="9063"/>
        <v>85</v>
      </c>
      <c r="AO506" s="185">
        <f t="shared" si="9063"/>
        <v>184</v>
      </c>
      <c r="AP506" s="183">
        <f t="shared" si="9063"/>
        <v>144</v>
      </c>
      <c r="AQ506" s="181">
        <f t="shared" si="9063"/>
        <v>467</v>
      </c>
      <c r="AR506" s="186">
        <f t="shared" si="9063"/>
        <v>385</v>
      </c>
      <c r="AS506" s="187">
        <f t="shared" si="9063"/>
        <v>536</v>
      </c>
      <c r="AT506" s="181">
        <f t="shared" si="9063"/>
        <v>208</v>
      </c>
      <c r="AU506" s="185">
        <f t="shared" si="9063"/>
        <v>174</v>
      </c>
      <c r="AV506" s="183">
        <f t="shared" si="9063"/>
        <v>411</v>
      </c>
      <c r="AW506" s="184">
        <f t="shared" si="9064"/>
        <v>159</v>
      </c>
      <c r="AX506" s="181">
        <f t="shared" si="9064"/>
        <v>45</v>
      </c>
      <c r="AY506" s="185">
        <f t="shared" si="9064"/>
        <v>133</v>
      </c>
      <c r="AZ506" s="183">
        <f t="shared" si="9064"/>
        <v>188</v>
      </c>
      <c r="BA506" s="184">
        <f t="shared" si="9064"/>
        <v>388</v>
      </c>
      <c r="BB506" s="181">
        <f t="shared" si="9064"/>
        <v>253</v>
      </c>
      <c r="BC506" s="185">
        <f t="shared" si="9064"/>
        <v>173</v>
      </c>
      <c r="BD506" s="183">
        <f t="shared" si="9064"/>
        <v>435</v>
      </c>
      <c r="BE506" s="181">
        <f t="shared" si="9064"/>
        <v>478</v>
      </c>
      <c r="BF506" s="165">
        <f>SUM(AF506,AH506,AJ506,AL506,AN506,AP506,AR506,AT506,AV506,AX506,AZ506,BB506,BD506)</f>
        <v>3915</v>
      </c>
      <c r="BG506" s="166">
        <f>SUM(AG506,AI506,AK506,AM506,AO506,AQ506,AS506,AU506,AW506,AY506,BA506,BC506,BE506)</f>
        <v>3939</v>
      </c>
      <c r="BI506" s="132" t="s">
        <v>17</v>
      </c>
      <c r="BJ506" s="124">
        <f>B506/B529</f>
        <v>1.9850664724093973E-2</v>
      </c>
      <c r="BK506" s="125">
        <f t="shared" ref="BK506" si="9094">C506/C529</f>
        <v>0</v>
      </c>
      <c r="BL506" s="126">
        <f t="shared" ref="BL506" si="9095">D506/D529</f>
        <v>3.8582953349701861E-2</v>
      </c>
      <c r="BM506" s="127">
        <f t="shared" ref="BM506" si="9096">E506/E529</f>
        <v>0</v>
      </c>
      <c r="BN506" s="124">
        <f t="shared" ref="BN506" si="9097">F506/F529</f>
        <v>4.059113300492611E-2</v>
      </c>
      <c r="BO506" s="125">
        <f t="shared" ref="BO506" si="9098">G506/G529</f>
        <v>0</v>
      </c>
      <c r="BP506" s="126">
        <f t="shared" ref="BP506" si="9099">H506/H529</f>
        <v>1.4073963168138942E-2</v>
      </c>
      <c r="BQ506" s="127">
        <f t="shared" ref="BQ506" si="9100">I506/I529</f>
        <v>2.1776326022709598E-3</v>
      </c>
      <c r="BR506" s="124">
        <f t="shared" ref="BR506" si="9101">J506/J529</f>
        <v>8.2063305978898014E-3</v>
      </c>
      <c r="BS506" s="125">
        <f t="shared" ref="BS506" si="9102">K506/K529</f>
        <v>5.8631921824104233E-3</v>
      </c>
      <c r="BT506" s="126">
        <f t="shared" ref="BT506" si="9103">L506/L529</f>
        <v>2.8918449971081549E-3</v>
      </c>
      <c r="BU506" s="124">
        <f t="shared" ref="BU506" si="9104">M506/M529</f>
        <v>6.9462310264985852E-3</v>
      </c>
      <c r="BV506" s="128">
        <f t="shared" ref="BV506" si="9105">N506/N529</f>
        <v>5.7275818865222842E-3</v>
      </c>
      <c r="BW506" s="129">
        <f t="shared" ref="BW506" si="9106">O506/O529</f>
        <v>2.3952095808383233E-3</v>
      </c>
      <c r="BX506" s="124">
        <f t="shared" ref="BX506" si="9107">P506/P529</f>
        <v>2.2958346999016072E-3</v>
      </c>
      <c r="BY506" s="125">
        <f t="shared" ref="BY506" si="9108">Q506/Q529</f>
        <v>2.432244614315497E-3</v>
      </c>
      <c r="BZ506" s="126">
        <f t="shared" ref="BZ506" si="9109">R506/R529</f>
        <v>4.7556142668428005E-3</v>
      </c>
      <c r="CA506" s="127">
        <f t="shared" ref="CA506" si="9110">S506/S529</f>
        <v>5.4975261132490382E-4</v>
      </c>
      <c r="CB506" s="124">
        <f t="shared" ref="CB506" si="9111">T506/T529</f>
        <v>7.6804915514592934E-4</v>
      </c>
      <c r="CC506" s="125">
        <f t="shared" ref="CC506" si="9112">U506/U529</f>
        <v>0</v>
      </c>
      <c r="CD506" s="126">
        <f t="shared" ref="CD506" si="9113">V506/V529</f>
        <v>0</v>
      </c>
      <c r="CE506" s="127">
        <f t="shared" ref="CE506" si="9114">W506/W529</f>
        <v>0</v>
      </c>
      <c r="CF506" s="124">
        <f t="shared" ref="CF506" si="9115">X506/X529</f>
        <v>0</v>
      </c>
      <c r="CG506" s="125">
        <f t="shared" ref="CG506" si="9116">Y506/Y529</f>
        <v>0</v>
      </c>
      <c r="CH506" s="126">
        <f t="shared" ref="CH506" si="9117">Z506/Z529</f>
        <v>0</v>
      </c>
      <c r="CI506" s="124">
        <f t="shared" ref="CI506" si="9118">AA506/AA529</f>
        <v>0</v>
      </c>
      <c r="CJ506" s="130">
        <f t="shared" ref="CJ506" si="9119">AB506/AB529</f>
        <v>1.1381929057061152E-2</v>
      </c>
      <c r="CK506" s="131">
        <f t="shared" ref="CK506" si="9120">AC506/AC529</f>
        <v>1.3849101705526361E-3</v>
      </c>
    </row>
    <row r="507" spans="1:89" ht="13.5" thickBot="1" x14ac:dyDescent="0.25">
      <c r="A507" s="140" t="s">
        <v>18</v>
      </c>
      <c r="B507" s="188">
        <v>459</v>
      </c>
      <c r="C507" s="189">
        <v>0</v>
      </c>
      <c r="D507" s="190">
        <v>219</v>
      </c>
      <c r="E507" s="191">
        <v>3</v>
      </c>
      <c r="F507" s="188">
        <v>498</v>
      </c>
      <c r="G507" s="192">
        <v>10</v>
      </c>
      <c r="H507" s="190">
        <v>462</v>
      </c>
      <c r="I507" s="191">
        <v>81</v>
      </c>
      <c r="J507" s="188">
        <v>65</v>
      </c>
      <c r="K507" s="192">
        <v>32</v>
      </c>
      <c r="L507" s="190">
        <v>120</v>
      </c>
      <c r="M507" s="188">
        <v>230</v>
      </c>
      <c r="N507" s="193">
        <v>296</v>
      </c>
      <c r="O507" s="194">
        <v>260</v>
      </c>
      <c r="P507" s="188">
        <v>167</v>
      </c>
      <c r="Q507" s="192">
        <v>158</v>
      </c>
      <c r="R507" s="190">
        <v>214</v>
      </c>
      <c r="S507" s="191">
        <v>125</v>
      </c>
      <c r="T507" s="188">
        <v>32</v>
      </c>
      <c r="U507" s="192">
        <v>120</v>
      </c>
      <c r="V507" s="190">
        <v>99</v>
      </c>
      <c r="W507" s="191">
        <v>196</v>
      </c>
      <c r="X507" s="188">
        <v>181</v>
      </c>
      <c r="Y507" s="192">
        <v>128</v>
      </c>
      <c r="Z507" s="190">
        <v>543</v>
      </c>
      <c r="AA507" s="188">
        <v>299</v>
      </c>
      <c r="AB507" s="165">
        <f t="shared" si="9092"/>
        <v>3355</v>
      </c>
      <c r="AC507" s="166">
        <f t="shared" si="9093"/>
        <v>1642</v>
      </c>
      <c r="AE507" s="257"/>
      <c r="AF507" s="121"/>
      <c r="AG507" s="189"/>
      <c r="AH507" s="190"/>
      <c r="AI507" s="191"/>
      <c r="AJ507" s="188"/>
      <c r="AK507" s="192"/>
      <c r="AL507" s="190"/>
      <c r="AM507" s="191"/>
      <c r="AN507" s="188"/>
      <c r="AO507" s="192"/>
      <c r="AP507" s="190"/>
      <c r="AQ507" s="188"/>
      <c r="AR507" s="193"/>
      <c r="AS507" s="194"/>
      <c r="AT507" s="188"/>
      <c r="AU507" s="192"/>
      <c r="AV507" s="190"/>
      <c r="AW507" s="191"/>
      <c r="AX507" s="188"/>
      <c r="AY507" s="192"/>
      <c r="AZ507" s="190"/>
      <c r="BA507" s="191"/>
      <c r="BB507" s="188"/>
      <c r="BC507" s="192"/>
      <c r="BD507" s="190"/>
      <c r="BE507" s="188"/>
      <c r="BF507" s="165"/>
      <c r="BG507" s="166"/>
      <c r="BI507" s="140" t="s">
        <v>18</v>
      </c>
      <c r="BJ507" s="124">
        <f>B507/B529</f>
        <v>8.3591331269349839E-2</v>
      </c>
      <c r="BK507" s="125">
        <f t="shared" ref="BK507" si="9121">C507/C529</f>
        <v>0</v>
      </c>
      <c r="BL507" s="126">
        <f t="shared" ref="BL507" si="9122">D507/D529</f>
        <v>7.6815152578042792E-2</v>
      </c>
      <c r="BM507" s="127">
        <f t="shared" ref="BM507" si="9123">E507/E529</f>
        <v>8.7565674255691769E-4</v>
      </c>
      <c r="BN507" s="124">
        <f t="shared" ref="BN507" si="9124">F507/F529</f>
        <v>9.8128078817733985E-2</v>
      </c>
      <c r="BO507" s="125">
        <f t="shared" ref="BO507" si="9125">G507/G529</f>
        <v>2.5601638504864311E-3</v>
      </c>
      <c r="BP507" s="126">
        <f t="shared" ref="BP507" si="9126">H507/H529</f>
        <v>6.9172031741278631E-2</v>
      </c>
      <c r="BQ507" s="127">
        <f t="shared" ref="BQ507" si="9127">I507/I529</f>
        <v>1.2599160055996267E-2</v>
      </c>
      <c r="BR507" s="124">
        <f t="shared" ref="BR507" si="9128">J507/J529</f>
        <v>3.8100820633059786E-2</v>
      </c>
      <c r="BS507" s="125">
        <f t="shared" ref="BS507" si="9129">K507/K529</f>
        <v>2.0846905537459284E-2</v>
      </c>
      <c r="BT507" s="126">
        <f t="shared" ref="BT507" si="9130">L507/L529</f>
        <v>3.4702139965297862E-2</v>
      </c>
      <c r="BU507" s="124">
        <f t="shared" ref="BU507" si="9131">M507/M529</f>
        <v>5.9171597633136092E-2</v>
      </c>
      <c r="BV507" s="128">
        <f t="shared" ref="BV507" si="9132">N507/N529</f>
        <v>5.2980132450331126E-2</v>
      </c>
      <c r="BW507" s="129">
        <f t="shared" ref="BW507" si="9133">O507/O529</f>
        <v>4.448246364414029E-2</v>
      </c>
      <c r="BX507" s="124">
        <f t="shared" ref="BX507" si="9134">P507/P529</f>
        <v>5.4772056411938337E-2</v>
      </c>
      <c r="BY507" s="125">
        <f t="shared" ref="BY507" si="9135">Q507/Q529</f>
        <v>5.4899235580264071E-2</v>
      </c>
      <c r="BZ507" s="126">
        <f t="shared" ref="BZ507" si="9136">R507/R529</f>
        <v>5.6538969616908852E-2</v>
      </c>
      <c r="CA507" s="127">
        <f t="shared" ref="CA507" si="9137">S507/S529</f>
        <v>3.4359538207806489E-2</v>
      </c>
      <c r="CB507" s="124">
        <f t="shared" ref="CB507" si="9138">T507/T529</f>
        <v>2.4577572964669739E-2</v>
      </c>
      <c r="CC507" s="125">
        <f t="shared" ref="CC507" si="9139">U507/U529</f>
        <v>0.10869565217391304</v>
      </c>
      <c r="CD507" s="126">
        <f t="shared" ref="CD507" si="9140">V507/V529</f>
        <v>2.1739130434782608E-2</v>
      </c>
      <c r="CE507" s="127">
        <f t="shared" ref="CE507" si="9141">W507/W529</f>
        <v>5.9592581331711768E-2</v>
      </c>
      <c r="CF507" s="124">
        <f t="shared" ref="CF507" si="9142">X507/X529</f>
        <v>6.3642756680731369E-2</v>
      </c>
      <c r="CG507" s="125">
        <f t="shared" ref="CG507" si="9143">Y507/Y529</f>
        <v>5.3917438921651219E-2</v>
      </c>
      <c r="CH507" s="126">
        <f t="shared" ref="CH507" si="9144">Z507/Z529</f>
        <v>8.4553098723139208E-2</v>
      </c>
      <c r="CI507" s="124">
        <f t="shared" ref="CI507" si="9145">AA507/AA529</f>
        <v>3.3907915627126334E-2</v>
      </c>
      <c r="CJ507" s="130">
        <f t="shared" ref="CJ507" si="9146">AB507/AB529</f>
        <v>6.3538056549817243E-2</v>
      </c>
      <c r="CK507" s="131">
        <f t="shared" ref="CK507" si="9147">AC507/AC529</f>
        <v>3.1150993151334638E-2</v>
      </c>
    </row>
    <row r="508" spans="1:89" ht="14.25" thickTop="1" thickBot="1" x14ac:dyDescent="0.25">
      <c r="A508" s="132" t="s">
        <v>19</v>
      </c>
      <c r="B508" s="181">
        <v>412</v>
      </c>
      <c r="C508" s="182">
        <v>263</v>
      </c>
      <c r="D508" s="183">
        <v>231</v>
      </c>
      <c r="E508" s="184">
        <v>214</v>
      </c>
      <c r="F508" s="181">
        <v>427</v>
      </c>
      <c r="G508" s="185">
        <v>200</v>
      </c>
      <c r="H508" s="183">
        <v>482</v>
      </c>
      <c r="I508" s="184">
        <v>336</v>
      </c>
      <c r="J508" s="181">
        <v>85</v>
      </c>
      <c r="K508" s="185">
        <v>142</v>
      </c>
      <c r="L508" s="183">
        <v>165</v>
      </c>
      <c r="M508" s="181">
        <v>280</v>
      </c>
      <c r="N508" s="186">
        <v>375</v>
      </c>
      <c r="O508" s="187">
        <v>430</v>
      </c>
      <c r="P508" s="181">
        <v>263</v>
      </c>
      <c r="Q508" s="185">
        <v>247</v>
      </c>
      <c r="R508" s="183">
        <v>411</v>
      </c>
      <c r="S508" s="184">
        <v>202</v>
      </c>
      <c r="T508" s="181">
        <v>53</v>
      </c>
      <c r="U508" s="185">
        <v>155</v>
      </c>
      <c r="V508" s="183">
        <v>222</v>
      </c>
      <c r="W508" s="184">
        <v>311</v>
      </c>
      <c r="X508" s="181">
        <v>270</v>
      </c>
      <c r="Y508" s="185">
        <v>243</v>
      </c>
      <c r="Z508" s="183">
        <v>434</v>
      </c>
      <c r="AA508" s="181">
        <v>581</v>
      </c>
      <c r="AB508" s="165">
        <f>B508+D508+F508+H508+J508+L508+N508+P508+R508+T508+V508+X508+Z508</f>
        <v>3830</v>
      </c>
      <c r="AC508" s="166">
        <f t="shared" si="9093"/>
        <v>3604</v>
      </c>
      <c r="AE508" s="254" t="s">
        <v>13</v>
      </c>
      <c r="AF508" s="14">
        <f t="shared" ref="AF508:BG508" si="9148">SUM(AF505:AF507)</f>
        <v>1025</v>
      </c>
      <c r="AG508" s="1">
        <f t="shared" si="9148"/>
        <v>773</v>
      </c>
      <c r="AH508" s="14">
        <f t="shared" si="9148"/>
        <v>483</v>
      </c>
      <c r="AI508" s="1">
        <f t="shared" si="9148"/>
        <v>404</v>
      </c>
      <c r="AJ508" s="14">
        <f t="shared" si="9148"/>
        <v>922</v>
      </c>
      <c r="AK508" s="1">
        <f t="shared" si="9148"/>
        <v>428</v>
      </c>
      <c r="AL508" s="14">
        <f t="shared" si="9148"/>
        <v>1252</v>
      </c>
      <c r="AM508" s="1">
        <f t="shared" si="9148"/>
        <v>776</v>
      </c>
      <c r="AN508" s="14">
        <f t="shared" si="9148"/>
        <v>179</v>
      </c>
      <c r="AO508" s="1">
        <f t="shared" si="9148"/>
        <v>357</v>
      </c>
      <c r="AP508" s="14">
        <f t="shared" si="9148"/>
        <v>328</v>
      </c>
      <c r="AQ508" s="1">
        <f t="shared" si="9148"/>
        <v>975</v>
      </c>
      <c r="AR508" s="14">
        <f t="shared" si="9148"/>
        <v>763</v>
      </c>
      <c r="AS508" s="1">
        <f t="shared" si="9148"/>
        <v>1029</v>
      </c>
      <c r="AT508" s="14">
        <f t="shared" si="9148"/>
        <v>479</v>
      </c>
      <c r="AU508" s="1">
        <f t="shared" si="9148"/>
        <v>368</v>
      </c>
      <c r="AV508" s="14">
        <f t="shared" si="9148"/>
        <v>867</v>
      </c>
      <c r="AW508" s="1">
        <f t="shared" si="9148"/>
        <v>353</v>
      </c>
      <c r="AX508" s="14">
        <f t="shared" si="9148"/>
        <v>83</v>
      </c>
      <c r="AY508" s="1">
        <f t="shared" si="9148"/>
        <v>297</v>
      </c>
      <c r="AZ508" s="14">
        <f t="shared" si="9148"/>
        <v>433</v>
      </c>
      <c r="BA508" s="1">
        <f t="shared" si="9148"/>
        <v>749</v>
      </c>
      <c r="BB508" s="14">
        <f t="shared" si="9148"/>
        <v>507</v>
      </c>
      <c r="BC508" s="1">
        <f t="shared" si="9148"/>
        <v>390</v>
      </c>
      <c r="BD508" s="14">
        <f t="shared" si="9148"/>
        <v>818</v>
      </c>
      <c r="BE508" s="1">
        <f t="shared" si="9148"/>
        <v>983</v>
      </c>
      <c r="BF508" s="167">
        <f t="shared" si="9148"/>
        <v>8139</v>
      </c>
      <c r="BG508" s="168">
        <f t="shared" si="9148"/>
        <v>7882</v>
      </c>
      <c r="BI508" s="132" t="s">
        <v>19</v>
      </c>
      <c r="BJ508" s="124">
        <f>B508/B529</f>
        <v>7.5031870333272632E-2</v>
      </c>
      <c r="BK508" s="125">
        <f t="shared" ref="BK508" si="9149">C508/C529</f>
        <v>4.7115729129344322E-2</v>
      </c>
      <c r="BL508" s="126">
        <f t="shared" ref="BL508" si="9150">D508/D529</f>
        <v>8.102420203437391E-2</v>
      </c>
      <c r="BM508" s="127">
        <f t="shared" ref="BM508" si="9151">E508/E529</f>
        <v>6.2463514302393462E-2</v>
      </c>
      <c r="BN508" s="124">
        <f t="shared" ref="BN508" si="9152">F508/F529</f>
        <v>8.4137931034482763E-2</v>
      </c>
      <c r="BO508" s="125">
        <f t="shared" ref="BO508" si="9153">G508/G529</f>
        <v>5.1203277009728626E-2</v>
      </c>
      <c r="BP508" s="126">
        <f t="shared" ref="BP508" si="9154">H508/H529</f>
        <v>7.2166491989818837E-2</v>
      </c>
      <c r="BQ508" s="127">
        <f t="shared" ref="BQ508" si="9155">I508/I529</f>
        <v>5.2263182454503031E-2</v>
      </c>
      <c r="BR508" s="124">
        <f t="shared" ref="BR508" si="9156">J508/J529</f>
        <v>4.9824150058616644E-2</v>
      </c>
      <c r="BS508" s="125">
        <f t="shared" ref="BS508" si="9157">K508/K529</f>
        <v>9.2508143322475575E-2</v>
      </c>
      <c r="BT508" s="126">
        <f t="shared" ref="BT508" si="9158">L508/L529</f>
        <v>4.7715442452284561E-2</v>
      </c>
      <c r="BU508" s="124">
        <f t="shared" ref="BU508" si="9159">M508/M529</f>
        <v>7.2034988422948296E-2</v>
      </c>
      <c r="BV508" s="128">
        <f t="shared" ref="BV508" si="9160">N508/N529</f>
        <v>6.7120100232683014E-2</v>
      </c>
      <c r="BW508" s="129">
        <f t="shared" ref="BW508" si="9161">O508/O529</f>
        <v>7.3567151411462792E-2</v>
      </c>
      <c r="BX508" s="124">
        <f t="shared" ref="BX508" si="9162">P508/P529</f>
        <v>8.6257789439160376E-2</v>
      </c>
      <c r="BY508" s="125">
        <f t="shared" ref="BY508" si="9163">Q508/Q529</f>
        <v>8.5823488533703959E-2</v>
      </c>
      <c r="BZ508" s="126">
        <f t="shared" ref="BZ508" si="9164">R508/R529</f>
        <v>0.10858652575957728</v>
      </c>
      <c r="CA508" s="127">
        <f t="shared" ref="CA508" si="9165">S508/S529</f>
        <v>5.5525013743815285E-2</v>
      </c>
      <c r="CB508" s="124">
        <f t="shared" ref="CB508" si="9166">T508/T529</f>
        <v>4.0706605222734255E-2</v>
      </c>
      <c r="CC508" s="125">
        <f t="shared" ref="CC508" si="9167">U508/U529</f>
        <v>0.14039855072463769</v>
      </c>
      <c r="CD508" s="126">
        <f t="shared" ref="CD508" si="9168">V508/V529</f>
        <v>4.8748353096179184E-2</v>
      </c>
      <c r="CE508" s="127">
        <f t="shared" ref="CE508" si="9169">W508/W529</f>
        <v>9.4557616296746735E-2</v>
      </c>
      <c r="CF508" s="124">
        <f t="shared" ref="CF508" si="9170">X508/X529</f>
        <v>9.49367088607595E-2</v>
      </c>
      <c r="CG508" s="125">
        <f t="shared" ref="CG508" si="9171">Y508/Y529</f>
        <v>0.10235888795282225</v>
      </c>
      <c r="CH508" s="126">
        <f t="shared" ref="CH508" si="9172">Z508/Z529</f>
        <v>6.7580193086265963E-2</v>
      </c>
      <c r="CI508" s="124">
        <f t="shared" ref="CI508" si="9173">AA508/AA529</f>
        <v>6.5887956452710367E-2</v>
      </c>
      <c r="CJ508" s="130">
        <f t="shared" ref="CJ508" si="9174">AB508/AB529</f>
        <v>7.2533757551654268E-2</v>
      </c>
      <c r="CK508" s="131">
        <f t="shared" ref="CK508" si="9175">AC508/AC529</f>
        <v>6.8372825406461654E-2</v>
      </c>
    </row>
    <row r="509" spans="1:89" ht="13.5" thickTop="1" x14ac:dyDescent="0.2">
      <c r="A509" s="140" t="s">
        <v>20</v>
      </c>
      <c r="B509" s="188">
        <v>517</v>
      </c>
      <c r="C509" s="189">
        <v>301</v>
      </c>
      <c r="D509" s="190">
        <v>241</v>
      </c>
      <c r="E509" s="191">
        <v>238</v>
      </c>
      <c r="F509" s="188">
        <v>535</v>
      </c>
      <c r="G509" s="192">
        <v>221</v>
      </c>
      <c r="H509" s="190">
        <v>628</v>
      </c>
      <c r="I509" s="191">
        <v>374</v>
      </c>
      <c r="J509" s="188">
        <v>94</v>
      </c>
      <c r="K509" s="192">
        <v>173</v>
      </c>
      <c r="L509" s="190">
        <v>184</v>
      </c>
      <c r="M509" s="188">
        <v>508</v>
      </c>
      <c r="N509" s="193">
        <v>378</v>
      </c>
      <c r="O509" s="194">
        <v>493</v>
      </c>
      <c r="P509" s="188">
        <v>271</v>
      </c>
      <c r="Q509" s="192">
        <v>194</v>
      </c>
      <c r="R509" s="190">
        <v>456</v>
      </c>
      <c r="S509" s="191">
        <v>194</v>
      </c>
      <c r="T509" s="188">
        <v>38</v>
      </c>
      <c r="U509" s="192">
        <v>164</v>
      </c>
      <c r="V509" s="190">
        <v>245</v>
      </c>
      <c r="W509" s="191">
        <v>361</v>
      </c>
      <c r="X509" s="188">
        <v>254</v>
      </c>
      <c r="Y509" s="192">
        <v>217</v>
      </c>
      <c r="Z509" s="190">
        <v>383</v>
      </c>
      <c r="AA509" s="188">
        <v>505</v>
      </c>
      <c r="AB509" s="165">
        <f t="shared" ref="AB509:AB526" si="9176">B509+D509+F509+H509+J509+L509+N509+P509+R509+T509+V509+X509+Z509</f>
        <v>4224</v>
      </c>
      <c r="AC509" s="166">
        <f t="shared" si="9093"/>
        <v>3943</v>
      </c>
      <c r="BI509" s="140" t="s">
        <v>20</v>
      </c>
      <c r="BJ509" s="124">
        <f>B509/B529</f>
        <v>9.4154070296849385E-2</v>
      </c>
      <c r="BK509" s="125">
        <f t="shared" ref="BK509" si="9177">C509/C529</f>
        <v>5.3923324973127913E-2</v>
      </c>
      <c r="BL509" s="126">
        <f t="shared" ref="BL509" si="9178">D509/D529</f>
        <v>8.4531743247983168E-2</v>
      </c>
      <c r="BM509" s="127">
        <f t="shared" ref="BM509" si="9179">E509/E529</f>
        <v>6.9468768242848797E-2</v>
      </c>
      <c r="BN509" s="124">
        <f t="shared" ref="BN509" si="9180">F509/F529</f>
        <v>0.10541871921182266</v>
      </c>
      <c r="BO509" s="125">
        <f t="shared" ref="BO509" si="9181">G509/G529</f>
        <v>5.6579621095750127E-2</v>
      </c>
      <c r="BP509" s="126">
        <f t="shared" ref="BP509" si="9182">H509/H529</f>
        <v>9.4026051804162306E-2</v>
      </c>
      <c r="BQ509" s="127">
        <f t="shared" ref="BQ509" si="9183">I509/I529</f>
        <v>5.8173899517809921E-2</v>
      </c>
      <c r="BR509" s="124">
        <f t="shared" ref="BR509" si="9184">J509/J529</f>
        <v>5.5099648300117231E-2</v>
      </c>
      <c r="BS509" s="125">
        <f t="shared" ref="BS509" si="9185">K509/K529</f>
        <v>0.11270358306188925</v>
      </c>
      <c r="BT509" s="126">
        <f t="shared" ref="BT509" si="9186">L509/L529</f>
        <v>5.320994794679005E-2</v>
      </c>
      <c r="BU509" s="124">
        <f t="shared" ref="BU509" si="9187">M509/M529</f>
        <v>0.13069205042449189</v>
      </c>
      <c r="BV509" s="128">
        <f t="shared" ref="BV509" si="9188">N509/N529</f>
        <v>6.7657061034544483E-2</v>
      </c>
      <c r="BW509" s="129">
        <f t="shared" ref="BW509" si="9189">O509/O529</f>
        <v>8.434559452523524E-2</v>
      </c>
      <c r="BX509" s="124">
        <f t="shared" ref="BX509" si="9190">P509/P529</f>
        <v>8.8881600524762211E-2</v>
      </c>
      <c r="BY509" s="125">
        <f t="shared" ref="BY509" si="9191">Q509/Q529</f>
        <v>6.7407922168172346E-2</v>
      </c>
      <c r="BZ509" s="126">
        <f t="shared" ref="BZ509" si="9192">R509/R529</f>
        <v>0.12047556142668428</v>
      </c>
      <c r="CA509" s="127">
        <f t="shared" ref="CA509" si="9193">S509/S529</f>
        <v>5.3326003298515667E-2</v>
      </c>
      <c r="CB509" s="124">
        <f t="shared" ref="CB509" si="9194">T509/T529</f>
        <v>2.9185867895545316E-2</v>
      </c>
      <c r="CC509" s="125">
        <f t="shared" ref="CC509" si="9195">U509/U529</f>
        <v>0.14855072463768115</v>
      </c>
      <c r="CD509" s="126">
        <f t="shared" ref="CD509" si="9196">V509/V529</f>
        <v>5.3798858146684232E-2</v>
      </c>
      <c r="CE509" s="127">
        <f t="shared" ref="CE509" si="9197">W509/W529</f>
        <v>0.10975980541197933</v>
      </c>
      <c r="CF509" s="124">
        <f t="shared" ref="CF509" si="9198">X509/X529</f>
        <v>8.9310829817158932E-2</v>
      </c>
      <c r="CG509" s="125">
        <f t="shared" ref="CG509" si="9199">Y509/Y529</f>
        <v>9.1406908171861839E-2</v>
      </c>
      <c r="CH509" s="126">
        <f t="shared" ref="CH509" si="9200">Z509/Z529</f>
        <v>5.9638741824976645E-2</v>
      </c>
      <c r="CI509" s="124">
        <f t="shared" ref="CI509" si="9201">AA509/AA529</f>
        <v>5.7269222045815381E-2</v>
      </c>
      <c r="CJ509" s="130">
        <f t="shared" ref="CJ509" si="9202">AB509/AB529</f>
        <v>7.9995454803704333E-2</v>
      </c>
      <c r="CK509" s="131">
        <f t="shared" ref="CK509" si="9203">AC509/AC529</f>
        <v>7.4804120582041694E-2</v>
      </c>
    </row>
    <row r="510" spans="1:89" ht="13.5" thickBot="1" x14ac:dyDescent="0.25">
      <c r="A510" s="132" t="s">
        <v>21</v>
      </c>
      <c r="B510" s="181">
        <v>508</v>
      </c>
      <c r="C510" s="182">
        <v>472</v>
      </c>
      <c r="D510" s="183">
        <v>242</v>
      </c>
      <c r="E510" s="184">
        <v>166</v>
      </c>
      <c r="F510" s="181">
        <v>387</v>
      </c>
      <c r="G510" s="185">
        <v>207</v>
      </c>
      <c r="H510" s="183">
        <v>624</v>
      </c>
      <c r="I510" s="184">
        <v>402</v>
      </c>
      <c r="J510" s="181">
        <v>85</v>
      </c>
      <c r="K510" s="185">
        <v>184</v>
      </c>
      <c r="L510" s="183">
        <v>144</v>
      </c>
      <c r="M510" s="181">
        <v>467</v>
      </c>
      <c r="N510" s="186">
        <v>385</v>
      </c>
      <c r="O510" s="187">
        <v>536</v>
      </c>
      <c r="P510" s="181">
        <v>208</v>
      </c>
      <c r="Q510" s="185">
        <v>174</v>
      </c>
      <c r="R510" s="183">
        <v>411</v>
      </c>
      <c r="S510" s="184">
        <v>159</v>
      </c>
      <c r="T510" s="181">
        <v>45</v>
      </c>
      <c r="U510" s="185">
        <v>133</v>
      </c>
      <c r="V510" s="183">
        <v>188</v>
      </c>
      <c r="W510" s="184">
        <v>388</v>
      </c>
      <c r="X510" s="181">
        <v>253</v>
      </c>
      <c r="Y510" s="185">
        <v>173</v>
      </c>
      <c r="Z510" s="183">
        <v>435</v>
      </c>
      <c r="AA510" s="181">
        <v>478</v>
      </c>
      <c r="AB510" s="165">
        <f t="shared" si="9176"/>
        <v>3915</v>
      </c>
      <c r="AC510" s="166">
        <f t="shared" si="9093"/>
        <v>3939</v>
      </c>
      <c r="AE510" t="s">
        <v>85</v>
      </c>
      <c r="BI510" s="132" t="s">
        <v>21</v>
      </c>
      <c r="BJ510" s="124">
        <f>B510/B529</f>
        <v>9.2515024585685668E-2</v>
      </c>
      <c r="BK510" s="125">
        <f t="shared" ref="BK510" si="9204">C510/C529</f>
        <v>8.455750627015407E-2</v>
      </c>
      <c r="BL510" s="126">
        <f t="shared" ref="BL510" si="9205">D510/D529</f>
        <v>8.4882497369344084E-2</v>
      </c>
      <c r="BM510" s="127">
        <f t="shared" ref="BM510" si="9206">E510/E529</f>
        <v>4.8453006421482779E-2</v>
      </c>
      <c r="BN510" s="124">
        <f t="shared" ref="BN510" si="9207">F510/F529</f>
        <v>7.6256157635467975E-2</v>
      </c>
      <c r="BO510" s="125">
        <f t="shared" ref="BO510" si="9208">G510/G529</f>
        <v>5.2995391705069124E-2</v>
      </c>
      <c r="BP510" s="126">
        <f t="shared" ref="BP510" si="9209">H510/H529</f>
        <v>9.3427159754454259E-2</v>
      </c>
      <c r="BQ510" s="127">
        <f t="shared" ref="BQ510" si="9210">I510/I529</f>
        <v>6.2529164722351843E-2</v>
      </c>
      <c r="BR510" s="124">
        <f t="shared" ref="BR510" si="9211">J510/J529</f>
        <v>4.9824150058616644E-2</v>
      </c>
      <c r="BS510" s="125">
        <f t="shared" ref="BS510" si="9212">K510/K529</f>
        <v>0.11986970684039087</v>
      </c>
      <c r="BT510" s="126">
        <f t="shared" ref="BT510" si="9213">L510/L529</f>
        <v>4.1642567958357433E-2</v>
      </c>
      <c r="BU510" s="124">
        <f t="shared" ref="BU510" si="9214">M510/M529</f>
        <v>0.1201440699768459</v>
      </c>
      <c r="BV510" s="128">
        <f t="shared" ref="BV510" si="9215">N510/N529</f>
        <v>6.890996957222123E-2</v>
      </c>
      <c r="BW510" s="129">
        <f t="shared" ref="BW510" si="9216">O510/O529</f>
        <v>9.1702309666381529E-2</v>
      </c>
      <c r="BX510" s="124">
        <f t="shared" ref="BX510" si="9217">P510/P529</f>
        <v>6.8219088225647748E-2</v>
      </c>
      <c r="BY510" s="125">
        <f t="shared" ref="BY510" si="9218">Q510/Q529</f>
        <v>6.0458651841556639E-2</v>
      </c>
      <c r="BZ510" s="126">
        <f t="shared" ref="BZ510" si="9219">R510/R529</f>
        <v>0.10858652575957728</v>
      </c>
      <c r="CA510" s="127">
        <f t="shared" ref="CA510" si="9220">S510/S529</f>
        <v>4.3705332600329855E-2</v>
      </c>
      <c r="CB510" s="124">
        <f t="shared" ref="CB510" si="9221">T510/T529</f>
        <v>3.4562211981566823E-2</v>
      </c>
      <c r="CC510" s="125">
        <f t="shared" ref="CC510" si="9222">U510/U529</f>
        <v>0.12047101449275362</v>
      </c>
      <c r="CD510" s="126">
        <f t="shared" ref="CD510" si="9223">V510/V529</f>
        <v>4.1282389108476064E-2</v>
      </c>
      <c r="CE510" s="127">
        <f t="shared" ref="CE510" si="9224">W510/W529</f>
        <v>0.11796898753420493</v>
      </c>
      <c r="CF510" s="124">
        <f t="shared" ref="CF510" si="9225">X510/X529</f>
        <v>8.8959212376933897E-2</v>
      </c>
      <c r="CG510" s="125">
        <f t="shared" ref="CG510" si="9226">Y510/Y529</f>
        <v>7.2872788542544226E-2</v>
      </c>
      <c r="CH510" s="126">
        <f t="shared" ref="CH510" si="9227">Z510/Z529</f>
        <v>6.7735907816879479E-2</v>
      </c>
      <c r="CI510" s="124">
        <f t="shared" ref="CI510" si="9228">AA510/AA529</f>
        <v>5.420730324336584E-2</v>
      </c>
      <c r="CJ510" s="130">
        <f t="shared" ref="CJ510" si="9229">AB510/AB529</f>
        <v>7.4143514573035627E-2</v>
      </c>
      <c r="CK510" s="131">
        <f t="shared" ref="CK510" si="9230">AC510/AC529</f>
        <v>7.4728235093244291E-2</v>
      </c>
    </row>
    <row r="511" spans="1:89" ht="14.25" thickTop="1" thickBot="1" x14ac:dyDescent="0.25">
      <c r="A511" s="140" t="s">
        <v>22</v>
      </c>
      <c r="B511" s="188">
        <v>441</v>
      </c>
      <c r="C511" s="189">
        <v>449</v>
      </c>
      <c r="D511" s="190">
        <v>240</v>
      </c>
      <c r="E511" s="191">
        <v>153</v>
      </c>
      <c r="F511" s="188">
        <v>390</v>
      </c>
      <c r="G511" s="192">
        <v>183</v>
      </c>
      <c r="H511" s="190">
        <v>435</v>
      </c>
      <c r="I511" s="191">
        <v>430</v>
      </c>
      <c r="J511" s="188">
        <v>122</v>
      </c>
      <c r="K511" s="192">
        <v>188</v>
      </c>
      <c r="L511" s="190">
        <v>156</v>
      </c>
      <c r="M511" s="188">
        <v>479</v>
      </c>
      <c r="N511" s="193">
        <v>276</v>
      </c>
      <c r="O511" s="194">
        <v>613</v>
      </c>
      <c r="P511" s="188">
        <v>248</v>
      </c>
      <c r="Q511" s="192">
        <v>225</v>
      </c>
      <c r="R511" s="190">
        <v>315</v>
      </c>
      <c r="S511" s="191">
        <v>197</v>
      </c>
      <c r="T511" s="188">
        <v>41</v>
      </c>
      <c r="U511" s="192">
        <v>106</v>
      </c>
      <c r="V511" s="190">
        <v>178</v>
      </c>
      <c r="W511" s="191">
        <v>472</v>
      </c>
      <c r="X511" s="188">
        <v>186</v>
      </c>
      <c r="Y511" s="192">
        <v>108</v>
      </c>
      <c r="Z511" s="190">
        <v>386</v>
      </c>
      <c r="AA511" s="188">
        <v>443</v>
      </c>
      <c r="AB511" s="165">
        <f t="shared" si="9176"/>
        <v>3414</v>
      </c>
      <c r="AC511" s="166">
        <f t="shared" si="9093"/>
        <v>4046</v>
      </c>
      <c r="AE511" s="268" t="s">
        <v>0</v>
      </c>
      <c r="AF511" s="262" t="s">
        <v>1</v>
      </c>
      <c r="AG511" s="263"/>
      <c r="AH511" s="262" t="s">
        <v>2</v>
      </c>
      <c r="AI511" s="263"/>
      <c r="AJ511" s="262" t="s">
        <v>3</v>
      </c>
      <c r="AK511" s="263"/>
      <c r="AL511" s="262" t="s">
        <v>4</v>
      </c>
      <c r="AM511" s="263"/>
      <c r="AN511" s="262" t="s">
        <v>5</v>
      </c>
      <c r="AO511" s="263"/>
      <c r="AP511" s="262" t="s">
        <v>6</v>
      </c>
      <c r="AQ511" s="263"/>
      <c r="AR511" s="262" t="s">
        <v>7</v>
      </c>
      <c r="AS511" s="263"/>
      <c r="AT511" s="262" t="s">
        <v>8</v>
      </c>
      <c r="AU511" s="263"/>
      <c r="AV511" s="262" t="s">
        <v>9</v>
      </c>
      <c r="AW511" s="263"/>
      <c r="AX511" s="262" t="s">
        <v>10</v>
      </c>
      <c r="AY511" s="263"/>
      <c r="AZ511" s="262" t="s">
        <v>11</v>
      </c>
      <c r="BA511" s="263"/>
      <c r="BB511" s="262" t="s">
        <v>12</v>
      </c>
      <c r="BC511" s="263"/>
      <c r="BD511" s="264" t="s">
        <v>40</v>
      </c>
      <c r="BE511" s="265"/>
      <c r="BF511" s="266" t="s">
        <v>41</v>
      </c>
      <c r="BG511" s="267"/>
      <c r="BI511" s="140" t="s">
        <v>22</v>
      </c>
      <c r="BJ511" s="124">
        <f>B511/B529</f>
        <v>8.0313239847022405E-2</v>
      </c>
      <c r="BK511" s="125">
        <f t="shared" ref="BK511" si="9231">C511/C529</f>
        <v>8.043711931207452E-2</v>
      </c>
      <c r="BL511" s="126">
        <f t="shared" ref="BL511" si="9232">D511/D529</f>
        <v>8.4180989126622238E-2</v>
      </c>
      <c r="BM511" s="127">
        <f t="shared" ref="BM511" si="9233">E511/E529</f>
        <v>4.4658493870402799E-2</v>
      </c>
      <c r="BN511" s="124">
        <f t="shared" ref="BN511" si="9234">F511/F529</f>
        <v>7.6847290640394084E-2</v>
      </c>
      <c r="BO511" s="125">
        <f t="shared" ref="BO511" si="9235">G511/G529</f>
        <v>4.6850998463901693E-2</v>
      </c>
      <c r="BP511" s="126">
        <f t="shared" ref="BP511" si="9236">H511/H529</f>
        <v>6.5129510405749366E-2</v>
      </c>
      <c r="BQ511" s="127">
        <f t="shared" ref="BQ511" si="9237">I511/I529</f>
        <v>6.6884429926893765E-2</v>
      </c>
      <c r="BR511" s="124">
        <f t="shared" ref="BR511" si="9238">J511/J529</f>
        <v>7.1512309495896834E-2</v>
      </c>
      <c r="BS511" s="125">
        <f t="shared" ref="BS511" si="9239">K511/K529</f>
        <v>0.12247557003257328</v>
      </c>
      <c r="BT511" s="126">
        <f t="shared" ref="BT511" si="9240">L511/L529</f>
        <v>4.5112781954887216E-2</v>
      </c>
      <c r="BU511" s="124">
        <f t="shared" ref="BU511" si="9241">M511/M529</f>
        <v>0.12323128376640083</v>
      </c>
      <c r="BV511" s="128">
        <f t="shared" ref="BV511" si="9242">N511/N529</f>
        <v>4.94003937712547E-2</v>
      </c>
      <c r="BW511" s="129">
        <f t="shared" ref="BW511" si="9243">O511/O529</f>
        <v>0.10487596236099229</v>
      </c>
      <c r="BX511" s="124">
        <f t="shared" ref="BX511" si="9244">P511/P529</f>
        <v>8.1338143653656936E-2</v>
      </c>
      <c r="BY511" s="125">
        <f t="shared" ref="BY511" si="9245">Q511/Q529</f>
        <v>7.8179291174426679E-2</v>
      </c>
      <c r="BZ511" s="126">
        <f t="shared" ref="BZ511" si="9246">R511/R529</f>
        <v>8.3223249669749005E-2</v>
      </c>
      <c r="CA511" s="127">
        <f t="shared" ref="CA511" si="9247">S511/S529</f>
        <v>5.4150632215503022E-2</v>
      </c>
      <c r="CB511" s="124">
        <f t="shared" ref="CB511" si="9248">T511/T529</f>
        <v>3.1490015360983101E-2</v>
      </c>
      <c r="CC511" s="125">
        <f t="shared" ref="CC511" si="9249">U511/U529</f>
        <v>9.6014492753623185E-2</v>
      </c>
      <c r="CD511" s="126">
        <f t="shared" ref="CD511" si="9250">V511/V529</f>
        <v>3.9086517347386912E-2</v>
      </c>
      <c r="CE511" s="127">
        <f t="shared" ref="CE511" si="9251">W511/W529</f>
        <v>0.14350866524779568</v>
      </c>
      <c r="CF511" s="124">
        <f t="shared" ref="CF511" si="9252">X511/X529</f>
        <v>6.5400843881856546E-2</v>
      </c>
      <c r="CG511" s="125">
        <f t="shared" ref="CG511" si="9253">Y511/Y529</f>
        <v>4.5492839090143219E-2</v>
      </c>
      <c r="CH511" s="126">
        <f t="shared" ref="CH511" si="9254">Z511/Z529</f>
        <v>6.0105886016817191E-2</v>
      </c>
      <c r="CI511" s="124">
        <f t="shared" ref="CI511" si="9255">AA511/AA529</f>
        <v>5.0238149240190516E-2</v>
      </c>
      <c r="CJ511" s="130">
        <f t="shared" ref="CJ511" si="9256">AB511/AB529</f>
        <v>6.4655417305834892E-2</v>
      </c>
      <c r="CK511" s="131">
        <f t="shared" ref="CK511" si="9257">AC511/AC529</f>
        <v>7.6758171918574869E-2</v>
      </c>
    </row>
    <row r="512" spans="1:89" ht="15" thickTop="1" thickBot="1" x14ac:dyDescent="0.3">
      <c r="A512" s="132" t="s">
        <v>23</v>
      </c>
      <c r="B512" s="181">
        <v>389</v>
      </c>
      <c r="C512" s="182">
        <v>224</v>
      </c>
      <c r="D512" s="183">
        <v>153</v>
      </c>
      <c r="E512" s="184">
        <v>160</v>
      </c>
      <c r="F512" s="181">
        <v>342</v>
      </c>
      <c r="G512" s="185">
        <v>124</v>
      </c>
      <c r="H512" s="183">
        <v>330</v>
      </c>
      <c r="I512" s="184">
        <v>350</v>
      </c>
      <c r="J512" s="181">
        <v>103</v>
      </c>
      <c r="K512" s="185">
        <v>131</v>
      </c>
      <c r="L512" s="183">
        <v>125</v>
      </c>
      <c r="M512" s="181">
        <v>323</v>
      </c>
      <c r="N512" s="186">
        <v>238</v>
      </c>
      <c r="O512" s="187">
        <v>474</v>
      </c>
      <c r="P512" s="181">
        <v>143</v>
      </c>
      <c r="Q512" s="185">
        <v>136</v>
      </c>
      <c r="R512" s="183">
        <v>212</v>
      </c>
      <c r="S512" s="184">
        <v>158</v>
      </c>
      <c r="T512" s="181">
        <v>55</v>
      </c>
      <c r="U512" s="185">
        <v>65</v>
      </c>
      <c r="V512" s="183">
        <v>146</v>
      </c>
      <c r="W512" s="184">
        <v>208</v>
      </c>
      <c r="X512" s="181">
        <v>137</v>
      </c>
      <c r="Y512" s="185">
        <v>102</v>
      </c>
      <c r="Z512" s="183">
        <v>429</v>
      </c>
      <c r="AA512" s="181">
        <v>347</v>
      </c>
      <c r="AB512" s="165">
        <f t="shared" si="9176"/>
        <v>2802</v>
      </c>
      <c r="AC512" s="166">
        <f t="shared" si="9093"/>
        <v>2802</v>
      </c>
      <c r="AE512" s="269"/>
      <c r="AF512" s="112" t="s">
        <v>14</v>
      </c>
      <c r="AG512" s="113" t="s">
        <v>15</v>
      </c>
      <c r="AH512" s="114" t="s">
        <v>14</v>
      </c>
      <c r="AI512" s="115" t="s">
        <v>15</v>
      </c>
      <c r="AJ512" s="112" t="s">
        <v>14</v>
      </c>
      <c r="AK512" s="113" t="s">
        <v>15</v>
      </c>
      <c r="AL512" s="114" t="s">
        <v>14</v>
      </c>
      <c r="AM512" s="115" t="s">
        <v>15</v>
      </c>
      <c r="AN512" s="112" t="s">
        <v>14</v>
      </c>
      <c r="AO512" s="113" t="s">
        <v>15</v>
      </c>
      <c r="AP512" s="114" t="s">
        <v>14</v>
      </c>
      <c r="AQ512" s="112" t="s">
        <v>15</v>
      </c>
      <c r="AR512" s="116" t="s">
        <v>14</v>
      </c>
      <c r="AS512" s="117" t="s">
        <v>15</v>
      </c>
      <c r="AT512" s="112" t="s">
        <v>14</v>
      </c>
      <c r="AU512" s="113" t="s">
        <v>15</v>
      </c>
      <c r="AV512" s="114" t="s">
        <v>14</v>
      </c>
      <c r="AW512" s="115" t="s">
        <v>15</v>
      </c>
      <c r="AX512" s="112" t="s">
        <v>14</v>
      </c>
      <c r="AY512" s="113" t="s">
        <v>15</v>
      </c>
      <c r="AZ512" s="114" t="s">
        <v>14</v>
      </c>
      <c r="BA512" s="115" t="s">
        <v>15</v>
      </c>
      <c r="BB512" s="112" t="s">
        <v>14</v>
      </c>
      <c r="BC512" s="113" t="s">
        <v>15</v>
      </c>
      <c r="BD512" s="26" t="s">
        <v>14</v>
      </c>
      <c r="BE512" s="118" t="s">
        <v>15</v>
      </c>
      <c r="BF512" s="169" t="s">
        <v>14</v>
      </c>
      <c r="BG512" s="170" t="s">
        <v>15</v>
      </c>
      <c r="BI512" s="132" t="s">
        <v>23</v>
      </c>
      <c r="BJ512" s="124">
        <f>B512/B529</f>
        <v>7.0843197960298671E-2</v>
      </c>
      <c r="BK512" s="125">
        <f t="shared" ref="BK512" si="9258">C512/C529</f>
        <v>4.0128986026513797E-2</v>
      </c>
      <c r="BL512" s="126">
        <f t="shared" ref="BL512" si="9259">D512/D529</f>
        <v>5.3665380568221677E-2</v>
      </c>
      <c r="BM512" s="127">
        <f t="shared" ref="BM512" si="9260">E512/E529</f>
        <v>4.6701692936368944E-2</v>
      </c>
      <c r="BN512" s="124">
        <f t="shared" ref="BN512" si="9261">F512/F529</f>
        <v>6.7389162561576357E-2</v>
      </c>
      <c r="BO512" s="125">
        <f t="shared" ref="BO512" si="9262">G512/G529</f>
        <v>3.1746031746031744E-2</v>
      </c>
      <c r="BP512" s="126">
        <f t="shared" ref="BP512" si="9263">H512/H529</f>
        <v>4.9408594100913313E-2</v>
      </c>
      <c r="BQ512" s="127">
        <f t="shared" ref="BQ512" si="9264">I512/I529</f>
        <v>5.4440815056773992E-2</v>
      </c>
      <c r="BR512" s="124">
        <f t="shared" ref="BR512" si="9265">J512/J529</f>
        <v>6.0375146541617818E-2</v>
      </c>
      <c r="BS512" s="125">
        <f t="shared" ref="BS512" si="9266">K512/K529</f>
        <v>8.534201954397394E-2</v>
      </c>
      <c r="BT512" s="126">
        <f t="shared" ref="BT512" si="9267">L512/L529</f>
        <v>3.6148062463851938E-2</v>
      </c>
      <c r="BU512" s="124">
        <f t="shared" ref="BU512" si="9268">M512/M529</f>
        <v>8.3097504502186781E-2</v>
      </c>
      <c r="BV512" s="128">
        <f t="shared" ref="BV512" si="9269">N512/N529</f>
        <v>4.2598890281009487E-2</v>
      </c>
      <c r="BW512" s="129">
        <f t="shared" ref="BW512" si="9270">O512/O529</f>
        <v>8.1094952951240376E-2</v>
      </c>
      <c r="BX512" s="124">
        <f t="shared" ref="BX512" si="9271">P512/P529</f>
        <v>4.6900623155132833E-2</v>
      </c>
      <c r="BY512" s="125">
        <f t="shared" ref="BY512" si="9272">Q512/Q529</f>
        <v>4.7255038220986798E-2</v>
      </c>
      <c r="BZ512" s="126">
        <f t="shared" ref="BZ512" si="9273">R512/R529</f>
        <v>5.6010568031704094E-2</v>
      </c>
      <c r="CA512" s="127">
        <f t="shared" ref="CA512" si="9274">S512/S529</f>
        <v>4.3430456294667401E-2</v>
      </c>
      <c r="CB512" s="124">
        <f t="shared" ref="CB512" si="9275">T512/T529</f>
        <v>4.2242703533026116E-2</v>
      </c>
      <c r="CC512" s="125">
        <f t="shared" ref="CC512" si="9276">U512/U529</f>
        <v>5.8876811594202896E-2</v>
      </c>
      <c r="CD512" s="126">
        <f t="shared" ref="CD512" si="9277">V512/V529</f>
        <v>3.2059727711901624E-2</v>
      </c>
      <c r="CE512" s="127">
        <f t="shared" ref="CE512" si="9278">W512/W529</f>
        <v>6.3241106719367585E-2</v>
      </c>
      <c r="CF512" s="124">
        <f t="shared" ref="CF512" si="9279">X512/X529</f>
        <v>4.8171589310829814E-2</v>
      </c>
      <c r="CG512" s="125">
        <f t="shared" ref="CG512" si="9280">Y512/Y529</f>
        <v>4.2965459140690818E-2</v>
      </c>
      <c r="CH512" s="126">
        <f t="shared" ref="CH512" si="9281">Z512/Z529</f>
        <v>6.6801619433198386E-2</v>
      </c>
      <c r="CI512" s="124">
        <f t="shared" ref="CI512" si="9282">AA512/AA529</f>
        <v>3.9351326831481064E-2</v>
      </c>
      <c r="CJ512" s="130">
        <f t="shared" ref="CJ512" si="9283">AB512/AB529</f>
        <v>5.3065166751889097E-2</v>
      </c>
      <c r="CK512" s="131">
        <f t="shared" ref="CK512" si="9284">AC512/AC529</f>
        <v>5.3157784902582002E-2</v>
      </c>
    </row>
    <row r="513" spans="1:89" ht="13.5" thickTop="1" x14ac:dyDescent="0.2">
      <c r="A513" s="140" t="s">
        <v>24</v>
      </c>
      <c r="B513" s="195">
        <v>231</v>
      </c>
      <c r="C513" s="189">
        <v>259</v>
      </c>
      <c r="D513" s="190">
        <v>220</v>
      </c>
      <c r="E513" s="191">
        <v>151</v>
      </c>
      <c r="F513" s="188">
        <v>334</v>
      </c>
      <c r="G513" s="192">
        <v>172</v>
      </c>
      <c r="H513" s="190">
        <v>302</v>
      </c>
      <c r="I513" s="191">
        <v>391</v>
      </c>
      <c r="J513" s="188">
        <v>98</v>
      </c>
      <c r="K513" s="192">
        <v>124</v>
      </c>
      <c r="L513" s="190">
        <v>160</v>
      </c>
      <c r="M513" s="188">
        <v>244</v>
      </c>
      <c r="N513" s="193">
        <v>270</v>
      </c>
      <c r="O513" s="196">
        <v>380</v>
      </c>
      <c r="P513" s="188">
        <v>121</v>
      </c>
      <c r="Q513" s="192">
        <v>138</v>
      </c>
      <c r="R513" s="190">
        <v>175</v>
      </c>
      <c r="S513" s="191">
        <v>229</v>
      </c>
      <c r="T513" s="188">
        <v>38</v>
      </c>
      <c r="U513" s="192">
        <v>65</v>
      </c>
      <c r="V513" s="190">
        <v>162</v>
      </c>
      <c r="W513" s="197">
        <v>196</v>
      </c>
      <c r="X513" s="188">
        <v>115</v>
      </c>
      <c r="Y513" s="192">
        <v>130</v>
      </c>
      <c r="Z513" s="190">
        <v>396</v>
      </c>
      <c r="AA513" s="188">
        <v>525</v>
      </c>
      <c r="AB513" s="165">
        <f t="shared" si="9176"/>
        <v>2622</v>
      </c>
      <c r="AC513" s="166">
        <f t="shared" si="9093"/>
        <v>3004</v>
      </c>
      <c r="AE513" s="257" t="str">
        <f>$AE$17</f>
        <v>17:00 - 17:59</v>
      </c>
      <c r="AF513" s="121">
        <f t="shared" ref="AF513:AU514" si="9285">SUMIF($A$9:$A$32,$AE513,B$505:B$528)</f>
        <v>374</v>
      </c>
      <c r="AG513" s="178">
        <f t="shared" si="9285"/>
        <v>518</v>
      </c>
      <c r="AH513" s="122">
        <f t="shared" si="9285"/>
        <v>181</v>
      </c>
      <c r="AI513" s="173">
        <f t="shared" si="9285"/>
        <v>349</v>
      </c>
      <c r="AJ513" s="121">
        <f t="shared" si="9285"/>
        <v>294</v>
      </c>
      <c r="AK513" s="123">
        <f t="shared" si="9285"/>
        <v>355</v>
      </c>
      <c r="AL513" s="122">
        <f t="shared" si="9285"/>
        <v>543</v>
      </c>
      <c r="AM513" s="173">
        <f t="shared" si="9285"/>
        <v>495</v>
      </c>
      <c r="AN513" s="121">
        <f t="shared" si="9285"/>
        <v>152</v>
      </c>
      <c r="AO513" s="123">
        <f t="shared" si="9285"/>
        <v>61</v>
      </c>
      <c r="AP513" s="122">
        <f t="shared" si="9285"/>
        <v>324</v>
      </c>
      <c r="AQ513" s="121">
        <f t="shared" si="9285"/>
        <v>138</v>
      </c>
      <c r="AR513" s="172">
        <f t="shared" si="9285"/>
        <v>449</v>
      </c>
      <c r="AS513" s="174">
        <f t="shared" si="9285"/>
        <v>400</v>
      </c>
      <c r="AT513" s="121">
        <f t="shared" si="9285"/>
        <v>253</v>
      </c>
      <c r="AU513" s="123">
        <f t="shared" si="9285"/>
        <v>239</v>
      </c>
      <c r="AV513" s="122">
        <f t="shared" ref="AP513:BE514" si="9286">SUMIF($A$9:$A$32,$AE513,R$505:R$528)</f>
        <v>256</v>
      </c>
      <c r="AW513" s="173">
        <f t="shared" si="9286"/>
        <v>376</v>
      </c>
      <c r="AX513" s="121">
        <f t="shared" si="9286"/>
        <v>236</v>
      </c>
      <c r="AY513" s="123">
        <f t="shared" si="9286"/>
        <v>31</v>
      </c>
      <c r="AZ513" s="122">
        <f t="shared" si="9286"/>
        <v>481</v>
      </c>
      <c r="BA513" s="173">
        <f t="shared" si="9286"/>
        <v>148</v>
      </c>
      <c r="BB513" s="121">
        <f t="shared" si="9286"/>
        <v>298</v>
      </c>
      <c r="BC513" s="123">
        <f t="shared" si="9286"/>
        <v>173</v>
      </c>
      <c r="BD513" s="21">
        <f t="shared" si="9286"/>
        <v>428</v>
      </c>
      <c r="BE513" s="177">
        <f t="shared" si="9286"/>
        <v>835</v>
      </c>
      <c r="BF513" s="163">
        <f>AF513+AH513+AJ513+AL513+AN513+AP513+AR513+AT513+AV513+AX513+AZ513+BB513+BD513</f>
        <v>4269</v>
      </c>
      <c r="BG513" s="164">
        <f>AG513+AI513+AK513+AM513+AO513+AQ513+AS513+AU513+AW513+AY513+BA513+BC513+BE513</f>
        <v>4118</v>
      </c>
      <c r="BI513" s="140" t="s">
        <v>24</v>
      </c>
      <c r="BJ513" s="124">
        <f>B513/B529</f>
        <v>4.2068839919868879E-2</v>
      </c>
      <c r="BK513" s="125">
        <f t="shared" ref="BK513" si="9287">C513/C529</f>
        <v>4.6399140093156578E-2</v>
      </c>
      <c r="BL513" s="126">
        <f t="shared" ref="BL513" si="9288">D513/D529</f>
        <v>7.7165906699403722E-2</v>
      </c>
      <c r="BM513" s="127">
        <f t="shared" ref="BM513" si="9289">E513/E529</f>
        <v>4.4074722708698187E-2</v>
      </c>
      <c r="BN513" s="124">
        <f t="shared" ref="BN513" si="9290">F513/F529</f>
        <v>6.5812807881773405E-2</v>
      </c>
      <c r="BO513" s="125">
        <f t="shared" ref="BO513" si="9291">G513/G529</f>
        <v>4.4034818228366614E-2</v>
      </c>
      <c r="BP513" s="126">
        <f t="shared" ref="BP513" si="9292">H513/H529</f>
        <v>4.5216349752957033E-2</v>
      </c>
      <c r="BQ513" s="127">
        <f t="shared" ref="BQ513" si="9293">I513/I529</f>
        <v>6.0818167677710373E-2</v>
      </c>
      <c r="BR513" s="124">
        <f t="shared" ref="BR513" si="9294">J513/J529</f>
        <v>5.7444314185228607E-2</v>
      </c>
      <c r="BS513" s="125">
        <f t="shared" ref="BS513" si="9295">K513/K529</f>
        <v>8.0781758957654728E-2</v>
      </c>
      <c r="BT513" s="126">
        <f t="shared" ref="BT513" si="9296">L513/L529</f>
        <v>4.6269519953730479E-2</v>
      </c>
      <c r="BU513" s="124">
        <f t="shared" ref="BU513" si="9297">M513/M529</f>
        <v>6.2773347054283515E-2</v>
      </c>
      <c r="BV513" s="128">
        <f t="shared" ref="BV513" si="9298">N513/N529</f>
        <v>4.8326472167531768E-2</v>
      </c>
      <c r="BW513" s="129">
        <f t="shared" ref="BW513" si="9299">O513/O529</f>
        <v>6.5012831479897351E-2</v>
      </c>
      <c r="BX513" s="124">
        <f t="shared" ref="BX513" si="9300">P513/P529</f>
        <v>3.968514266972778E-2</v>
      </c>
      <c r="BY513" s="125">
        <f t="shared" ref="BY513" si="9301">Q513/Q529</f>
        <v>4.794996525364837E-2</v>
      </c>
      <c r="BZ513" s="126">
        <f t="shared" ref="BZ513" si="9302">R513/R529</f>
        <v>4.6235138705416116E-2</v>
      </c>
      <c r="CA513" s="127">
        <f t="shared" ref="CA513" si="9303">S513/S529</f>
        <v>6.294667399670148E-2</v>
      </c>
      <c r="CB513" s="124">
        <f t="shared" ref="CB513" si="9304">T513/T529</f>
        <v>2.9185867895545316E-2</v>
      </c>
      <c r="CC513" s="125">
        <f t="shared" ref="CC513" si="9305">U513/U529</f>
        <v>5.8876811594202896E-2</v>
      </c>
      <c r="CD513" s="126">
        <f t="shared" ref="CD513" si="9306">V513/V529</f>
        <v>3.5573122529644272E-2</v>
      </c>
      <c r="CE513" s="127">
        <f t="shared" ref="CE513" si="9307">W513/W529</f>
        <v>5.9592581331711768E-2</v>
      </c>
      <c r="CF513" s="124">
        <f t="shared" ref="CF513" si="9308">X513/X529</f>
        <v>4.0436005625879047E-2</v>
      </c>
      <c r="CG513" s="125">
        <f t="shared" ref="CG513" si="9309">Y513/Y529</f>
        <v>5.4759898904802019E-2</v>
      </c>
      <c r="CH513" s="126">
        <f t="shared" ref="CH513" si="9310">Z513/Z529</f>
        <v>6.1663033322952351E-2</v>
      </c>
      <c r="CI513" s="124">
        <f t="shared" ref="CI513" si="9311">AA513/AA529</f>
        <v>5.9537310047629848E-2</v>
      </c>
      <c r="CJ513" s="130">
        <f t="shared" ref="CJ513" si="9312">AB513/AB529</f>
        <v>4.965626953014033E-2</v>
      </c>
      <c r="CK513" s="131">
        <f t="shared" ref="CK513" si="9313">AC513/AC529</f>
        <v>5.6990002086850941E-2</v>
      </c>
    </row>
    <row r="514" spans="1:89" x14ac:dyDescent="0.2">
      <c r="A514" s="132" t="s">
        <v>25</v>
      </c>
      <c r="B514" s="198">
        <v>212</v>
      </c>
      <c r="C514" s="182">
        <v>299</v>
      </c>
      <c r="D514" s="183">
        <v>166</v>
      </c>
      <c r="E514" s="184">
        <v>179</v>
      </c>
      <c r="F514" s="181">
        <v>269</v>
      </c>
      <c r="G514" s="185">
        <v>195</v>
      </c>
      <c r="H514" s="183">
        <v>333</v>
      </c>
      <c r="I514" s="184">
        <v>355</v>
      </c>
      <c r="J514" s="181">
        <v>83</v>
      </c>
      <c r="K514" s="182">
        <v>91</v>
      </c>
      <c r="L514" s="183">
        <v>140</v>
      </c>
      <c r="M514" s="181">
        <v>220</v>
      </c>
      <c r="N514" s="186">
        <v>231</v>
      </c>
      <c r="O514" s="199">
        <v>243</v>
      </c>
      <c r="P514" s="181">
        <v>120</v>
      </c>
      <c r="Q514" s="182">
        <v>112</v>
      </c>
      <c r="R514" s="183">
        <v>133</v>
      </c>
      <c r="S514" s="184">
        <v>182</v>
      </c>
      <c r="T514" s="190">
        <v>38</v>
      </c>
      <c r="U514" s="181">
        <v>41</v>
      </c>
      <c r="V514" s="183">
        <v>163</v>
      </c>
      <c r="W514" s="200">
        <v>191</v>
      </c>
      <c r="X514" s="181">
        <v>81</v>
      </c>
      <c r="Y514" s="185">
        <v>86</v>
      </c>
      <c r="Z514" s="183">
        <v>463</v>
      </c>
      <c r="AA514" s="181">
        <v>450</v>
      </c>
      <c r="AB514" s="165">
        <f t="shared" si="9176"/>
        <v>2432</v>
      </c>
      <c r="AC514" s="166">
        <f t="shared" si="9093"/>
        <v>2644</v>
      </c>
      <c r="AE514" s="259" t="str">
        <f>$AE$18</f>
        <v>18:00 - 18:59</v>
      </c>
      <c r="AF514" s="121">
        <f t="shared" si="9285"/>
        <v>570</v>
      </c>
      <c r="AG514" s="182">
        <f t="shared" si="9285"/>
        <v>454</v>
      </c>
      <c r="AH514" s="183">
        <f t="shared" si="9285"/>
        <v>172</v>
      </c>
      <c r="AI514" s="184">
        <f t="shared" si="9285"/>
        <v>322</v>
      </c>
      <c r="AJ514" s="181">
        <f t="shared" si="9285"/>
        <v>232</v>
      </c>
      <c r="AK514" s="185">
        <f t="shared" si="9285"/>
        <v>479</v>
      </c>
      <c r="AL514" s="183">
        <f t="shared" si="9285"/>
        <v>531</v>
      </c>
      <c r="AM514" s="184">
        <f t="shared" si="9285"/>
        <v>670</v>
      </c>
      <c r="AN514" s="181">
        <f t="shared" si="9285"/>
        <v>162</v>
      </c>
      <c r="AO514" s="185">
        <f t="shared" si="9285"/>
        <v>63</v>
      </c>
      <c r="AP514" s="183">
        <f t="shared" si="9286"/>
        <v>429</v>
      </c>
      <c r="AQ514" s="181">
        <f t="shared" si="9286"/>
        <v>133</v>
      </c>
      <c r="AR514" s="186">
        <f t="shared" si="9286"/>
        <v>449</v>
      </c>
      <c r="AS514" s="187">
        <f t="shared" si="9286"/>
        <v>365</v>
      </c>
      <c r="AT514" s="181">
        <f t="shared" si="9286"/>
        <v>234</v>
      </c>
      <c r="AU514" s="185">
        <f t="shared" si="9286"/>
        <v>273</v>
      </c>
      <c r="AV514" s="183">
        <f t="shared" si="9286"/>
        <v>253</v>
      </c>
      <c r="AW514" s="184">
        <f t="shared" si="9286"/>
        <v>378</v>
      </c>
      <c r="AX514" s="181">
        <f t="shared" si="9286"/>
        <v>194</v>
      </c>
      <c r="AY514" s="185">
        <f t="shared" si="9286"/>
        <v>41</v>
      </c>
      <c r="AZ514" s="183">
        <f t="shared" si="9286"/>
        <v>757</v>
      </c>
      <c r="BA514" s="184">
        <f t="shared" si="9286"/>
        <v>121</v>
      </c>
      <c r="BB514" s="181">
        <f t="shared" si="9286"/>
        <v>253</v>
      </c>
      <c r="BC514" s="185">
        <f t="shared" si="9286"/>
        <v>241</v>
      </c>
      <c r="BD514" s="183">
        <f t="shared" si="9286"/>
        <v>404</v>
      </c>
      <c r="BE514" s="181">
        <f t="shared" si="9286"/>
        <v>889</v>
      </c>
      <c r="BF514" s="165">
        <f>SUM(AF514,AH514,AJ514,AL514,AN514,AP514,AR514,AT514,AV514,AX514,AZ514,BB514,BD514)</f>
        <v>4640</v>
      </c>
      <c r="BG514" s="166">
        <f>SUM(AG514,AI514,AK514,AM514,AO514,AQ514,AS514,AU514,AW514,AY514,BA514,BC514,BE514)</f>
        <v>4429</v>
      </c>
      <c r="BI514" s="132" t="s">
        <v>25</v>
      </c>
      <c r="BJ514" s="124">
        <f>B514/B529</f>
        <v>3.8608632307412127E-2</v>
      </c>
      <c r="BK514" s="125">
        <f t="shared" ref="BK514" si="9314">C514/C529</f>
        <v>5.3565030455034038E-2</v>
      </c>
      <c r="BL514" s="126">
        <f t="shared" ref="BL514" si="9315">D514/D529</f>
        <v>5.8225184145913718E-2</v>
      </c>
      <c r="BM514" s="127">
        <f t="shared" ref="BM514" si="9316">E514/E529</f>
        <v>5.2247518972562752E-2</v>
      </c>
      <c r="BN514" s="124">
        <f t="shared" ref="BN514" si="9317">F514/F529</f>
        <v>5.3004926108374387E-2</v>
      </c>
      <c r="BO514" s="125">
        <f t="shared" ref="BO514" si="9318">G514/G529</f>
        <v>4.9923195084485408E-2</v>
      </c>
      <c r="BP514" s="126">
        <f t="shared" ref="BP514" si="9319">H514/H529</f>
        <v>4.9857763138194337E-2</v>
      </c>
      <c r="BQ514" s="127">
        <f t="shared" ref="BQ514" si="9320">I514/I529</f>
        <v>5.5218540986156479E-2</v>
      </c>
      <c r="BR514" s="124">
        <f t="shared" ref="BR514" si="9321">J514/J529</f>
        <v>4.8651817116060959E-2</v>
      </c>
      <c r="BS514" s="125">
        <f t="shared" ref="BS514" si="9322">K514/K529</f>
        <v>5.9283387622149838E-2</v>
      </c>
      <c r="BT514" s="126">
        <f t="shared" ref="BT514" si="9323">L514/L529</f>
        <v>4.048582995951417E-2</v>
      </c>
      <c r="BU514" s="124">
        <f t="shared" ref="BU514" si="9324">M514/M529</f>
        <v>5.6598919475173655E-2</v>
      </c>
      <c r="BV514" s="128">
        <f t="shared" ref="BV514" si="9325">N514/N529</f>
        <v>4.134598174333274E-2</v>
      </c>
      <c r="BW514" s="129">
        <f t="shared" ref="BW514" si="9326">O514/O529</f>
        <v>4.1573994867408044E-2</v>
      </c>
      <c r="BX514" s="124">
        <f t="shared" ref="BX514" si="9327">P514/P529</f>
        <v>3.935716628402755E-2</v>
      </c>
      <c r="BY514" s="125">
        <f t="shared" ref="BY514" si="9328">Q514/Q529</f>
        <v>3.8915913829047952E-2</v>
      </c>
      <c r="BZ514" s="126">
        <f t="shared" ref="BZ514" si="9329">R514/R529</f>
        <v>3.5138705416116252E-2</v>
      </c>
      <c r="CA514" s="127">
        <f t="shared" ref="CA514" si="9330">S514/S529</f>
        <v>5.0027487630566247E-2</v>
      </c>
      <c r="CB514" s="124">
        <f t="shared" ref="CB514" si="9331">T514/T529</f>
        <v>2.9185867895545316E-2</v>
      </c>
      <c r="CC514" s="125">
        <f t="shared" ref="CC514" si="9332">U514/U529</f>
        <v>3.7137681159420288E-2</v>
      </c>
      <c r="CD514" s="126">
        <f t="shared" ref="CD514" si="9333">V514/V529</f>
        <v>3.5792709705753184E-2</v>
      </c>
      <c r="CE514" s="127">
        <f t="shared" ref="CE514" si="9334">W514/W529</f>
        <v>5.8072362420188504E-2</v>
      </c>
      <c r="CF514" s="124">
        <f t="shared" ref="CF514" si="9335">X514/X529</f>
        <v>2.8481012658227847E-2</v>
      </c>
      <c r="CG514" s="125">
        <f t="shared" ref="CG514" si="9336">Y514/Y529</f>
        <v>3.6225779275484413E-2</v>
      </c>
      <c r="CH514" s="126">
        <f t="shared" ref="CH514" si="9337">Z514/Z529</f>
        <v>7.2095920274057923E-2</v>
      </c>
      <c r="CI514" s="124">
        <f t="shared" ref="CI514" si="9338">AA514/AA529</f>
        <v>5.1031980040825584E-2</v>
      </c>
      <c r="CJ514" s="130">
        <f t="shared" ref="CJ514" si="9339">AB514/AB529</f>
        <v>4.6057989129405529E-2</v>
      </c>
      <c r="CK514" s="131">
        <f t="shared" ref="CK514" si="9340">AC514/AC529</f>
        <v>5.0160308095084517E-2</v>
      </c>
    </row>
    <row r="515" spans="1:89" ht="13.5" thickBot="1" x14ac:dyDescent="0.25">
      <c r="A515" s="140" t="s">
        <v>26</v>
      </c>
      <c r="B515" s="195">
        <v>198</v>
      </c>
      <c r="C515" s="189">
        <v>255</v>
      </c>
      <c r="D515" s="190">
        <v>135</v>
      </c>
      <c r="E515" s="191">
        <v>152</v>
      </c>
      <c r="F515" s="188">
        <v>249</v>
      </c>
      <c r="G515" s="192">
        <v>147</v>
      </c>
      <c r="H515" s="190">
        <v>313</v>
      </c>
      <c r="I515" s="191">
        <v>314</v>
      </c>
      <c r="J515" s="188">
        <v>75</v>
      </c>
      <c r="K515" s="189">
        <v>54</v>
      </c>
      <c r="L515" s="190">
        <v>160</v>
      </c>
      <c r="M515" s="188">
        <v>133</v>
      </c>
      <c r="N515" s="193">
        <v>285</v>
      </c>
      <c r="O515" s="196">
        <v>284</v>
      </c>
      <c r="P515" s="188">
        <v>142</v>
      </c>
      <c r="Q515" s="189">
        <v>117</v>
      </c>
      <c r="R515" s="190">
        <v>159</v>
      </c>
      <c r="S515" s="191">
        <v>181</v>
      </c>
      <c r="T515" s="188">
        <v>50</v>
      </c>
      <c r="U515" s="192">
        <v>37</v>
      </c>
      <c r="V515" s="190">
        <v>213</v>
      </c>
      <c r="W515" s="197">
        <v>148</v>
      </c>
      <c r="X515" s="188">
        <v>79</v>
      </c>
      <c r="Y515" s="192">
        <v>112</v>
      </c>
      <c r="Z515" s="190">
        <v>355</v>
      </c>
      <c r="AA515" s="188">
        <v>488</v>
      </c>
      <c r="AB515" s="165">
        <f t="shared" si="9176"/>
        <v>2413</v>
      </c>
      <c r="AC515" s="166">
        <f t="shared" si="9093"/>
        <v>2422</v>
      </c>
      <c r="AE515" s="257"/>
      <c r="AF515" s="121"/>
      <c r="AG515" s="189"/>
      <c r="AH515" s="190"/>
      <c r="AI515" s="191"/>
      <c r="AJ515" s="188"/>
      <c r="AK515" s="192"/>
      <c r="AL515" s="190"/>
      <c r="AM515" s="191"/>
      <c r="AN515" s="188"/>
      <c r="AO515" s="192"/>
      <c r="AP515" s="190"/>
      <c r="AQ515" s="188"/>
      <c r="AR515" s="193"/>
      <c r="AS515" s="194"/>
      <c r="AT515" s="188"/>
      <c r="AU515" s="192"/>
      <c r="AV515" s="190"/>
      <c r="AW515" s="191"/>
      <c r="AX515" s="188"/>
      <c r="AY515" s="192"/>
      <c r="AZ515" s="190"/>
      <c r="BA515" s="191"/>
      <c r="BB515" s="188"/>
      <c r="BC515" s="192"/>
      <c r="BD515" s="190"/>
      <c r="BE515" s="188"/>
      <c r="BF515" s="165"/>
      <c r="BG515" s="166"/>
      <c r="BI515" s="140" t="s">
        <v>26</v>
      </c>
      <c r="BJ515" s="124">
        <f>B515/B529</f>
        <v>3.6059005645601896E-2</v>
      </c>
      <c r="BK515" s="125">
        <f t="shared" ref="BK515" si="9341">C515/C529</f>
        <v>4.5682551056968827E-2</v>
      </c>
      <c r="BL515" s="126">
        <f t="shared" ref="BL515" si="9342">D515/D529</f>
        <v>4.7351806383725006E-2</v>
      </c>
      <c r="BM515" s="127">
        <f t="shared" ref="BM515" si="9343">E515/E529</f>
        <v>4.4366608289550497E-2</v>
      </c>
      <c r="BN515" s="124">
        <f t="shared" ref="BN515" si="9344">F515/F529</f>
        <v>4.9064039408866993E-2</v>
      </c>
      <c r="BO515" s="125">
        <f t="shared" ref="BO515" si="9345">G515/G529</f>
        <v>3.7634408602150539E-2</v>
      </c>
      <c r="BP515" s="126">
        <f t="shared" ref="BP515" si="9346">H515/H529</f>
        <v>4.6863302889654138E-2</v>
      </c>
      <c r="BQ515" s="127">
        <f t="shared" ref="BQ515" si="9347">I515/I529</f>
        <v>4.8841188365220098E-2</v>
      </c>
      <c r="BR515" s="124">
        <f t="shared" ref="BR515" si="9348">J515/J529</f>
        <v>4.3962485345838215E-2</v>
      </c>
      <c r="BS515" s="125">
        <f t="shared" ref="BS515" si="9349">K515/K529</f>
        <v>3.517915309446254E-2</v>
      </c>
      <c r="BT515" s="126">
        <f t="shared" ref="BT515" si="9350">L515/L529</f>
        <v>4.6269519953730479E-2</v>
      </c>
      <c r="BU515" s="124">
        <f t="shared" ref="BU515" si="9351">M515/M529</f>
        <v>3.4216619500900436E-2</v>
      </c>
      <c r="BV515" s="128">
        <f t="shared" ref="BV515" si="9352">N515/N529</f>
        <v>5.1011276176839093E-2</v>
      </c>
      <c r="BW515" s="129">
        <f t="shared" ref="BW515" si="9353">O515/O529</f>
        <v>4.8588537211291701E-2</v>
      </c>
      <c r="BX515" s="124">
        <f t="shared" ref="BX515" si="9354">P515/P529</f>
        <v>4.6572646769432603E-2</v>
      </c>
      <c r="BY515" s="125">
        <f t="shared" ref="BY515" si="9355">Q515/Q529</f>
        <v>4.0653231410701873E-2</v>
      </c>
      <c r="BZ515" s="126">
        <f t="shared" ref="BZ515" si="9356">R515/R529</f>
        <v>4.2007926023778071E-2</v>
      </c>
      <c r="CA515" s="127">
        <f t="shared" ref="CA515" si="9357">S515/S529</f>
        <v>4.9752611324903794E-2</v>
      </c>
      <c r="CB515" s="124">
        <f t="shared" ref="CB515" si="9358">T515/T529</f>
        <v>3.840245775729647E-2</v>
      </c>
      <c r="CC515" s="125">
        <f t="shared" ref="CC515" si="9359">U515/U529</f>
        <v>3.3514492753623192E-2</v>
      </c>
      <c r="CD515" s="126">
        <f t="shared" ref="CD515" si="9360">V515/V529</f>
        <v>4.6772068511198944E-2</v>
      </c>
      <c r="CE515" s="127">
        <f t="shared" ref="CE515" si="9361">W515/W529</f>
        <v>4.499847978108848E-2</v>
      </c>
      <c r="CF515" s="124">
        <f t="shared" ref="CF515" si="9362">X515/X529</f>
        <v>2.7777777777777776E-2</v>
      </c>
      <c r="CG515" s="125">
        <f t="shared" ref="CG515" si="9363">Y515/Y529</f>
        <v>4.7177759056444821E-2</v>
      </c>
      <c r="CH515" s="126">
        <f t="shared" ref="CH515" si="9364">Z515/Z529</f>
        <v>5.5278729367798193E-2</v>
      </c>
      <c r="CI515" s="124">
        <f t="shared" ref="CI515" si="9365">AA515/AA529</f>
        <v>5.534134724427308E-2</v>
      </c>
      <c r="CJ515" s="130">
        <f t="shared" ref="CJ515" si="9366">AB515/AB529</f>
        <v>4.5698161089332043E-2</v>
      </c>
      <c r="CK515" s="131">
        <f t="shared" ref="CK515" si="9367">AC515/AC529</f>
        <v>4.5948663466828556E-2</v>
      </c>
    </row>
    <row r="516" spans="1:89" ht="14.25" thickTop="1" thickBot="1" x14ac:dyDescent="0.25">
      <c r="A516" s="132" t="s">
        <v>27</v>
      </c>
      <c r="B516" s="198">
        <v>174</v>
      </c>
      <c r="C516" s="182">
        <v>278</v>
      </c>
      <c r="D516" s="183">
        <v>107</v>
      </c>
      <c r="E516" s="184">
        <v>218</v>
      </c>
      <c r="F516" s="181">
        <v>245</v>
      </c>
      <c r="G516" s="185">
        <v>258</v>
      </c>
      <c r="H516" s="183">
        <v>291</v>
      </c>
      <c r="I516" s="184">
        <v>375</v>
      </c>
      <c r="J516" s="181">
        <v>136</v>
      </c>
      <c r="K516" s="182">
        <v>53</v>
      </c>
      <c r="L516" s="183">
        <v>169</v>
      </c>
      <c r="M516" s="181">
        <v>143</v>
      </c>
      <c r="N516" s="186">
        <v>285</v>
      </c>
      <c r="O516" s="199">
        <v>244</v>
      </c>
      <c r="P516" s="181">
        <v>130</v>
      </c>
      <c r="Q516" s="182">
        <v>127</v>
      </c>
      <c r="R516" s="183">
        <v>183</v>
      </c>
      <c r="S516" s="184">
        <v>190</v>
      </c>
      <c r="T516" s="181">
        <v>69</v>
      </c>
      <c r="U516" s="185">
        <v>31</v>
      </c>
      <c r="V516" s="183">
        <v>253</v>
      </c>
      <c r="W516" s="200">
        <v>130</v>
      </c>
      <c r="X516" s="181">
        <v>101</v>
      </c>
      <c r="Y516" s="185">
        <v>135</v>
      </c>
      <c r="Z516" s="183">
        <v>446</v>
      </c>
      <c r="AA516" s="181">
        <v>391</v>
      </c>
      <c r="AB516" s="165">
        <f t="shared" si="9176"/>
        <v>2589</v>
      </c>
      <c r="AC516" s="166">
        <f t="shared" si="9093"/>
        <v>2573</v>
      </c>
      <c r="AE516" s="254" t="s">
        <v>13</v>
      </c>
      <c r="AF516" s="14">
        <f t="shared" ref="AF516:BG516" si="9368">SUM(AF513:AF515)</f>
        <v>944</v>
      </c>
      <c r="AG516" s="1">
        <f t="shared" si="9368"/>
        <v>972</v>
      </c>
      <c r="AH516" s="14">
        <f t="shared" si="9368"/>
        <v>353</v>
      </c>
      <c r="AI516" s="1">
        <f t="shared" si="9368"/>
        <v>671</v>
      </c>
      <c r="AJ516" s="14">
        <f t="shared" si="9368"/>
        <v>526</v>
      </c>
      <c r="AK516" s="1">
        <f t="shared" si="9368"/>
        <v>834</v>
      </c>
      <c r="AL516" s="14">
        <f t="shared" si="9368"/>
        <v>1074</v>
      </c>
      <c r="AM516" s="1">
        <f t="shared" si="9368"/>
        <v>1165</v>
      </c>
      <c r="AN516" s="14">
        <f t="shared" si="9368"/>
        <v>314</v>
      </c>
      <c r="AO516" s="1">
        <f t="shared" si="9368"/>
        <v>124</v>
      </c>
      <c r="AP516" s="14">
        <f t="shared" si="9368"/>
        <v>753</v>
      </c>
      <c r="AQ516" s="1">
        <f t="shared" si="9368"/>
        <v>271</v>
      </c>
      <c r="AR516" s="14">
        <f t="shared" si="9368"/>
        <v>898</v>
      </c>
      <c r="AS516" s="1">
        <f t="shared" si="9368"/>
        <v>765</v>
      </c>
      <c r="AT516" s="14">
        <f t="shared" si="9368"/>
        <v>487</v>
      </c>
      <c r="AU516" s="1">
        <f t="shared" si="9368"/>
        <v>512</v>
      </c>
      <c r="AV516" s="14">
        <f t="shared" si="9368"/>
        <v>509</v>
      </c>
      <c r="AW516" s="1">
        <f t="shared" si="9368"/>
        <v>754</v>
      </c>
      <c r="AX516" s="14">
        <f t="shared" si="9368"/>
        <v>430</v>
      </c>
      <c r="AY516" s="1">
        <f t="shared" si="9368"/>
        <v>72</v>
      </c>
      <c r="AZ516" s="14">
        <f t="shared" si="9368"/>
        <v>1238</v>
      </c>
      <c r="BA516" s="1">
        <f t="shared" si="9368"/>
        <v>269</v>
      </c>
      <c r="BB516" s="14">
        <f t="shared" si="9368"/>
        <v>551</v>
      </c>
      <c r="BC516" s="1">
        <f t="shared" si="9368"/>
        <v>414</v>
      </c>
      <c r="BD516" s="14">
        <f t="shared" si="9368"/>
        <v>832</v>
      </c>
      <c r="BE516" s="1">
        <f t="shared" si="9368"/>
        <v>1724</v>
      </c>
      <c r="BF516" s="167">
        <f t="shared" si="9368"/>
        <v>8909</v>
      </c>
      <c r="BG516" s="168">
        <f t="shared" si="9368"/>
        <v>8547</v>
      </c>
      <c r="BI516" s="132" t="s">
        <v>27</v>
      </c>
      <c r="BJ516" s="124">
        <f>B516/B529</f>
        <v>3.1688217082498638E-2</v>
      </c>
      <c r="BK516" s="125">
        <f t="shared" ref="BK516" si="9369">C516/C529</f>
        <v>4.980293801504837E-2</v>
      </c>
      <c r="BL516" s="126">
        <f t="shared" ref="BL516" si="9370">D516/D529</f>
        <v>3.7530690985619078E-2</v>
      </c>
      <c r="BM516" s="127">
        <f t="shared" ref="BM516" si="9371">E516/E529</f>
        <v>6.3631056625802679E-2</v>
      </c>
      <c r="BN516" s="124">
        <f t="shared" ref="BN516" si="9372">F516/F529</f>
        <v>4.8275862068965517E-2</v>
      </c>
      <c r="BO516" s="125">
        <f t="shared" ref="BO516" si="9373">G516/G529</f>
        <v>6.6052227342549924E-2</v>
      </c>
      <c r="BP516" s="126">
        <f t="shared" ref="BP516" si="9374">H516/H529</f>
        <v>4.3569396616259921E-2</v>
      </c>
      <c r="BQ516" s="127">
        <f t="shared" ref="BQ516" si="9375">I516/I529</f>
        <v>5.8329444703686423E-2</v>
      </c>
      <c r="BR516" s="124">
        <f t="shared" ref="BR516" si="9376">J516/J529</f>
        <v>7.9718640093786639E-2</v>
      </c>
      <c r="BS516" s="125">
        <f t="shared" ref="BS516" si="9377">K516/K529</f>
        <v>3.4527687296416941E-2</v>
      </c>
      <c r="BT516" s="126">
        <f t="shared" ref="BT516" si="9378">L516/L529</f>
        <v>4.8872180451127817E-2</v>
      </c>
      <c r="BU516" s="124">
        <f t="shared" ref="BU516" si="9379">M516/M529</f>
        <v>3.678929765886288E-2</v>
      </c>
      <c r="BV516" s="128">
        <f t="shared" ref="BV516" si="9380">N516/N529</f>
        <v>5.1011276176839093E-2</v>
      </c>
      <c r="BW516" s="129">
        <f t="shared" ref="BW516" si="9381">O516/O529</f>
        <v>4.1745081266039347E-2</v>
      </c>
      <c r="BX516" s="124">
        <f t="shared" ref="BX516" si="9382">P516/P529</f>
        <v>4.2636930141029844E-2</v>
      </c>
      <c r="BY516" s="125">
        <f t="shared" ref="BY516" si="9383">Q516/Q529</f>
        <v>4.412786657400973E-2</v>
      </c>
      <c r="BZ516" s="126">
        <f t="shared" ref="BZ516" si="9384">R516/R529</f>
        <v>4.8348745046235139E-2</v>
      </c>
      <c r="CA516" s="127">
        <f t="shared" ref="CA516" si="9385">S516/S529</f>
        <v>5.2226498075865858E-2</v>
      </c>
      <c r="CB516" s="124">
        <f t="shared" ref="CB516" si="9386">T516/T529</f>
        <v>5.2995391705069124E-2</v>
      </c>
      <c r="CC516" s="125">
        <f t="shared" ref="CC516" si="9387">U516/U529</f>
        <v>2.8079710144927536E-2</v>
      </c>
      <c r="CD516" s="126">
        <f t="shared" ref="CD516" si="9388">V516/V529</f>
        <v>5.5555555555555552E-2</v>
      </c>
      <c r="CE516" s="127">
        <f t="shared" ref="CE516" si="9389">W516/W529</f>
        <v>3.9525691699604744E-2</v>
      </c>
      <c r="CF516" s="124">
        <f t="shared" ref="CF516" si="9390">X516/X529</f>
        <v>3.551336146272855E-2</v>
      </c>
      <c r="CG516" s="125">
        <f t="shared" ref="CG516" si="9391">Y516/Y529</f>
        <v>5.6866048862679021E-2</v>
      </c>
      <c r="CH516" s="126">
        <f t="shared" ref="CH516" si="9392">Z516/Z529</f>
        <v>6.9448769853628148E-2</v>
      </c>
      <c r="CI516" s="124">
        <f t="shared" ref="CI516" si="9393">AA516/AA529</f>
        <v>4.4341120435472899E-2</v>
      </c>
      <c r="CJ516" s="130">
        <f t="shared" ref="CJ516" si="9394">AB516/AB529</f>
        <v>4.9031305039486391E-2</v>
      </c>
      <c r="CK516" s="131">
        <f t="shared" ref="CK516" si="9395">AC516/AC529</f>
        <v>4.8813340668930581E-2</v>
      </c>
    </row>
    <row r="517" spans="1:89" ht="13.5" thickTop="1" x14ac:dyDescent="0.2">
      <c r="A517" s="140" t="s">
        <v>28</v>
      </c>
      <c r="B517" s="195">
        <v>228</v>
      </c>
      <c r="C517" s="189">
        <v>347</v>
      </c>
      <c r="D517" s="190">
        <v>110</v>
      </c>
      <c r="E517" s="191">
        <v>267</v>
      </c>
      <c r="F517" s="188">
        <v>214</v>
      </c>
      <c r="G517" s="192">
        <v>200</v>
      </c>
      <c r="H517" s="190">
        <v>350</v>
      </c>
      <c r="I517" s="191">
        <v>394</v>
      </c>
      <c r="J517" s="188">
        <v>138</v>
      </c>
      <c r="K517" s="189">
        <v>42</v>
      </c>
      <c r="L517" s="190">
        <v>315</v>
      </c>
      <c r="M517" s="188">
        <v>139</v>
      </c>
      <c r="N517" s="193">
        <v>359</v>
      </c>
      <c r="O517" s="196">
        <v>224</v>
      </c>
      <c r="P517" s="188">
        <v>194</v>
      </c>
      <c r="Q517" s="189">
        <v>128</v>
      </c>
      <c r="R517" s="190">
        <v>143</v>
      </c>
      <c r="S517" s="191">
        <v>194</v>
      </c>
      <c r="T517" s="188">
        <v>133</v>
      </c>
      <c r="U517" s="192">
        <v>28</v>
      </c>
      <c r="V517" s="190">
        <v>329</v>
      </c>
      <c r="W517" s="197">
        <v>112</v>
      </c>
      <c r="X517" s="188">
        <v>157</v>
      </c>
      <c r="Y517" s="192">
        <v>78</v>
      </c>
      <c r="Z517" s="190">
        <v>444</v>
      </c>
      <c r="AA517" s="188">
        <v>445</v>
      </c>
      <c r="AB517" s="165">
        <f t="shared" si="9176"/>
        <v>3114</v>
      </c>
      <c r="AC517" s="166">
        <f t="shared" si="9093"/>
        <v>2598</v>
      </c>
      <c r="BI517" s="140" t="s">
        <v>28</v>
      </c>
      <c r="BJ517" s="124">
        <f>B517/B529</f>
        <v>4.1522491349480967E-2</v>
      </c>
      <c r="BK517" s="125">
        <f t="shared" ref="BK517" si="9396">C517/C529</f>
        <v>6.2164098889286992E-2</v>
      </c>
      <c r="BL517" s="126">
        <f t="shared" ref="BL517" si="9397">D517/D529</f>
        <v>3.8582953349701861E-2</v>
      </c>
      <c r="BM517" s="127">
        <f t="shared" ref="BM517" si="9398">E517/E529</f>
        <v>7.7933450087565678E-2</v>
      </c>
      <c r="BN517" s="124">
        <f t="shared" ref="BN517" si="9399">F517/F529</f>
        <v>4.2167487684729062E-2</v>
      </c>
      <c r="BO517" s="125">
        <f t="shared" ref="BO517" si="9400">G517/G529</f>
        <v>5.1203277009728626E-2</v>
      </c>
      <c r="BP517" s="126">
        <f t="shared" ref="BP517" si="9401">H517/H529</f>
        <v>5.2403054349453512E-2</v>
      </c>
      <c r="BQ517" s="127">
        <f t="shared" ref="BQ517" si="9402">I517/I529</f>
        <v>6.1284803235339864E-2</v>
      </c>
      <c r="BR517" s="124">
        <f t="shared" ref="BR517" si="9403">J517/J529</f>
        <v>8.0890973036342323E-2</v>
      </c>
      <c r="BS517" s="125">
        <f t="shared" ref="BS517" si="9404">K517/K529</f>
        <v>2.736156351791531E-2</v>
      </c>
      <c r="BT517" s="126">
        <f t="shared" ref="BT517" si="9405">L517/L529</f>
        <v>9.1093117408906882E-2</v>
      </c>
      <c r="BU517" s="124">
        <f t="shared" ref="BU517" si="9406">M517/M529</f>
        <v>3.5760226395677899E-2</v>
      </c>
      <c r="BV517" s="128">
        <f t="shared" ref="BV517" si="9407">N517/N529</f>
        <v>6.4256309289421873E-2</v>
      </c>
      <c r="BW517" s="129">
        <f t="shared" ref="BW517" si="9408">O517/O529</f>
        <v>3.8323353293413173E-2</v>
      </c>
      <c r="BX517" s="124">
        <f t="shared" ref="BX517" si="9409">P517/P529</f>
        <v>6.3627418825844537E-2</v>
      </c>
      <c r="BY517" s="125">
        <f t="shared" ref="BY517" si="9410">Q517/Q529</f>
        <v>4.4475330090340513E-2</v>
      </c>
      <c r="BZ517" s="126">
        <f t="shared" ref="BZ517" si="9411">R517/R529</f>
        <v>3.7780713342140025E-2</v>
      </c>
      <c r="CA517" s="127">
        <f t="shared" ref="CA517" si="9412">S517/S529</f>
        <v>5.3326003298515667E-2</v>
      </c>
      <c r="CB517" s="124">
        <f t="shared" ref="CB517" si="9413">T517/T529</f>
        <v>0.10215053763440861</v>
      </c>
      <c r="CC517" s="125">
        <f t="shared" ref="CC517" si="9414">U517/U529</f>
        <v>2.5362318840579712E-2</v>
      </c>
      <c r="CD517" s="126">
        <f t="shared" ref="CD517" si="9415">V517/V529</f>
        <v>7.2244180939833119E-2</v>
      </c>
      <c r="CE517" s="127">
        <f t="shared" ref="CE517" si="9416">W517/W529</f>
        <v>3.4052903618121008E-2</v>
      </c>
      <c r="CF517" s="124">
        <f t="shared" ref="CF517" si="9417">X517/X529</f>
        <v>5.5203938115330517E-2</v>
      </c>
      <c r="CG517" s="125">
        <f t="shared" ref="CG517" si="9418">Y517/Y529</f>
        <v>3.285593934288121E-2</v>
      </c>
      <c r="CH517" s="126">
        <f t="shared" ref="CH517" si="9419">Z517/Z529</f>
        <v>6.9137340392401117E-2</v>
      </c>
      <c r="CI517" s="124">
        <f t="shared" ref="CI517" si="9420">AA517/AA529</f>
        <v>5.0464958040371967E-2</v>
      </c>
      <c r="CJ517" s="130">
        <f t="shared" ref="CJ517" si="9421">AB517/AB529</f>
        <v>5.8973921936253622E-2</v>
      </c>
      <c r="CK517" s="131">
        <f t="shared" ref="CK517" si="9422">AC517/AC529</f>
        <v>4.9287624973914361E-2</v>
      </c>
    </row>
    <row r="518" spans="1:89" x14ac:dyDescent="0.2">
      <c r="A518" s="132" t="s">
        <v>29</v>
      </c>
      <c r="B518" s="198">
        <v>303</v>
      </c>
      <c r="C518" s="182">
        <v>370</v>
      </c>
      <c r="D518" s="183">
        <v>196</v>
      </c>
      <c r="E518" s="184">
        <v>289</v>
      </c>
      <c r="F518" s="181">
        <v>294</v>
      </c>
      <c r="G518" s="185">
        <v>238</v>
      </c>
      <c r="H518" s="183">
        <v>432</v>
      </c>
      <c r="I518" s="184">
        <v>428</v>
      </c>
      <c r="J518" s="181">
        <v>158</v>
      </c>
      <c r="K518" s="182">
        <v>47</v>
      </c>
      <c r="L518" s="183">
        <v>382</v>
      </c>
      <c r="M518" s="181">
        <v>169</v>
      </c>
      <c r="N518" s="186">
        <v>418</v>
      </c>
      <c r="O518" s="199">
        <v>246</v>
      </c>
      <c r="P518" s="181">
        <v>209</v>
      </c>
      <c r="Q518" s="182">
        <v>160</v>
      </c>
      <c r="R518" s="183">
        <v>201</v>
      </c>
      <c r="S518" s="184">
        <v>204</v>
      </c>
      <c r="T518" s="181">
        <v>156</v>
      </c>
      <c r="U518" s="185">
        <v>26</v>
      </c>
      <c r="V518" s="183">
        <v>534</v>
      </c>
      <c r="W518" s="200">
        <v>111</v>
      </c>
      <c r="X518" s="181">
        <v>239</v>
      </c>
      <c r="Y518" s="185">
        <v>130</v>
      </c>
      <c r="Z518" s="183">
        <v>359</v>
      </c>
      <c r="AA518" s="181">
        <v>670</v>
      </c>
      <c r="AB518" s="165">
        <f t="shared" si="9176"/>
        <v>3881</v>
      </c>
      <c r="AC518" s="166">
        <f t="shared" si="9093"/>
        <v>3088</v>
      </c>
      <c r="BI518" s="132" t="s">
        <v>29</v>
      </c>
      <c r="BJ518" s="124">
        <f>B518/B529</f>
        <v>5.5181205609178656E-2</v>
      </c>
      <c r="BK518" s="125">
        <f t="shared" ref="BK518" si="9423">C518/C529</f>
        <v>6.6284485847366542E-2</v>
      </c>
      <c r="BL518" s="126">
        <f t="shared" ref="BL518" si="9424">D518/D529</f>
        <v>6.8747807786741499E-2</v>
      </c>
      <c r="BM518" s="127">
        <f t="shared" ref="BM518" si="9425">E518/E529</f>
        <v>8.4354932866316401E-2</v>
      </c>
      <c r="BN518" s="124">
        <f t="shared" ref="BN518" si="9426">F518/F529</f>
        <v>5.7931034482758624E-2</v>
      </c>
      <c r="BO518" s="125">
        <f t="shared" ref="BO518" si="9427">G518/G529</f>
        <v>6.093189964157706E-2</v>
      </c>
      <c r="BP518" s="126">
        <f t="shared" ref="BP518" si="9428">H518/H529</f>
        <v>6.4680341368468328E-2</v>
      </c>
      <c r="BQ518" s="127">
        <f t="shared" ref="BQ518" si="9429">I518/I529</f>
        <v>6.6573339555140762E-2</v>
      </c>
      <c r="BR518" s="124">
        <f t="shared" ref="BR518" si="9430">J518/J529</f>
        <v>9.2614302461899181E-2</v>
      </c>
      <c r="BS518" s="125">
        <f t="shared" ref="BS518" si="9431">K518/K529</f>
        <v>3.0618892508143321E-2</v>
      </c>
      <c r="BT518" s="126">
        <f t="shared" ref="BT518" si="9432">L518/L529</f>
        <v>0.11046847888953153</v>
      </c>
      <c r="BU518" s="124">
        <f t="shared" ref="BU518" si="9433">M518/M529</f>
        <v>4.3478260869565216E-2</v>
      </c>
      <c r="BV518" s="128">
        <f t="shared" ref="BV518" si="9434">N518/N529</f>
        <v>7.4816538392697335E-2</v>
      </c>
      <c r="BW518" s="129">
        <f t="shared" ref="BW518" si="9435">O518/O529</f>
        <v>4.2087254063301965E-2</v>
      </c>
      <c r="BX518" s="124">
        <f t="shared" ref="BX518" si="9436">P518/P529</f>
        <v>6.8547064611347977E-2</v>
      </c>
      <c r="BY518" s="125">
        <f t="shared" ref="BY518" si="9437">Q518/Q529</f>
        <v>5.5594162612925643E-2</v>
      </c>
      <c r="BZ518" s="126">
        <f t="shared" ref="BZ518" si="9438">R518/R529</f>
        <v>5.3104359313077942E-2</v>
      </c>
      <c r="CA518" s="127">
        <f t="shared" ref="CA518" si="9439">S518/S529</f>
        <v>5.6074766355140186E-2</v>
      </c>
      <c r="CB518" s="124">
        <f t="shared" ref="CB518" si="9440">T518/T529</f>
        <v>0.11981566820276497</v>
      </c>
      <c r="CC518" s="125">
        <f t="shared" ref="CC518" si="9441">U518/U529</f>
        <v>2.355072463768116E-2</v>
      </c>
      <c r="CD518" s="126">
        <f t="shared" ref="CD518" si="9442">V518/V529</f>
        <v>0.11725955204216074</v>
      </c>
      <c r="CE518" s="127">
        <f t="shared" ref="CE518" si="9443">W518/W529</f>
        <v>3.374885983581636E-2</v>
      </c>
      <c r="CF518" s="124">
        <f t="shared" ref="CF518" si="9444">X518/X529</f>
        <v>8.40365682137834E-2</v>
      </c>
      <c r="CG518" s="125">
        <f t="shared" ref="CG518" si="9445">Y518/Y529</f>
        <v>5.4759898904802019E-2</v>
      </c>
      <c r="CH518" s="126">
        <f t="shared" ref="CH518" si="9446">Z518/Z529</f>
        <v>5.5901588290252255E-2</v>
      </c>
      <c r="CI518" s="124">
        <f t="shared" ref="CI518" si="9447">AA518/AA529</f>
        <v>7.5980948060784759E-2</v>
      </c>
      <c r="CJ518" s="130">
        <f t="shared" ref="CJ518" si="9448">AB518/AB529</f>
        <v>7.349961176448308E-2</v>
      </c>
      <c r="CK518" s="131">
        <f t="shared" ref="CK518" si="9449">AC518/AC529</f>
        <v>5.8583597351596441E-2</v>
      </c>
    </row>
    <row r="519" spans="1:89" x14ac:dyDescent="0.2">
      <c r="A519" s="140" t="s">
        <v>30</v>
      </c>
      <c r="B519" s="195">
        <v>374</v>
      </c>
      <c r="C519" s="189">
        <v>518</v>
      </c>
      <c r="D519" s="190">
        <v>181</v>
      </c>
      <c r="E519" s="191">
        <v>349</v>
      </c>
      <c r="F519" s="188">
        <v>294</v>
      </c>
      <c r="G519" s="192">
        <v>355</v>
      </c>
      <c r="H519" s="190">
        <v>543</v>
      </c>
      <c r="I519" s="191">
        <v>495</v>
      </c>
      <c r="J519" s="188">
        <v>152</v>
      </c>
      <c r="K519" s="189">
        <v>61</v>
      </c>
      <c r="L519" s="190">
        <v>324</v>
      </c>
      <c r="M519" s="188">
        <v>138</v>
      </c>
      <c r="N519" s="193">
        <v>449</v>
      </c>
      <c r="O519" s="196">
        <v>400</v>
      </c>
      <c r="P519" s="188">
        <v>253</v>
      </c>
      <c r="Q519" s="189">
        <v>239</v>
      </c>
      <c r="R519" s="190">
        <v>256</v>
      </c>
      <c r="S519" s="191">
        <v>376</v>
      </c>
      <c r="T519" s="188">
        <v>236</v>
      </c>
      <c r="U519" s="192">
        <v>31</v>
      </c>
      <c r="V519" s="190">
        <v>481</v>
      </c>
      <c r="W519" s="197">
        <v>148</v>
      </c>
      <c r="X519" s="188">
        <v>298</v>
      </c>
      <c r="Y519" s="192">
        <v>173</v>
      </c>
      <c r="Z519" s="190">
        <v>428</v>
      </c>
      <c r="AA519" s="188">
        <v>835</v>
      </c>
      <c r="AB519" s="165">
        <f t="shared" si="9176"/>
        <v>4269</v>
      </c>
      <c r="AC519" s="166">
        <f t="shared" si="9093"/>
        <v>4118</v>
      </c>
      <c r="BI519" s="140" t="s">
        <v>30</v>
      </c>
      <c r="BJ519" s="124">
        <f>B519/B529</f>
        <v>6.8111455108359129E-2</v>
      </c>
      <c r="BK519" s="125">
        <f t="shared" ref="BK519" si="9450">C519/C529</f>
        <v>9.2798280186313156E-2</v>
      </c>
      <c r="BL519" s="126">
        <f t="shared" ref="BL519" si="9451">D519/D529</f>
        <v>6.3486495966327605E-2</v>
      </c>
      <c r="BM519" s="127">
        <f t="shared" ref="BM519" si="9452">E519/E529</f>
        <v>0.10186806771745475</v>
      </c>
      <c r="BN519" s="124">
        <f t="shared" ref="BN519" si="9453">F519/F529</f>
        <v>5.7931034482758624E-2</v>
      </c>
      <c r="BO519" s="125">
        <f t="shared" ref="BO519" si="9454">G519/G529</f>
        <v>9.0885816692268306E-2</v>
      </c>
      <c r="BP519" s="126">
        <f t="shared" ref="BP519" si="9455">H519/H529</f>
        <v>8.1299595747866452E-2</v>
      </c>
      <c r="BQ519" s="127">
        <f t="shared" ref="BQ519" si="9456">I519/I529</f>
        <v>7.6994867008866069E-2</v>
      </c>
      <c r="BR519" s="124">
        <f t="shared" ref="BR519" si="9457">J519/J529</f>
        <v>8.9097303634232128E-2</v>
      </c>
      <c r="BS519" s="125">
        <f t="shared" ref="BS519" si="9458">K519/K529</f>
        <v>3.9739413680781759E-2</v>
      </c>
      <c r="BT519" s="126">
        <f t="shared" ref="BT519" si="9459">L519/L529</f>
        <v>9.369577790630422E-2</v>
      </c>
      <c r="BU519" s="124">
        <f t="shared" ref="BU519" si="9460">M519/M529</f>
        <v>3.5502958579881658E-2</v>
      </c>
      <c r="BV519" s="128">
        <f t="shared" ref="BV519" si="9461">N519/N529</f>
        <v>8.0365133345265793E-2</v>
      </c>
      <c r="BW519" s="129">
        <f t="shared" ref="BW519" si="9462">O519/O529</f>
        <v>6.8434559452523525E-2</v>
      </c>
      <c r="BX519" s="124">
        <f t="shared" ref="BX519" si="9463">P519/P529</f>
        <v>8.2978025582158083E-2</v>
      </c>
      <c r="BY519" s="125">
        <f t="shared" ref="BY519" si="9464">Q519/Q529</f>
        <v>8.3043780403057682E-2</v>
      </c>
      <c r="BZ519" s="126">
        <f t="shared" ref="BZ519" si="9465">R519/R529</f>
        <v>6.7635402906208716E-2</v>
      </c>
      <c r="CA519" s="127">
        <f t="shared" ref="CA519" si="9466">S519/S529</f>
        <v>0.10335349092908191</v>
      </c>
      <c r="CB519" s="124">
        <f t="shared" ref="CB519" si="9467">T519/T529</f>
        <v>0.18125960061443933</v>
      </c>
      <c r="CC519" s="125">
        <f t="shared" ref="CC519" si="9468">U519/U529</f>
        <v>2.8079710144927536E-2</v>
      </c>
      <c r="CD519" s="126">
        <f t="shared" ref="CD519" si="9469">V519/V529</f>
        <v>0.10562143170838822</v>
      </c>
      <c r="CE519" s="127">
        <f t="shared" ref="CE519" si="9470">W519/W529</f>
        <v>4.499847978108848E-2</v>
      </c>
      <c r="CF519" s="124">
        <f t="shared" ref="CF519" si="9471">X519/X529</f>
        <v>0.10478199718706048</v>
      </c>
      <c r="CG519" s="125">
        <f t="shared" ref="CG519" si="9472">Y519/Y529</f>
        <v>7.2872788542544226E-2</v>
      </c>
      <c r="CH519" s="126">
        <f t="shared" ref="CH519" si="9473">Z519/Z529</f>
        <v>6.6645904702584871E-2</v>
      </c>
      <c r="CI519" s="124">
        <f t="shared" ref="CI519" si="9474">AA519/AA529</f>
        <v>9.4692674075754144E-2</v>
      </c>
      <c r="CJ519" s="130">
        <f t="shared" ref="CJ519" si="9475">AB519/AB529</f>
        <v>8.0847679109141521E-2</v>
      </c>
      <c r="CK519" s="131">
        <f t="shared" ref="CK519" si="9476">AC519/AC529</f>
        <v>7.8124110716928152E-2</v>
      </c>
    </row>
    <row r="520" spans="1:89" x14ac:dyDescent="0.2">
      <c r="A520" s="132" t="s">
        <v>31</v>
      </c>
      <c r="B520" s="198">
        <v>570</v>
      </c>
      <c r="C520" s="182">
        <v>454</v>
      </c>
      <c r="D520" s="183">
        <v>172</v>
      </c>
      <c r="E520" s="184">
        <v>322</v>
      </c>
      <c r="F520" s="181">
        <v>232</v>
      </c>
      <c r="G520" s="185">
        <v>479</v>
      </c>
      <c r="H520" s="183">
        <v>531</v>
      </c>
      <c r="I520" s="184">
        <v>670</v>
      </c>
      <c r="J520" s="181">
        <v>162</v>
      </c>
      <c r="K520" s="182">
        <v>63</v>
      </c>
      <c r="L520" s="183">
        <v>429</v>
      </c>
      <c r="M520" s="181">
        <v>133</v>
      </c>
      <c r="N520" s="186">
        <v>449</v>
      </c>
      <c r="O520" s="199">
        <v>365</v>
      </c>
      <c r="P520" s="181">
        <v>234</v>
      </c>
      <c r="Q520" s="182">
        <v>273</v>
      </c>
      <c r="R520" s="183">
        <v>253</v>
      </c>
      <c r="S520" s="184">
        <v>378</v>
      </c>
      <c r="T520" s="181">
        <v>194</v>
      </c>
      <c r="U520" s="185">
        <v>41</v>
      </c>
      <c r="V520" s="183">
        <v>757</v>
      </c>
      <c r="W520" s="200">
        <v>121</v>
      </c>
      <c r="X520" s="181">
        <v>253</v>
      </c>
      <c r="Y520" s="185">
        <v>241</v>
      </c>
      <c r="Z520" s="183">
        <v>404</v>
      </c>
      <c r="AA520" s="181">
        <v>889</v>
      </c>
      <c r="AB520" s="165">
        <f t="shared" si="9176"/>
        <v>4640</v>
      </c>
      <c r="AC520" s="166">
        <f t="shared" si="9093"/>
        <v>4429</v>
      </c>
      <c r="BI520" s="132" t="s">
        <v>31</v>
      </c>
      <c r="BJ520" s="124">
        <f>B520/B529</f>
        <v>0.10380622837370242</v>
      </c>
      <c r="BK520" s="125">
        <f t="shared" ref="BK520" si="9477">C520/C529</f>
        <v>8.1332855607309212E-2</v>
      </c>
      <c r="BL520" s="126">
        <f t="shared" ref="BL520" si="9478">D520/D529</f>
        <v>6.032970887407927E-2</v>
      </c>
      <c r="BM520" s="127">
        <f t="shared" ref="BM520" si="9479">E520/E529</f>
        <v>9.3987157034442492E-2</v>
      </c>
      <c r="BN520" s="124">
        <f t="shared" ref="BN520" si="9480">F520/F529</f>
        <v>4.5714285714285714E-2</v>
      </c>
      <c r="BO520" s="125">
        <f t="shared" ref="BO520" si="9481">G520/G529</f>
        <v>0.12263184843830005</v>
      </c>
      <c r="BP520" s="126">
        <f t="shared" ref="BP520" si="9482">H520/H529</f>
        <v>7.9502919598742325E-2</v>
      </c>
      <c r="BQ520" s="127">
        <f t="shared" ref="BQ520" si="9483">I520/I529</f>
        <v>0.10421527453725307</v>
      </c>
      <c r="BR520" s="124">
        <f t="shared" ref="BR520" si="9484">J520/J529</f>
        <v>9.495896834701055E-2</v>
      </c>
      <c r="BS520" s="125">
        <f t="shared" ref="BS520" si="9485">K520/K529</f>
        <v>4.1042345276872963E-2</v>
      </c>
      <c r="BT520" s="126">
        <f t="shared" ref="BT520" si="9486">L520/L529</f>
        <v>0.12406015037593984</v>
      </c>
      <c r="BU520" s="124">
        <f t="shared" ref="BU520" si="9487">M520/M529</f>
        <v>3.4216619500900436E-2</v>
      </c>
      <c r="BV520" s="128">
        <f t="shared" ref="BV520" si="9488">N520/N529</f>
        <v>8.0365133345265793E-2</v>
      </c>
      <c r="BW520" s="129">
        <f t="shared" ref="BW520" si="9489">O520/O529</f>
        <v>6.2446535500427718E-2</v>
      </c>
      <c r="BX520" s="124">
        <f t="shared" ref="BX520" si="9490">P520/P529</f>
        <v>7.6746474253853725E-2</v>
      </c>
      <c r="BY520" s="125">
        <f t="shared" ref="BY520" si="9491">Q520/Q529</f>
        <v>9.4857539958304385E-2</v>
      </c>
      <c r="BZ520" s="126">
        <f t="shared" ref="BZ520" si="9492">R520/R529</f>
        <v>6.684280052840158E-2</v>
      </c>
      <c r="CA520" s="127">
        <f t="shared" ref="CA520" si="9493">S520/S529</f>
        <v>0.10390324354040682</v>
      </c>
      <c r="CB520" s="124">
        <f t="shared" ref="CB520" si="9494">T520/T529</f>
        <v>0.14900153609831029</v>
      </c>
      <c r="CC520" s="125">
        <f t="shared" ref="CC520" si="9495">U520/U529</f>
        <v>3.7137681159420288E-2</v>
      </c>
      <c r="CD520" s="126">
        <f t="shared" ref="CD520" si="9496">V520/V529</f>
        <v>0.16622749231444883</v>
      </c>
      <c r="CE520" s="127">
        <f t="shared" ref="CE520" si="9497">W520/W529</f>
        <v>3.678929765886288E-2</v>
      </c>
      <c r="CF520" s="124">
        <f t="shared" ref="CF520" si="9498">X520/X529</f>
        <v>8.8959212376933897E-2</v>
      </c>
      <c r="CG520" s="125">
        <f t="shared" ref="CG520" si="9499">Y520/Y529</f>
        <v>0.10151642796967145</v>
      </c>
      <c r="CH520" s="126">
        <f t="shared" ref="CH520" si="9500">Z520/Z529</f>
        <v>6.2908751167860474E-2</v>
      </c>
      <c r="CI520" s="124">
        <f t="shared" ref="CI520" si="9501">AA520/AA529</f>
        <v>0.10081651168065321</v>
      </c>
      <c r="CJ520" s="130">
        <f t="shared" ref="CJ520" si="9502">AB520/AB529</f>
        <v>8.7873795049523695E-2</v>
      </c>
      <c r="CK520" s="131">
        <f t="shared" ref="CK520" si="9503">AC520/AC529</f>
        <v>8.4024207470926371E-2</v>
      </c>
    </row>
    <row r="521" spans="1:89" x14ac:dyDescent="0.2">
      <c r="A521" s="140" t="s">
        <v>32</v>
      </c>
      <c r="B521" s="195">
        <v>258</v>
      </c>
      <c r="C521" s="189">
        <v>399</v>
      </c>
      <c r="D521" s="190">
        <v>86</v>
      </c>
      <c r="E521" s="191">
        <v>205</v>
      </c>
      <c r="F521" s="188">
        <v>94</v>
      </c>
      <c r="G521" s="192">
        <v>376</v>
      </c>
      <c r="H521" s="190">
        <v>417</v>
      </c>
      <c r="I521" s="191">
        <v>425</v>
      </c>
      <c r="J521" s="188">
        <v>78</v>
      </c>
      <c r="K521" s="189">
        <v>51</v>
      </c>
      <c r="L521" s="190">
        <v>237</v>
      </c>
      <c r="M521" s="188">
        <v>118</v>
      </c>
      <c r="N521" s="193">
        <v>457</v>
      </c>
      <c r="O521" s="196">
        <v>320</v>
      </c>
      <c r="P521" s="188">
        <v>233</v>
      </c>
      <c r="Q521" s="189">
        <v>234</v>
      </c>
      <c r="R521" s="190">
        <v>162</v>
      </c>
      <c r="S521" s="191">
        <v>382</v>
      </c>
      <c r="T521" s="188">
        <v>90</v>
      </c>
      <c r="U521" s="192">
        <v>31</v>
      </c>
      <c r="V521" s="190">
        <v>449</v>
      </c>
      <c r="W521" s="197">
        <v>86</v>
      </c>
      <c r="X521" s="188">
        <v>186</v>
      </c>
      <c r="Y521" s="192">
        <v>183</v>
      </c>
      <c r="Z521" s="190">
        <v>376</v>
      </c>
      <c r="AA521" s="188">
        <v>884</v>
      </c>
      <c r="AB521" s="165">
        <f t="shared" si="9176"/>
        <v>3123</v>
      </c>
      <c r="AC521" s="166">
        <f t="shared" si="9093"/>
        <v>3694</v>
      </c>
      <c r="BI521" s="140" t="s">
        <v>32</v>
      </c>
      <c r="BJ521" s="124">
        <f>B521/B529</f>
        <v>4.6985977053360044E-2</v>
      </c>
      <c r="BK521" s="125">
        <f t="shared" ref="BK521" si="9504">C521/C529</f>
        <v>7.1479756359727697E-2</v>
      </c>
      <c r="BL521" s="126">
        <f t="shared" ref="BL521" si="9505">D521/D529</f>
        <v>3.0164854437039635E-2</v>
      </c>
      <c r="BM521" s="127">
        <f t="shared" ref="BM521" si="9506">E521/E529</f>
        <v>5.9836544074722706E-2</v>
      </c>
      <c r="BN521" s="124">
        <f t="shared" ref="BN521" si="9507">F521/F529</f>
        <v>1.8522167487684729E-2</v>
      </c>
      <c r="BO521" s="125">
        <f t="shared" ref="BO521" si="9508">G521/G529</f>
        <v>9.6262160778289807E-2</v>
      </c>
      <c r="BP521" s="126">
        <f t="shared" ref="BP521" si="9509">H521/H529</f>
        <v>6.2434496182063183E-2</v>
      </c>
      <c r="BQ521" s="127">
        <f t="shared" ref="BQ521" si="9510">I521/I529</f>
        <v>6.6106703997511271E-2</v>
      </c>
      <c r="BR521" s="124">
        <f t="shared" ref="BR521" si="9511">J521/J529</f>
        <v>4.5720984759671748E-2</v>
      </c>
      <c r="BS521" s="125">
        <f t="shared" ref="BS521" si="9512">K521/K529</f>
        <v>3.322475570032573E-2</v>
      </c>
      <c r="BT521" s="126">
        <f t="shared" ref="BT521" si="9513">L521/L529</f>
        <v>6.8536726431463274E-2</v>
      </c>
      <c r="BU521" s="124">
        <f t="shared" ref="BU521" si="9514">M521/M529</f>
        <v>3.0357602263956777E-2</v>
      </c>
      <c r="BV521" s="128">
        <f t="shared" ref="BV521" si="9515">N521/N529</f>
        <v>8.1797028816896364E-2</v>
      </c>
      <c r="BW521" s="129">
        <f t="shared" ref="BW521" si="9516">O521/O529</f>
        <v>5.4747647562018817E-2</v>
      </c>
      <c r="BX521" s="124">
        <f t="shared" ref="BX521" si="9517">P521/P529</f>
        <v>7.6418497868153495E-2</v>
      </c>
      <c r="BY521" s="125">
        <f t="shared" ref="BY521" si="9518">Q521/Q529</f>
        <v>8.1306462821403747E-2</v>
      </c>
      <c r="BZ521" s="126">
        <f t="shared" ref="BZ521" si="9519">R521/R529</f>
        <v>4.2800528401585207E-2</v>
      </c>
      <c r="CA521" s="127">
        <f t="shared" ref="CA521" si="9520">S521/S529</f>
        <v>0.10500274876305662</v>
      </c>
      <c r="CB521" s="124">
        <f t="shared" ref="CB521" si="9521">T521/T529</f>
        <v>6.9124423963133647E-2</v>
      </c>
      <c r="CC521" s="125">
        <f t="shared" ref="CC521" si="9522">U521/U529</f>
        <v>2.8079710144927536E-2</v>
      </c>
      <c r="CD521" s="126">
        <f t="shared" ref="CD521" si="9523">V521/V529</f>
        <v>9.8594642072902944E-2</v>
      </c>
      <c r="CE521" s="127">
        <f t="shared" ref="CE521" si="9524">W521/W529</f>
        <v>2.614776527820006E-2</v>
      </c>
      <c r="CF521" s="124">
        <f t="shared" ref="CF521" si="9525">X521/X529</f>
        <v>6.5400843881856546E-2</v>
      </c>
      <c r="CG521" s="125">
        <f t="shared" ref="CG521" si="9526">Y521/Y529</f>
        <v>7.7085088458298229E-2</v>
      </c>
      <c r="CH521" s="126">
        <f t="shared" ref="CH521" si="9527">Z521/Z529</f>
        <v>5.854873871068203E-2</v>
      </c>
      <c r="CI521" s="124">
        <f t="shared" ref="CI521" si="9528">AA521/AA529</f>
        <v>0.10024948968019959</v>
      </c>
      <c r="CJ521" s="130">
        <f t="shared" ref="CJ521" si="9529">AB521/AB529</f>
        <v>5.9144366797341058E-2</v>
      </c>
      <c r="CK521" s="131">
        <f t="shared" ref="CK521" si="9530">AC521/AC529</f>
        <v>7.0080248904403258E-2</v>
      </c>
    </row>
    <row r="522" spans="1:89" x14ac:dyDescent="0.2">
      <c r="A522" s="132" t="s">
        <v>33</v>
      </c>
      <c r="B522" s="198">
        <v>102</v>
      </c>
      <c r="C522" s="182">
        <v>489</v>
      </c>
      <c r="D522" s="183">
        <v>36</v>
      </c>
      <c r="E522" s="184">
        <v>258</v>
      </c>
      <c r="F522" s="181">
        <v>56</v>
      </c>
      <c r="G522" s="185">
        <v>449</v>
      </c>
      <c r="H522" s="183">
        <v>95</v>
      </c>
      <c r="I522" s="184">
        <v>489</v>
      </c>
      <c r="J522" s="181">
        <v>53</v>
      </c>
      <c r="K522" s="182">
        <v>80</v>
      </c>
      <c r="L522" s="183">
        <v>223</v>
      </c>
      <c r="M522" s="181">
        <v>105</v>
      </c>
      <c r="N522" s="186">
        <v>384</v>
      </c>
      <c r="O522" s="199">
        <v>248</v>
      </c>
      <c r="P522" s="181">
        <v>93</v>
      </c>
      <c r="Q522" s="182">
        <v>170</v>
      </c>
      <c r="R522" s="183">
        <v>66</v>
      </c>
      <c r="S522" s="184">
        <v>223</v>
      </c>
      <c r="T522" s="181">
        <v>23</v>
      </c>
      <c r="U522" s="185">
        <v>19</v>
      </c>
      <c r="V522" s="183">
        <v>109</v>
      </c>
      <c r="W522" s="200">
        <v>72</v>
      </c>
      <c r="X522" s="181">
        <v>35</v>
      </c>
      <c r="Y522" s="185">
        <v>84</v>
      </c>
      <c r="Z522" s="183">
        <v>105</v>
      </c>
      <c r="AA522" s="181">
        <v>501</v>
      </c>
      <c r="AB522" s="165">
        <f t="shared" si="9176"/>
        <v>1380</v>
      </c>
      <c r="AC522" s="166">
        <f t="shared" si="9093"/>
        <v>3187</v>
      </c>
      <c r="BI522" s="132" t="s">
        <v>33</v>
      </c>
      <c r="BJ522" s="124">
        <f>B522/B529</f>
        <v>1.8575851393188854E-2</v>
      </c>
      <c r="BK522" s="125">
        <f t="shared" ref="BK522" si="9531">C522/C529</f>
        <v>8.7603009673951987E-2</v>
      </c>
      <c r="BL522" s="126">
        <f t="shared" ref="BL522" si="9532">D522/D529</f>
        <v>1.2627148368993335E-2</v>
      </c>
      <c r="BM522" s="127">
        <f t="shared" ref="BM522" si="9533">E522/E529</f>
        <v>7.5306479859894915E-2</v>
      </c>
      <c r="BN522" s="124">
        <f t="shared" ref="BN522" si="9534">F522/F529</f>
        <v>1.1034482758620689E-2</v>
      </c>
      <c r="BO522" s="125">
        <f t="shared" ref="BO522" si="9535">G522/G529</f>
        <v>0.11495135688684076</v>
      </c>
      <c r="BP522" s="126">
        <f t="shared" ref="BP522" si="9536">H522/H529</f>
        <v>1.4223686180565954E-2</v>
      </c>
      <c r="BQ522" s="127">
        <f t="shared" ref="BQ522" si="9537">I522/I529</f>
        <v>7.6061595893607087E-2</v>
      </c>
      <c r="BR522" s="124">
        <f t="shared" ref="BR522" si="9538">J522/J529</f>
        <v>3.1066822977725676E-2</v>
      </c>
      <c r="BS522" s="125">
        <f t="shared" ref="BS522" si="9539">K522/K529</f>
        <v>5.2117263843648211E-2</v>
      </c>
      <c r="BT522" s="126">
        <f t="shared" ref="BT522" si="9540">L522/L529</f>
        <v>6.448814343551186E-2</v>
      </c>
      <c r="BU522" s="124">
        <f t="shared" ref="BU522" si="9541">M522/M529</f>
        <v>2.7013120658605609E-2</v>
      </c>
      <c r="BV522" s="128">
        <f t="shared" ref="BV522" si="9542">N522/N529</f>
        <v>6.8730982638267407E-2</v>
      </c>
      <c r="BW522" s="129">
        <f t="shared" ref="BW522" si="9543">O522/O529</f>
        <v>4.2429426860564584E-2</v>
      </c>
      <c r="BX522" s="124">
        <f t="shared" ref="BX522" si="9544">P522/P529</f>
        <v>3.0501803870121351E-2</v>
      </c>
      <c r="BY522" s="125">
        <f t="shared" ref="BY522" si="9545">Q522/Q529</f>
        <v>5.9068797776233493E-2</v>
      </c>
      <c r="BZ522" s="126">
        <f t="shared" ref="BZ522" si="9546">R522/R529</f>
        <v>1.7437252311756937E-2</v>
      </c>
      <c r="CA522" s="127">
        <f t="shared" ref="CA522" si="9547">S522/S529</f>
        <v>6.129741616272677E-2</v>
      </c>
      <c r="CB522" s="124">
        <f t="shared" ref="CB522" si="9548">T522/T529</f>
        <v>1.7665130568356373E-2</v>
      </c>
      <c r="CC522" s="125">
        <f t="shared" ref="CC522" si="9549">U522/U529</f>
        <v>1.7210144927536232E-2</v>
      </c>
      <c r="CD522" s="126">
        <f t="shared" ref="CD522" si="9550">V522/V529</f>
        <v>2.393500219587176E-2</v>
      </c>
      <c r="CE522" s="127">
        <f t="shared" ref="CE522" si="9551">W522/W529</f>
        <v>2.1891152325934936E-2</v>
      </c>
      <c r="CF522" s="124">
        <f t="shared" ref="CF522" si="9552">X522/X529</f>
        <v>1.230661040787623E-2</v>
      </c>
      <c r="CG522" s="125">
        <f t="shared" ref="CG522" si="9553">Y522/Y529</f>
        <v>3.5383319292333612E-2</v>
      </c>
      <c r="CH522" s="126">
        <f t="shared" ref="CH522" si="9554">Z522/Z529</f>
        <v>1.6350046714419184E-2</v>
      </c>
      <c r="CI522" s="124">
        <f t="shared" ref="CI522" si="9555">AA522/AA529</f>
        <v>5.6815604445452486E-2</v>
      </c>
      <c r="CJ522" s="130">
        <f t="shared" ref="CJ522" si="9556">AB522/AB529</f>
        <v>2.613487870007386E-2</v>
      </c>
      <c r="CK522" s="131">
        <f t="shared" ref="CK522" si="9557">AC522/AC529</f>
        <v>6.0461763199332205E-2</v>
      </c>
    </row>
    <row r="523" spans="1:89" x14ac:dyDescent="0.2">
      <c r="A523" s="140" t="s">
        <v>34</v>
      </c>
      <c r="B523" s="195">
        <v>6</v>
      </c>
      <c r="C523" s="189">
        <v>194</v>
      </c>
      <c r="D523" s="190">
        <v>6</v>
      </c>
      <c r="E523" s="191">
        <v>93</v>
      </c>
      <c r="F523" s="188">
        <v>8</v>
      </c>
      <c r="G523" s="192">
        <v>90</v>
      </c>
      <c r="H523" s="190">
        <v>15</v>
      </c>
      <c r="I523" s="191">
        <v>101</v>
      </c>
      <c r="J523" s="188">
        <v>5</v>
      </c>
      <c r="K523" s="189">
        <v>10</v>
      </c>
      <c r="L523" s="190">
        <v>12</v>
      </c>
      <c r="M523" s="188">
        <v>30</v>
      </c>
      <c r="N523" s="193">
        <v>16</v>
      </c>
      <c r="O523" s="196">
        <v>69</v>
      </c>
      <c r="P523" s="188">
        <v>11</v>
      </c>
      <c r="Q523" s="189">
        <v>38</v>
      </c>
      <c r="R523" s="190">
        <v>16</v>
      </c>
      <c r="S523" s="191">
        <v>58</v>
      </c>
      <c r="T523" s="188">
        <v>9</v>
      </c>
      <c r="U523" s="192">
        <v>10</v>
      </c>
      <c r="V523" s="190">
        <v>25</v>
      </c>
      <c r="W523" s="197">
        <v>37</v>
      </c>
      <c r="X523" s="188">
        <v>19</v>
      </c>
      <c r="Y523" s="192">
        <v>49</v>
      </c>
      <c r="Z523" s="190">
        <v>35</v>
      </c>
      <c r="AA523" s="188">
        <v>86</v>
      </c>
      <c r="AB523" s="165">
        <f t="shared" si="9176"/>
        <v>183</v>
      </c>
      <c r="AC523" s="166">
        <f t="shared" si="9093"/>
        <v>865</v>
      </c>
      <c r="BI523" s="140" t="s">
        <v>34</v>
      </c>
      <c r="BJ523" s="124">
        <f>B523/B529</f>
        <v>1.0926971407758149E-3</v>
      </c>
      <c r="BK523" s="125">
        <f t="shared" ref="BK523" si="9558">C523/C529</f>
        <v>3.47545682551057E-2</v>
      </c>
      <c r="BL523" s="126">
        <f t="shared" ref="BL523" si="9559">D523/D529</f>
        <v>2.104524728165556E-3</v>
      </c>
      <c r="BM523" s="127">
        <f t="shared" ref="BM523" si="9560">E523/E529</f>
        <v>2.7145359019264449E-2</v>
      </c>
      <c r="BN523" s="124">
        <f t="shared" ref="BN523" si="9561">F523/F529</f>
        <v>1.5763546798029558E-3</v>
      </c>
      <c r="BO523" s="125">
        <f t="shared" ref="BO523" si="9562">G523/G529</f>
        <v>2.3041474654377881E-2</v>
      </c>
      <c r="BP523" s="126">
        <f t="shared" ref="BP523" si="9563">H523/H529</f>
        <v>2.2458451864051506E-3</v>
      </c>
      <c r="BQ523" s="127">
        <f t="shared" ref="BQ523" si="9564">I523/I529</f>
        <v>1.5710063773526208E-2</v>
      </c>
      <c r="BR523" s="124">
        <f t="shared" ref="BR523" si="9565">J523/J529</f>
        <v>2.9308323563892145E-3</v>
      </c>
      <c r="BS523" s="125">
        <f t="shared" ref="BS523" si="9566">K523/K529</f>
        <v>6.5146579804560263E-3</v>
      </c>
      <c r="BT523" s="126">
        <f t="shared" ref="BT523" si="9567">L523/L529</f>
        <v>3.470213996529786E-3</v>
      </c>
      <c r="BU523" s="124">
        <f t="shared" ref="BU523" si="9568">M523/M529</f>
        <v>7.7180344738873169E-3</v>
      </c>
      <c r="BV523" s="128">
        <f t="shared" ref="BV523" si="9569">N523/N529</f>
        <v>2.8637909432611421E-3</v>
      </c>
      <c r="BW523" s="129">
        <f t="shared" ref="BW523" si="9570">O523/O529</f>
        <v>1.1804961505560308E-2</v>
      </c>
      <c r="BX523" s="124">
        <f t="shared" ref="BX523" si="9571">P523/P529</f>
        <v>3.6077402427025255E-3</v>
      </c>
      <c r="BY523" s="125">
        <f t="shared" ref="BY523" si="9572">Q523/Q529</f>
        <v>1.320361362056984E-2</v>
      </c>
      <c r="BZ523" s="126">
        <f t="shared" ref="BZ523" si="9573">R523/R529</f>
        <v>4.2272126816380448E-3</v>
      </c>
      <c r="CA523" s="127">
        <f t="shared" ref="CA523" si="9574">S523/S529</f>
        <v>1.5942825728422209E-2</v>
      </c>
      <c r="CB523" s="124">
        <f t="shared" ref="CB523" si="9575">T523/T529</f>
        <v>6.9124423963133645E-3</v>
      </c>
      <c r="CC523" s="125">
        <f t="shared" ref="CC523" si="9576">U523/U529</f>
        <v>9.057971014492754E-3</v>
      </c>
      <c r="CD523" s="126">
        <f t="shared" ref="CD523" si="9577">V523/V529</f>
        <v>5.489679402722881E-3</v>
      </c>
      <c r="CE523" s="127">
        <f t="shared" ref="CE523" si="9578">W523/W529</f>
        <v>1.124961994527212E-2</v>
      </c>
      <c r="CF523" s="124">
        <f t="shared" ref="CF523" si="9579">X523/X529</f>
        <v>6.6807313642756683E-3</v>
      </c>
      <c r="CG523" s="125">
        <f t="shared" ref="CG523" si="9580">Y523/Y529</f>
        <v>2.0640269587194608E-2</v>
      </c>
      <c r="CH523" s="126">
        <f t="shared" ref="CH523" si="9581">Z523/Z529</f>
        <v>5.4500155714730615E-3</v>
      </c>
      <c r="CI523" s="124">
        <f t="shared" ref="CI523" si="9582">AA523/AA529</f>
        <v>9.7527784078022227E-3</v>
      </c>
      <c r="CJ523" s="130">
        <f t="shared" ref="CJ523" si="9583">AB523/AB529</f>
        <v>3.465712175444577E-3</v>
      </c>
      <c r="CK523" s="131">
        <f t="shared" ref="CK523" si="9584">AC523/AC529</f>
        <v>1.6410236952438768E-2</v>
      </c>
    </row>
    <row r="524" spans="1:89" x14ac:dyDescent="0.2">
      <c r="A524" s="132" t="s">
        <v>35</v>
      </c>
      <c r="B524" s="198">
        <v>0</v>
      </c>
      <c r="C524" s="182">
        <v>11</v>
      </c>
      <c r="D524" s="183">
        <v>0</v>
      </c>
      <c r="E524" s="184">
        <v>7</v>
      </c>
      <c r="F524" s="181">
        <v>1</v>
      </c>
      <c r="G524" s="185">
        <v>1</v>
      </c>
      <c r="H524" s="183">
        <v>2</v>
      </c>
      <c r="I524" s="184">
        <v>5</v>
      </c>
      <c r="J524" s="181">
        <v>0</v>
      </c>
      <c r="K524" s="182">
        <v>0</v>
      </c>
      <c r="L524" s="183">
        <v>3</v>
      </c>
      <c r="M524" s="181">
        <v>1</v>
      </c>
      <c r="N524" s="186">
        <v>4</v>
      </c>
      <c r="O524" s="199">
        <v>2</v>
      </c>
      <c r="P524" s="181">
        <v>2</v>
      </c>
      <c r="Q524" s="182">
        <v>1</v>
      </c>
      <c r="R524" s="183">
        <v>1</v>
      </c>
      <c r="S524" s="184">
        <v>4</v>
      </c>
      <c r="T524" s="181">
        <v>1</v>
      </c>
      <c r="U524" s="185">
        <v>1</v>
      </c>
      <c r="V524" s="183">
        <v>1</v>
      </c>
      <c r="W524" s="200">
        <v>1</v>
      </c>
      <c r="X524" s="181">
        <v>0</v>
      </c>
      <c r="Y524" s="185">
        <v>2</v>
      </c>
      <c r="Z524" s="183">
        <v>1</v>
      </c>
      <c r="AA524" s="181">
        <v>1</v>
      </c>
      <c r="AB524" s="165">
        <f t="shared" si="9176"/>
        <v>16</v>
      </c>
      <c r="AC524" s="166">
        <f t="shared" si="9093"/>
        <v>37</v>
      </c>
      <c r="BI524" s="132" t="s">
        <v>35</v>
      </c>
      <c r="BJ524" s="124">
        <f>B524/B529</f>
        <v>0</v>
      </c>
      <c r="BK524" s="125">
        <f t="shared" ref="BK524" si="9585">C524/C529</f>
        <v>1.9706198495163022E-3</v>
      </c>
      <c r="BL524" s="126">
        <f t="shared" ref="BL524" si="9586">D524/D529</f>
        <v>0</v>
      </c>
      <c r="BM524" s="127">
        <f t="shared" ref="BM524" si="9587">E524/E529</f>
        <v>2.0431990659661413E-3</v>
      </c>
      <c r="BN524" s="124">
        <f t="shared" ref="BN524" si="9588">F524/F529</f>
        <v>1.9704433497536947E-4</v>
      </c>
      <c r="BO524" s="125">
        <f t="shared" ref="BO524" si="9589">G524/G529</f>
        <v>2.5601638504864311E-4</v>
      </c>
      <c r="BP524" s="126">
        <f t="shared" ref="BP524" si="9590">H524/H529</f>
        <v>2.9944602485402008E-4</v>
      </c>
      <c r="BQ524" s="127">
        <f t="shared" ref="BQ524" si="9591">I524/I529</f>
        <v>7.7772592938248563E-4</v>
      </c>
      <c r="BR524" s="124">
        <f t="shared" ref="BR524" si="9592">J524/J529</f>
        <v>0</v>
      </c>
      <c r="BS524" s="125">
        <f t="shared" ref="BS524" si="9593">K524/K529</f>
        <v>0</v>
      </c>
      <c r="BT524" s="126">
        <f t="shared" ref="BT524" si="9594">L524/L529</f>
        <v>8.6755349913244649E-4</v>
      </c>
      <c r="BU524" s="124">
        <f t="shared" ref="BU524" si="9595">M524/M529</f>
        <v>2.5726781579624391E-4</v>
      </c>
      <c r="BV524" s="128">
        <f t="shared" ref="BV524" si="9596">N524/N529</f>
        <v>7.1594773581528553E-4</v>
      </c>
      <c r="BW524" s="129">
        <f t="shared" ref="BW524" si="9597">O524/O529</f>
        <v>3.4217279726261765E-4</v>
      </c>
      <c r="BX524" s="124">
        <f t="shared" ref="BX524" si="9598">P524/P529</f>
        <v>6.5595277140045915E-4</v>
      </c>
      <c r="BY524" s="125">
        <f t="shared" ref="BY524" si="9599">Q524/Q529</f>
        <v>3.4746351633078526E-4</v>
      </c>
      <c r="BZ524" s="126">
        <f t="shared" ref="BZ524" si="9600">R524/R529</f>
        <v>2.642007926023778E-4</v>
      </c>
      <c r="CA524" s="127">
        <f t="shared" ref="CA524" si="9601">S524/S529</f>
        <v>1.0995052226498076E-3</v>
      </c>
      <c r="CB524" s="124">
        <f t="shared" ref="CB524" si="9602">T524/T529</f>
        <v>7.6804915514592934E-4</v>
      </c>
      <c r="CC524" s="125">
        <f t="shared" ref="CC524" si="9603">U524/U529</f>
        <v>9.0579710144927537E-4</v>
      </c>
      <c r="CD524" s="126">
        <f t="shared" ref="CD524" si="9604">V524/V529</f>
        <v>2.1958717610891525E-4</v>
      </c>
      <c r="CE524" s="127">
        <f t="shared" ref="CE524" si="9605">W524/W529</f>
        <v>3.0404378230465187E-4</v>
      </c>
      <c r="CF524" s="124">
        <f t="shared" ref="CF524" si="9606">X524/X529</f>
        <v>0</v>
      </c>
      <c r="CG524" s="125">
        <f t="shared" ref="CG524" si="9607">Y524/Y529</f>
        <v>8.4245998315080029E-4</v>
      </c>
      <c r="CH524" s="126">
        <f t="shared" ref="CH524" si="9608">Z524/Z529</f>
        <v>1.5571473061351605E-4</v>
      </c>
      <c r="CI524" s="124">
        <f t="shared" ref="CI524" si="9609">AA524/AA529</f>
        <v>1.1340440009072352E-4</v>
      </c>
      <c r="CJ524" s="130">
        <f t="shared" ref="CJ524" si="9610">AB524/AB529</f>
        <v>3.0301308637766791E-4</v>
      </c>
      <c r="CK524" s="131">
        <f t="shared" ref="CK524" si="9611">AC524/AC529</f>
        <v>7.0194077137599364E-4</v>
      </c>
    </row>
    <row r="525" spans="1:89" x14ac:dyDescent="0.2">
      <c r="A525" s="140" t="s">
        <v>36</v>
      </c>
      <c r="B525" s="195">
        <v>0</v>
      </c>
      <c r="C525" s="189">
        <v>0</v>
      </c>
      <c r="D525" s="190">
        <v>0</v>
      </c>
      <c r="E525" s="191">
        <v>2</v>
      </c>
      <c r="F525" s="188">
        <v>0</v>
      </c>
      <c r="G525" s="192">
        <v>1</v>
      </c>
      <c r="H525" s="190">
        <v>0</v>
      </c>
      <c r="I525" s="191">
        <v>0</v>
      </c>
      <c r="J525" s="188">
        <v>0</v>
      </c>
      <c r="K525" s="192">
        <v>0</v>
      </c>
      <c r="L525" s="190">
        <v>0</v>
      </c>
      <c r="M525" s="188">
        <v>0</v>
      </c>
      <c r="N525" s="193">
        <v>0</v>
      </c>
      <c r="O525" s="196">
        <v>0</v>
      </c>
      <c r="P525" s="188">
        <v>0</v>
      </c>
      <c r="Q525" s="192">
        <v>0</v>
      </c>
      <c r="R525" s="190">
        <v>0</v>
      </c>
      <c r="S525" s="191">
        <v>0</v>
      </c>
      <c r="T525" s="188">
        <v>0</v>
      </c>
      <c r="U525" s="192">
        <v>0</v>
      </c>
      <c r="V525" s="190">
        <v>0</v>
      </c>
      <c r="W525" s="191">
        <v>0</v>
      </c>
      <c r="X525" s="188">
        <v>0</v>
      </c>
      <c r="Y525" s="192">
        <v>0</v>
      </c>
      <c r="Z525" s="190">
        <v>0</v>
      </c>
      <c r="AA525" s="188">
        <v>0</v>
      </c>
      <c r="AB525" s="165">
        <f t="shared" si="9176"/>
        <v>0</v>
      </c>
      <c r="AC525" s="166">
        <f t="shared" si="9093"/>
        <v>3</v>
      </c>
      <c r="BI525" s="140" t="s">
        <v>36</v>
      </c>
      <c r="BJ525" s="124">
        <f>B525/B529</f>
        <v>0</v>
      </c>
      <c r="BK525" s="125">
        <f t="shared" ref="BK525" si="9612">C525/C529</f>
        <v>0</v>
      </c>
      <c r="BL525" s="126">
        <f t="shared" ref="BL525" si="9613">D525/D529</f>
        <v>0</v>
      </c>
      <c r="BM525" s="127">
        <f t="shared" ref="BM525" si="9614">E525/E529</f>
        <v>5.837711617046118E-4</v>
      </c>
      <c r="BN525" s="124">
        <f t="shared" ref="BN525" si="9615">F525/F529</f>
        <v>0</v>
      </c>
      <c r="BO525" s="125">
        <f t="shared" ref="BO525" si="9616">G525/G529</f>
        <v>2.5601638504864311E-4</v>
      </c>
      <c r="BP525" s="126">
        <f t="shared" ref="BP525" si="9617">H525/H529</f>
        <v>0</v>
      </c>
      <c r="BQ525" s="127">
        <f t="shared" ref="BQ525" si="9618">I525/I529</f>
        <v>0</v>
      </c>
      <c r="BR525" s="124">
        <f t="shared" ref="BR525" si="9619">J525/J529</f>
        <v>0</v>
      </c>
      <c r="BS525" s="125">
        <f t="shared" ref="BS525" si="9620">K525/K529</f>
        <v>0</v>
      </c>
      <c r="BT525" s="126">
        <f t="shared" ref="BT525" si="9621">L525/L529</f>
        <v>0</v>
      </c>
      <c r="BU525" s="124">
        <f t="shared" ref="BU525" si="9622">M525/M529</f>
        <v>0</v>
      </c>
      <c r="BV525" s="128">
        <f t="shared" ref="BV525" si="9623">N525/N529</f>
        <v>0</v>
      </c>
      <c r="BW525" s="129">
        <f t="shared" ref="BW525" si="9624">O525/O529</f>
        <v>0</v>
      </c>
      <c r="BX525" s="124">
        <f t="shared" ref="BX525" si="9625">P525/P529</f>
        <v>0</v>
      </c>
      <c r="BY525" s="125">
        <f t="shared" ref="BY525" si="9626">Q525/Q529</f>
        <v>0</v>
      </c>
      <c r="BZ525" s="126">
        <f t="shared" ref="BZ525" si="9627">R525/R529</f>
        <v>0</v>
      </c>
      <c r="CA525" s="127">
        <f t="shared" ref="CA525" si="9628">S525/S529</f>
        <v>0</v>
      </c>
      <c r="CB525" s="124">
        <f t="shared" ref="CB525" si="9629">T525/T529</f>
        <v>0</v>
      </c>
      <c r="CC525" s="125">
        <f t="shared" ref="CC525" si="9630">U525/U529</f>
        <v>0</v>
      </c>
      <c r="CD525" s="126">
        <f t="shared" ref="CD525" si="9631">V525/V529</f>
        <v>0</v>
      </c>
      <c r="CE525" s="127">
        <f t="shared" ref="CE525" si="9632">W525/W529</f>
        <v>0</v>
      </c>
      <c r="CF525" s="124">
        <f t="shared" ref="CF525" si="9633">X525/X529</f>
        <v>0</v>
      </c>
      <c r="CG525" s="125">
        <f t="shared" ref="CG525" si="9634">Y525/Y529</f>
        <v>0</v>
      </c>
      <c r="CH525" s="126">
        <f t="shared" ref="CH525" si="9635">Z525/Z529</f>
        <v>0</v>
      </c>
      <c r="CI525" s="124">
        <f t="shared" ref="CI525" si="9636">AA525/AA529</f>
        <v>0</v>
      </c>
      <c r="CJ525" s="130">
        <f t="shared" ref="CJ525" si="9637">AB525/AB529</f>
        <v>0</v>
      </c>
      <c r="CK525" s="131">
        <f t="shared" ref="CK525" si="9638">AC525/AC529</f>
        <v>5.6914116598053536E-5</v>
      </c>
    </row>
    <row r="526" spans="1:89" x14ac:dyDescent="0.2">
      <c r="A526" s="132" t="s">
        <v>37</v>
      </c>
      <c r="B526" s="57">
        <v>0</v>
      </c>
      <c r="C526" s="58">
        <v>0</v>
      </c>
      <c r="D526" s="134">
        <v>0</v>
      </c>
      <c r="E526" s="135">
        <v>0</v>
      </c>
      <c r="F526" s="133">
        <v>0</v>
      </c>
      <c r="G526" s="136">
        <v>0</v>
      </c>
      <c r="H526" s="134">
        <v>0</v>
      </c>
      <c r="I526" s="135">
        <v>0</v>
      </c>
      <c r="J526" s="133">
        <v>0</v>
      </c>
      <c r="K526" s="136">
        <v>0</v>
      </c>
      <c r="L526" s="134">
        <v>0</v>
      </c>
      <c r="M526" s="133">
        <v>0</v>
      </c>
      <c r="N526" s="137">
        <v>0</v>
      </c>
      <c r="O526" s="138">
        <v>0</v>
      </c>
      <c r="P526" s="133">
        <v>0</v>
      </c>
      <c r="Q526" s="136">
        <v>0</v>
      </c>
      <c r="R526" s="134"/>
      <c r="S526" s="135">
        <v>0</v>
      </c>
      <c r="T526" s="133">
        <v>0</v>
      </c>
      <c r="U526" s="136">
        <v>0</v>
      </c>
      <c r="V526" s="134">
        <v>0</v>
      </c>
      <c r="W526" s="135">
        <v>0</v>
      </c>
      <c r="X526" s="133">
        <v>0</v>
      </c>
      <c r="Y526" s="136">
        <v>0</v>
      </c>
      <c r="Z526" s="139">
        <v>0</v>
      </c>
      <c r="AA526" s="2">
        <v>0</v>
      </c>
      <c r="AB526" s="165">
        <f t="shared" si="9176"/>
        <v>0</v>
      </c>
      <c r="AC526" s="166">
        <f t="shared" si="9093"/>
        <v>0</v>
      </c>
      <c r="BI526" s="132" t="s">
        <v>37</v>
      </c>
      <c r="BJ526" s="124">
        <f>B526/B529</f>
        <v>0</v>
      </c>
      <c r="BK526" s="125">
        <f t="shared" ref="BK526" si="9639">C526/C529</f>
        <v>0</v>
      </c>
      <c r="BL526" s="126">
        <f t="shared" ref="BL526" si="9640">D526/D529</f>
        <v>0</v>
      </c>
      <c r="BM526" s="127">
        <f t="shared" ref="BM526" si="9641">E526/E529</f>
        <v>0</v>
      </c>
      <c r="BN526" s="124">
        <f t="shared" ref="BN526" si="9642">F526/F529</f>
        <v>0</v>
      </c>
      <c r="BO526" s="125">
        <f t="shared" ref="BO526" si="9643">G526/G529</f>
        <v>0</v>
      </c>
      <c r="BP526" s="126">
        <f t="shared" ref="BP526" si="9644">H526/H529</f>
        <v>0</v>
      </c>
      <c r="BQ526" s="127">
        <f t="shared" ref="BQ526" si="9645">I526/I529</f>
        <v>0</v>
      </c>
      <c r="BR526" s="124">
        <f t="shared" ref="BR526" si="9646">J526/J529</f>
        <v>0</v>
      </c>
      <c r="BS526" s="125">
        <f t="shared" ref="BS526" si="9647">K526/K529</f>
        <v>0</v>
      </c>
      <c r="BT526" s="126">
        <f t="shared" ref="BT526" si="9648">L526/L529</f>
        <v>0</v>
      </c>
      <c r="BU526" s="124">
        <f t="shared" ref="BU526" si="9649">M526/M529</f>
        <v>0</v>
      </c>
      <c r="BV526" s="128">
        <f t="shared" ref="BV526" si="9650">N526/N529</f>
        <v>0</v>
      </c>
      <c r="BW526" s="129">
        <f t="shared" ref="BW526" si="9651">O526/O529</f>
        <v>0</v>
      </c>
      <c r="BX526" s="124">
        <f t="shared" ref="BX526" si="9652">P526/P529</f>
        <v>0</v>
      </c>
      <c r="BY526" s="125">
        <f t="shared" ref="BY526" si="9653">Q526/Q529</f>
        <v>0</v>
      </c>
      <c r="BZ526" s="126">
        <f t="shared" ref="BZ526" si="9654">R526/R529</f>
        <v>0</v>
      </c>
      <c r="CA526" s="127">
        <f t="shared" ref="CA526" si="9655">S526/S529</f>
        <v>0</v>
      </c>
      <c r="CB526" s="124">
        <f t="shared" ref="CB526" si="9656">T526/T529</f>
        <v>0</v>
      </c>
      <c r="CC526" s="125">
        <f t="shared" ref="CC526" si="9657">U526/U529</f>
        <v>0</v>
      </c>
      <c r="CD526" s="126">
        <f t="shared" ref="CD526" si="9658">V526/V529</f>
        <v>0</v>
      </c>
      <c r="CE526" s="127">
        <f t="shared" ref="CE526" si="9659">W526/W529</f>
        <v>0</v>
      </c>
      <c r="CF526" s="124">
        <f t="shared" ref="CF526" si="9660">X526/X529</f>
        <v>0</v>
      </c>
      <c r="CG526" s="125">
        <f t="shared" ref="CG526" si="9661">Y526/Y529</f>
        <v>0</v>
      </c>
      <c r="CH526" s="126">
        <f t="shared" ref="CH526" si="9662">Z526/Z529</f>
        <v>0</v>
      </c>
      <c r="CI526" s="124">
        <f t="shared" ref="CI526" si="9663">AA526/AA529</f>
        <v>0</v>
      </c>
      <c r="CJ526" s="130">
        <f t="shared" ref="CJ526" si="9664">AB526/AB529</f>
        <v>0</v>
      </c>
      <c r="CK526" s="131">
        <f t="shared" ref="CK526" si="9665">AC526/AC529</f>
        <v>0</v>
      </c>
    </row>
    <row r="527" spans="1:89" x14ac:dyDescent="0.2">
      <c r="A527" s="140" t="s">
        <v>38</v>
      </c>
      <c r="B527" s="55"/>
      <c r="C527" s="56"/>
      <c r="D527" s="145"/>
      <c r="E527" s="142"/>
      <c r="F527" s="143"/>
      <c r="G527" s="144"/>
      <c r="H527" s="145"/>
      <c r="I527" s="142"/>
      <c r="J527" s="143"/>
      <c r="K527" s="144"/>
      <c r="L527" s="145"/>
      <c r="M527" s="143"/>
      <c r="N527" s="147"/>
      <c r="O527" s="146"/>
      <c r="P527" s="143"/>
      <c r="Q527" s="144"/>
      <c r="R527" s="145"/>
      <c r="S527" s="142"/>
      <c r="T527" s="143"/>
      <c r="U527" s="144"/>
      <c r="V527" s="145"/>
      <c r="W527" s="142"/>
      <c r="X527" s="143"/>
      <c r="Y527" s="144"/>
      <c r="Z527" s="3"/>
      <c r="AA527" s="141"/>
      <c r="AB527" s="165"/>
      <c r="AC527" s="166">
        <f t="shared" si="9093"/>
        <v>0</v>
      </c>
      <c r="BI527" s="140" t="s">
        <v>38</v>
      </c>
      <c r="BJ527" s="124">
        <f>B527/B529</f>
        <v>0</v>
      </c>
      <c r="BK527" s="125">
        <f t="shared" ref="BK527" si="9666">C527/C529</f>
        <v>0</v>
      </c>
      <c r="BL527" s="126">
        <f t="shared" ref="BL527" si="9667">D527/D529</f>
        <v>0</v>
      </c>
      <c r="BM527" s="127">
        <f t="shared" ref="BM527" si="9668">E527/E529</f>
        <v>0</v>
      </c>
      <c r="BN527" s="124">
        <f t="shared" ref="BN527" si="9669">F527/F529</f>
        <v>0</v>
      </c>
      <c r="BO527" s="125">
        <f t="shared" ref="BO527" si="9670">G527/G529</f>
        <v>0</v>
      </c>
      <c r="BP527" s="126">
        <f t="shared" ref="BP527" si="9671">H527/H529</f>
        <v>0</v>
      </c>
      <c r="BQ527" s="127">
        <f t="shared" ref="BQ527" si="9672">I527/I529</f>
        <v>0</v>
      </c>
      <c r="BR527" s="124">
        <f t="shared" ref="BR527" si="9673">J527/J529</f>
        <v>0</v>
      </c>
      <c r="BS527" s="125">
        <f t="shared" ref="BS527" si="9674">K527/K529</f>
        <v>0</v>
      </c>
      <c r="BT527" s="126">
        <f t="shared" ref="BT527" si="9675">L527/L529</f>
        <v>0</v>
      </c>
      <c r="BU527" s="124">
        <f t="shared" ref="BU527" si="9676">M527/M529</f>
        <v>0</v>
      </c>
      <c r="BV527" s="128">
        <f t="shared" ref="BV527" si="9677">N527/N529</f>
        <v>0</v>
      </c>
      <c r="BW527" s="129">
        <f t="shared" ref="BW527" si="9678">O527/O529</f>
        <v>0</v>
      </c>
      <c r="BX527" s="124">
        <f t="shared" ref="BX527" si="9679">P527/P529</f>
        <v>0</v>
      </c>
      <c r="BY527" s="125">
        <f t="shared" ref="BY527" si="9680">Q527/Q529</f>
        <v>0</v>
      </c>
      <c r="BZ527" s="126">
        <f t="shared" ref="BZ527" si="9681">R527/R529</f>
        <v>0</v>
      </c>
      <c r="CA527" s="127">
        <f t="shared" ref="CA527" si="9682">S527/S529</f>
        <v>0</v>
      </c>
      <c r="CB527" s="124">
        <f t="shared" ref="CB527" si="9683">T527/T529</f>
        <v>0</v>
      </c>
      <c r="CC527" s="125">
        <f t="shared" ref="CC527" si="9684">U527/U529</f>
        <v>0</v>
      </c>
      <c r="CD527" s="126">
        <f t="shared" ref="CD527" si="9685">V527/V529</f>
        <v>0</v>
      </c>
      <c r="CE527" s="127">
        <f t="shared" ref="CE527" si="9686">W527/W529</f>
        <v>0</v>
      </c>
      <c r="CF527" s="124">
        <f t="shared" ref="CF527" si="9687">X527/X529</f>
        <v>0</v>
      </c>
      <c r="CG527" s="125">
        <f t="shared" ref="CG527" si="9688">Y527/Y529</f>
        <v>0</v>
      </c>
      <c r="CH527" s="126">
        <f t="shared" ref="CH527" si="9689">Z527/Z529</f>
        <v>0</v>
      </c>
      <c r="CI527" s="124">
        <f t="shared" ref="CI527" si="9690">AA527/AA529</f>
        <v>0</v>
      </c>
      <c r="CJ527" s="130">
        <f t="shared" ref="CJ527" si="9691">AB527/AB529</f>
        <v>0</v>
      </c>
      <c r="CK527" s="131">
        <f t="shared" ref="CK527" si="9692">AC527/AC529</f>
        <v>0</v>
      </c>
    </row>
    <row r="528" spans="1:89" ht="13.5" thickBot="1" x14ac:dyDescent="0.25">
      <c r="A528" s="132" t="s">
        <v>39</v>
      </c>
      <c r="B528" s="57"/>
      <c r="C528" s="58"/>
      <c r="D528" s="134"/>
      <c r="E528" s="135"/>
      <c r="F528" s="133"/>
      <c r="G528" s="136"/>
      <c r="H528" s="134"/>
      <c r="I528" s="135"/>
      <c r="J528" s="133"/>
      <c r="K528" s="136"/>
      <c r="L528" s="134"/>
      <c r="M528" s="133"/>
      <c r="N528" s="137"/>
      <c r="O528" s="138"/>
      <c r="P528" s="133"/>
      <c r="Q528" s="136"/>
      <c r="R528" s="134"/>
      <c r="S528" s="135"/>
      <c r="T528" s="133"/>
      <c r="U528" s="136"/>
      <c r="V528" s="134"/>
      <c r="W528" s="135"/>
      <c r="X528" s="133"/>
      <c r="Y528" s="136"/>
      <c r="Z528" s="139"/>
      <c r="AA528" s="2"/>
      <c r="AB528" s="165"/>
      <c r="AC528" s="166"/>
      <c r="BI528" s="132" t="s">
        <v>39</v>
      </c>
      <c r="BJ528" s="124">
        <f>B528/B529</f>
        <v>0</v>
      </c>
      <c r="BK528" s="125">
        <f t="shared" ref="BK528" si="9693">C528/C529</f>
        <v>0</v>
      </c>
      <c r="BL528" s="126">
        <f t="shared" ref="BL528" si="9694">D528/D529</f>
        <v>0</v>
      </c>
      <c r="BM528" s="127">
        <f t="shared" ref="BM528" si="9695">E528/E529</f>
        <v>0</v>
      </c>
      <c r="BN528" s="124">
        <f t="shared" ref="BN528" si="9696">F528/F529</f>
        <v>0</v>
      </c>
      <c r="BO528" s="125">
        <f t="shared" ref="BO528" si="9697">G528/G529</f>
        <v>0</v>
      </c>
      <c r="BP528" s="126">
        <f t="shared" ref="BP528" si="9698">H528/H529</f>
        <v>0</v>
      </c>
      <c r="BQ528" s="127">
        <f t="shared" ref="BQ528" si="9699">I528/I529</f>
        <v>0</v>
      </c>
      <c r="BR528" s="124">
        <f t="shared" ref="BR528" si="9700">J528/J529</f>
        <v>0</v>
      </c>
      <c r="BS528" s="125">
        <f t="shared" ref="BS528" si="9701">K528/K529</f>
        <v>0</v>
      </c>
      <c r="BT528" s="126">
        <f t="shared" ref="BT528" si="9702">L528/L529</f>
        <v>0</v>
      </c>
      <c r="BU528" s="124">
        <f t="shared" ref="BU528" si="9703">M528/M529</f>
        <v>0</v>
      </c>
      <c r="BV528" s="128">
        <f t="shared" ref="BV528" si="9704">N528/N529</f>
        <v>0</v>
      </c>
      <c r="BW528" s="129">
        <f t="shared" ref="BW528" si="9705">O528/O529</f>
        <v>0</v>
      </c>
      <c r="BX528" s="124">
        <f t="shared" ref="BX528" si="9706">P528/P529</f>
        <v>0</v>
      </c>
      <c r="BY528" s="125">
        <f t="shared" ref="BY528" si="9707">Q528/Q529</f>
        <v>0</v>
      </c>
      <c r="BZ528" s="126">
        <f t="shared" ref="BZ528" si="9708">R528/R529</f>
        <v>0</v>
      </c>
      <c r="CA528" s="127">
        <f t="shared" ref="CA528" si="9709">S528/S529</f>
        <v>0</v>
      </c>
      <c r="CB528" s="124">
        <f t="shared" ref="CB528" si="9710">T528/T529</f>
        <v>0</v>
      </c>
      <c r="CC528" s="125">
        <f t="shared" ref="CC528" si="9711">U528/U529</f>
        <v>0</v>
      </c>
      <c r="CD528" s="126">
        <f t="shared" ref="CD528" si="9712">V528/V529</f>
        <v>0</v>
      </c>
      <c r="CE528" s="127">
        <f t="shared" ref="CE528" si="9713">W528/W529</f>
        <v>0</v>
      </c>
      <c r="CF528" s="124">
        <f t="shared" ref="CF528" si="9714">X528/X529</f>
        <v>0</v>
      </c>
      <c r="CG528" s="125">
        <f t="shared" ref="CG528" si="9715">Y528/Y529</f>
        <v>0</v>
      </c>
      <c r="CH528" s="126">
        <f t="shared" ref="CH528" si="9716">Z528/Z529</f>
        <v>0</v>
      </c>
      <c r="CI528" s="124">
        <f t="shared" ref="CI528" si="9717">AA528/AA529</f>
        <v>0</v>
      </c>
      <c r="CJ528" s="130">
        <f t="shared" ref="CJ528" si="9718">AB528/AB529</f>
        <v>0</v>
      </c>
      <c r="CK528" s="131">
        <f t="shared" ref="CK528" si="9719">AC528/AC529</f>
        <v>0</v>
      </c>
    </row>
    <row r="529" spans="1:89" ht="14.25" thickTop="1" thickBot="1" x14ac:dyDescent="0.25">
      <c r="A529" s="254" t="s">
        <v>13</v>
      </c>
      <c r="B529" s="14">
        <f t="shared" ref="B529:AA529" si="9720">SUM(B506:B528)</f>
        <v>5491</v>
      </c>
      <c r="C529" s="1">
        <f t="shared" si="9720"/>
        <v>5582</v>
      </c>
      <c r="D529" s="14">
        <f t="shared" si="9720"/>
        <v>2851</v>
      </c>
      <c r="E529" s="1">
        <f t="shared" si="9720"/>
        <v>3426</v>
      </c>
      <c r="F529" s="14">
        <f t="shared" si="9720"/>
        <v>5075</v>
      </c>
      <c r="G529" s="1">
        <f t="shared" si="9720"/>
        <v>3906</v>
      </c>
      <c r="H529" s="14">
        <f t="shared" si="9720"/>
        <v>6679</v>
      </c>
      <c r="I529" s="1">
        <f t="shared" si="9720"/>
        <v>6429</v>
      </c>
      <c r="J529" s="14">
        <f t="shared" si="9720"/>
        <v>1706</v>
      </c>
      <c r="K529" s="1">
        <f t="shared" si="9720"/>
        <v>1535</v>
      </c>
      <c r="L529" s="14">
        <f t="shared" si="9720"/>
        <v>3458</v>
      </c>
      <c r="M529" s="1">
        <f t="shared" si="9720"/>
        <v>3887</v>
      </c>
      <c r="N529" s="14">
        <f t="shared" si="9720"/>
        <v>5587</v>
      </c>
      <c r="O529" s="1">
        <f t="shared" si="9720"/>
        <v>5845</v>
      </c>
      <c r="P529" s="14">
        <f t="shared" si="9720"/>
        <v>3049</v>
      </c>
      <c r="Q529" s="1">
        <f t="shared" si="9720"/>
        <v>2878</v>
      </c>
      <c r="R529" s="14">
        <f t="shared" si="9720"/>
        <v>3785</v>
      </c>
      <c r="S529" s="1">
        <f t="shared" si="9720"/>
        <v>3638</v>
      </c>
      <c r="T529" s="14">
        <f t="shared" si="9720"/>
        <v>1302</v>
      </c>
      <c r="U529" s="1">
        <f t="shared" si="9720"/>
        <v>1104</v>
      </c>
      <c r="V529" s="14">
        <f t="shared" si="9720"/>
        <v>4554</v>
      </c>
      <c r="W529" s="1">
        <f t="shared" si="9720"/>
        <v>3289</v>
      </c>
      <c r="X529" s="14">
        <f t="shared" si="9720"/>
        <v>2844</v>
      </c>
      <c r="Y529" s="1">
        <f t="shared" si="9720"/>
        <v>2374</v>
      </c>
      <c r="Z529" s="14">
        <f t="shared" si="9720"/>
        <v>6422</v>
      </c>
      <c r="AA529" s="1">
        <f t="shared" si="9720"/>
        <v>8818</v>
      </c>
      <c r="AB529" s="167">
        <f t="shared" ref="AB529:AC529" si="9721">SUM(AB505:AB528)</f>
        <v>52803</v>
      </c>
      <c r="AC529" s="168">
        <f t="shared" si="9721"/>
        <v>52711</v>
      </c>
      <c r="BI529" s="254" t="s">
        <v>13</v>
      </c>
      <c r="BJ529" s="148">
        <f>SUM(BJ505:BJ528)</f>
        <v>1.0000000000000002</v>
      </c>
      <c r="BK529" s="149">
        <f t="shared" ref="BK529:CK529" si="9722">SUM(BK505:BK528)</f>
        <v>1</v>
      </c>
      <c r="BL529" s="148">
        <f t="shared" si="9722"/>
        <v>1</v>
      </c>
      <c r="BM529" s="149">
        <f t="shared" si="9722"/>
        <v>1</v>
      </c>
      <c r="BN529" s="148">
        <f t="shared" si="9722"/>
        <v>1.0000000000000002</v>
      </c>
      <c r="BO529" s="149">
        <f t="shared" si="9722"/>
        <v>1.0000000000000002</v>
      </c>
      <c r="BP529" s="148">
        <f t="shared" si="9722"/>
        <v>1</v>
      </c>
      <c r="BQ529" s="149">
        <f t="shared" si="9722"/>
        <v>1</v>
      </c>
      <c r="BR529" s="148">
        <f t="shared" si="9722"/>
        <v>1</v>
      </c>
      <c r="BS529" s="149">
        <f t="shared" si="9722"/>
        <v>0.99999999999999989</v>
      </c>
      <c r="BT529" s="148">
        <f t="shared" si="9722"/>
        <v>1</v>
      </c>
      <c r="BU529" s="149">
        <f t="shared" si="9722"/>
        <v>1</v>
      </c>
      <c r="BV529" s="148">
        <f t="shared" si="9722"/>
        <v>0.99999999999999989</v>
      </c>
      <c r="BW529" s="149">
        <f t="shared" si="9722"/>
        <v>1</v>
      </c>
      <c r="BX529" s="148">
        <f t="shared" si="9722"/>
        <v>1</v>
      </c>
      <c r="BY529" s="149">
        <f t="shared" si="9722"/>
        <v>1.0000000000000002</v>
      </c>
      <c r="BZ529" s="148">
        <f t="shared" si="9722"/>
        <v>1.0000000000000002</v>
      </c>
      <c r="CA529" s="149">
        <f t="shared" si="9722"/>
        <v>0.99999999999999989</v>
      </c>
      <c r="CB529" s="148">
        <f t="shared" si="9722"/>
        <v>1</v>
      </c>
      <c r="CC529" s="149">
        <f t="shared" si="9722"/>
        <v>0.99999999999999978</v>
      </c>
      <c r="CD529" s="148">
        <f t="shared" si="9722"/>
        <v>1</v>
      </c>
      <c r="CE529" s="149">
        <f t="shared" si="9722"/>
        <v>0.99999999999999989</v>
      </c>
      <c r="CF529" s="148">
        <f t="shared" si="9722"/>
        <v>1.0000000000000002</v>
      </c>
      <c r="CG529" s="149">
        <f t="shared" si="9722"/>
        <v>0.99999999999999989</v>
      </c>
      <c r="CH529" s="148">
        <f t="shared" si="9722"/>
        <v>1</v>
      </c>
      <c r="CI529" s="149">
        <f t="shared" si="9722"/>
        <v>1</v>
      </c>
      <c r="CJ529" s="148">
        <f t="shared" si="9722"/>
        <v>0.99999999999999989</v>
      </c>
      <c r="CK529" s="149">
        <f t="shared" si="9722"/>
        <v>0.99999999999999989</v>
      </c>
    </row>
    <row r="530" spans="1:89" ht="13.5" thickTop="1" x14ac:dyDescent="0.2">
      <c r="A530" s="179"/>
    </row>
    <row r="532" spans="1:89" x14ac:dyDescent="0.2">
      <c r="A532" s="271">
        <f>+A501+1</f>
        <v>44000</v>
      </c>
      <c r="B532" s="271"/>
      <c r="C532" s="271"/>
      <c r="D532" s="271"/>
      <c r="BI532" s="270">
        <f>+BI470+2</f>
        <v>44000</v>
      </c>
      <c r="BJ532" s="270"/>
      <c r="BK532" s="270"/>
      <c r="BL532" s="270"/>
    </row>
    <row r="533" spans="1:89" ht="13.5" thickBot="1" x14ac:dyDescent="0.25">
      <c r="AE533" t="s">
        <v>84</v>
      </c>
    </row>
    <row r="534" spans="1:89" ht="14.25" thickTop="1" thickBot="1" x14ac:dyDescent="0.25">
      <c r="A534" s="268" t="s">
        <v>0</v>
      </c>
      <c r="B534" s="262" t="s">
        <v>1</v>
      </c>
      <c r="C534" s="263"/>
      <c r="D534" s="262" t="s">
        <v>2</v>
      </c>
      <c r="E534" s="263"/>
      <c r="F534" s="262" t="s">
        <v>3</v>
      </c>
      <c r="G534" s="263"/>
      <c r="H534" s="262" t="s">
        <v>4</v>
      </c>
      <c r="I534" s="263"/>
      <c r="J534" s="262" t="s">
        <v>5</v>
      </c>
      <c r="K534" s="263"/>
      <c r="L534" s="262" t="s">
        <v>6</v>
      </c>
      <c r="M534" s="263"/>
      <c r="N534" s="262" t="s">
        <v>7</v>
      </c>
      <c r="O534" s="263"/>
      <c r="P534" s="262" t="s">
        <v>8</v>
      </c>
      <c r="Q534" s="263"/>
      <c r="R534" s="262" t="s">
        <v>9</v>
      </c>
      <c r="S534" s="263"/>
      <c r="T534" s="262" t="s">
        <v>10</v>
      </c>
      <c r="U534" s="263"/>
      <c r="V534" s="262" t="s">
        <v>11</v>
      </c>
      <c r="W534" s="263"/>
      <c r="X534" s="262" t="s">
        <v>12</v>
      </c>
      <c r="Y534" s="263"/>
      <c r="Z534" s="264" t="s">
        <v>40</v>
      </c>
      <c r="AA534" s="265"/>
      <c r="AB534" s="266" t="s">
        <v>41</v>
      </c>
      <c r="AC534" s="267"/>
      <c r="AE534" s="268" t="s">
        <v>0</v>
      </c>
      <c r="AF534" s="262" t="s">
        <v>1</v>
      </c>
      <c r="AG534" s="263"/>
      <c r="AH534" s="262" t="s">
        <v>2</v>
      </c>
      <c r="AI534" s="263"/>
      <c r="AJ534" s="262" t="s">
        <v>3</v>
      </c>
      <c r="AK534" s="263"/>
      <c r="AL534" s="262" t="s">
        <v>4</v>
      </c>
      <c r="AM534" s="263"/>
      <c r="AN534" s="262" t="s">
        <v>5</v>
      </c>
      <c r="AO534" s="263"/>
      <c r="AP534" s="262" t="s">
        <v>6</v>
      </c>
      <c r="AQ534" s="263"/>
      <c r="AR534" s="262" t="s">
        <v>7</v>
      </c>
      <c r="AS534" s="263"/>
      <c r="AT534" s="262" t="s">
        <v>8</v>
      </c>
      <c r="AU534" s="263"/>
      <c r="AV534" s="262" t="s">
        <v>9</v>
      </c>
      <c r="AW534" s="263"/>
      <c r="AX534" s="262" t="s">
        <v>10</v>
      </c>
      <c r="AY534" s="263"/>
      <c r="AZ534" s="262" t="s">
        <v>11</v>
      </c>
      <c r="BA534" s="263"/>
      <c r="BB534" s="262" t="s">
        <v>12</v>
      </c>
      <c r="BC534" s="263"/>
      <c r="BD534" s="264" t="s">
        <v>40</v>
      </c>
      <c r="BE534" s="265"/>
      <c r="BF534" s="266" t="s">
        <v>41</v>
      </c>
      <c r="BG534" s="267"/>
      <c r="BI534" s="268" t="s">
        <v>0</v>
      </c>
      <c r="BJ534" s="262" t="s">
        <v>1</v>
      </c>
      <c r="BK534" s="263"/>
      <c r="BL534" s="262" t="s">
        <v>2</v>
      </c>
      <c r="BM534" s="263"/>
      <c r="BN534" s="262" t="s">
        <v>3</v>
      </c>
      <c r="BO534" s="263"/>
      <c r="BP534" s="262" t="s">
        <v>4</v>
      </c>
      <c r="BQ534" s="263"/>
      <c r="BR534" s="262" t="s">
        <v>5</v>
      </c>
      <c r="BS534" s="263"/>
      <c r="BT534" s="262" t="s">
        <v>6</v>
      </c>
      <c r="BU534" s="263"/>
      <c r="BV534" s="262" t="s">
        <v>7</v>
      </c>
      <c r="BW534" s="263"/>
      <c r="BX534" s="262" t="s">
        <v>8</v>
      </c>
      <c r="BY534" s="263"/>
      <c r="BZ534" s="262" t="s">
        <v>9</v>
      </c>
      <c r="CA534" s="263"/>
      <c r="CB534" s="262" t="s">
        <v>10</v>
      </c>
      <c r="CC534" s="263"/>
      <c r="CD534" s="262" t="s">
        <v>11</v>
      </c>
      <c r="CE534" s="263"/>
      <c r="CF534" s="262" t="s">
        <v>12</v>
      </c>
      <c r="CG534" s="263"/>
      <c r="CH534" s="264" t="s">
        <v>40</v>
      </c>
      <c r="CI534" s="265"/>
      <c r="CJ534" s="262" t="s">
        <v>41</v>
      </c>
      <c r="CK534" s="263"/>
    </row>
    <row r="535" spans="1:89" ht="15" thickTop="1" thickBot="1" x14ac:dyDescent="0.3">
      <c r="A535" s="269"/>
      <c r="B535" s="112" t="s">
        <v>14</v>
      </c>
      <c r="C535" s="113" t="s">
        <v>15</v>
      </c>
      <c r="D535" s="114" t="s">
        <v>14</v>
      </c>
      <c r="E535" s="115" t="s">
        <v>15</v>
      </c>
      <c r="F535" s="112" t="s">
        <v>14</v>
      </c>
      <c r="G535" s="113" t="s">
        <v>15</v>
      </c>
      <c r="H535" s="114" t="s">
        <v>14</v>
      </c>
      <c r="I535" s="115" t="s">
        <v>15</v>
      </c>
      <c r="J535" s="112" t="s">
        <v>14</v>
      </c>
      <c r="K535" s="113" t="s">
        <v>15</v>
      </c>
      <c r="L535" s="114" t="s">
        <v>14</v>
      </c>
      <c r="M535" s="112" t="s">
        <v>15</v>
      </c>
      <c r="N535" s="116" t="s">
        <v>14</v>
      </c>
      <c r="O535" s="117" t="s">
        <v>15</v>
      </c>
      <c r="P535" s="112" t="s">
        <v>14</v>
      </c>
      <c r="Q535" s="113" t="s">
        <v>15</v>
      </c>
      <c r="R535" s="114" t="s">
        <v>14</v>
      </c>
      <c r="S535" s="115" t="s">
        <v>15</v>
      </c>
      <c r="T535" s="112" t="s">
        <v>14</v>
      </c>
      <c r="U535" s="113" t="s">
        <v>15</v>
      </c>
      <c r="V535" s="114" t="s">
        <v>14</v>
      </c>
      <c r="W535" s="115" t="s">
        <v>15</v>
      </c>
      <c r="X535" s="112" t="s">
        <v>14</v>
      </c>
      <c r="Y535" s="113" t="s">
        <v>15</v>
      </c>
      <c r="Z535" s="26" t="s">
        <v>14</v>
      </c>
      <c r="AA535" s="118" t="s">
        <v>15</v>
      </c>
      <c r="AB535" s="169" t="s">
        <v>14</v>
      </c>
      <c r="AC535" s="170" t="s">
        <v>15</v>
      </c>
      <c r="AE535" s="269"/>
      <c r="AF535" s="112" t="s">
        <v>14</v>
      </c>
      <c r="AG535" s="113" t="s">
        <v>15</v>
      </c>
      <c r="AH535" s="114" t="s">
        <v>14</v>
      </c>
      <c r="AI535" s="115" t="s">
        <v>15</v>
      </c>
      <c r="AJ535" s="112" t="s">
        <v>14</v>
      </c>
      <c r="AK535" s="113" t="s">
        <v>15</v>
      </c>
      <c r="AL535" s="114" t="s">
        <v>14</v>
      </c>
      <c r="AM535" s="115" t="s">
        <v>15</v>
      </c>
      <c r="AN535" s="112" t="s">
        <v>14</v>
      </c>
      <c r="AO535" s="113" t="s">
        <v>15</v>
      </c>
      <c r="AP535" s="114" t="s">
        <v>14</v>
      </c>
      <c r="AQ535" s="112" t="s">
        <v>15</v>
      </c>
      <c r="AR535" s="116" t="s">
        <v>14</v>
      </c>
      <c r="AS535" s="117" t="s">
        <v>15</v>
      </c>
      <c r="AT535" s="112" t="s">
        <v>14</v>
      </c>
      <c r="AU535" s="113" t="s">
        <v>15</v>
      </c>
      <c r="AV535" s="114" t="s">
        <v>14</v>
      </c>
      <c r="AW535" s="115" t="s">
        <v>15</v>
      </c>
      <c r="AX535" s="112" t="s">
        <v>14</v>
      </c>
      <c r="AY535" s="113" t="s">
        <v>15</v>
      </c>
      <c r="AZ535" s="114" t="s">
        <v>14</v>
      </c>
      <c r="BA535" s="115" t="s">
        <v>15</v>
      </c>
      <c r="BB535" s="112" t="s">
        <v>14</v>
      </c>
      <c r="BC535" s="113" t="s">
        <v>15</v>
      </c>
      <c r="BD535" s="26" t="s">
        <v>14</v>
      </c>
      <c r="BE535" s="118" t="s">
        <v>15</v>
      </c>
      <c r="BF535" s="169" t="s">
        <v>14</v>
      </c>
      <c r="BG535" s="170" t="s">
        <v>15</v>
      </c>
      <c r="BI535" s="269"/>
      <c r="BJ535" s="112" t="s">
        <v>14</v>
      </c>
      <c r="BK535" s="113" t="s">
        <v>15</v>
      </c>
      <c r="BL535" s="114" t="s">
        <v>14</v>
      </c>
      <c r="BM535" s="115" t="s">
        <v>15</v>
      </c>
      <c r="BN535" s="112" t="s">
        <v>14</v>
      </c>
      <c r="BO535" s="113" t="s">
        <v>15</v>
      </c>
      <c r="BP535" s="114" t="s">
        <v>14</v>
      </c>
      <c r="BQ535" s="115" t="s">
        <v>15</v>
      </c>
      <c r="BR535" s="112" t="s">
        <v>14</v>
      </c>
      <c r="BS535" s="113" t="s">
        <v>15</v>
      </c>
      <c r="BT535" s="114" t="s">
        <v>14</v>
      </c>
      <c r="BU535" s="112" t="s">
        <v>15</v>
      </c>
      <c r="BV535" s="116" t="s">
        <v>14</v>
      </c>
      <c r="BW535" s="117" t="s">
        <v>15</v>
      </c>
      <c r="BX535" s="112" t="s">
        <v>14</v>
      </c>
      <c r="BY535" s="113" t="s">
        <v>15</v>
      </c>
      <c r="BZ535" s="114" t="s">
        <v>14</v>
      </c>
      <c r="CA535" s="115" t="s">
        <v>15</v>
      </c>
      <c r="CB535" s="112" t="s">
        <v>14</v>
      </c>
      <c r="CC535" s="113" t="s">
        <v>15</v>
      </c>
      <c r="CD535" s="114" t="s">
        <v>14</v>
      </c>
      <c r="CE535" s="115" t="s">
        <v>15</v>
      </c>
      <c r="CF535" s="112" t="s">
        <v>14</v>
      </c>
      <c r="CG535" s="113" t="s">
        <v>15</v>
      </c>
      <c r="CH535" s="26" t="s">
        <v>14</v>
      </c>
      <c r="CI535" s="118" t="s">
        <v>15</v>
      </c>
      <c r="CJ535" s="116" t="s">
        <v>14</v>
      </c>
      <c r="CK535" s="117" t="s">
        <v>15</v>
      </c>
    </row>
    <row r="536" spans="1:89" ht="13.5" thickTop="1" x14ac:dyDescent="0.2">
      <c r="A536" s="120" t="s">
        <v>16</v>
      </c>
      <c r="B536" s="121"/>
      <c r="C536" s="178"/>
      <c r="D536" s="122"/>
      <c r="E536" s="173"/>
      <c r="F536" s="121"/>
      <c r="G536" s="123"/>
      <c r="H536" s="122"/>
      <c r="I536" s="173"/>
      <c r="J536" s="121"/>
      <c r="K536" s="123"/>
      <c r="L536" s="122"/>
      <c r="M536" s="121"/>
      <c r="N536" s="172"/>
      <c r="O536" s="174"/>
      <c r="P536" s="121"/>
      <c r="Q536" s="123"/>
      <c r="R536" s="122"/>
      <c r="S536" s="173"/>
      <c r="T536" s="121"/>
      <c r="U536" s="123"/>
      <c r="V536" s="122"/>
      <c r="W536" s="173"/>
      <c r="X536" s="121"/>
      <c r="Y536" s="123"/>
      <c r="Z536" s="21"/>
      <c r="AA536" s="177"/>
      <c r="AB536" s="163">
        <f>B536+D536+F536+H536+J536+L536+N536+P536+R536+T536+V536+X536+Z536</f>
        <v>0</v>
      </c>
      <c r="AC536" s="164">
        <f>C536+E536+G536+I536+K536+M536+O536+Q536+S536+U536+W536+Y536+AA536</f>
        <v>0</v>
      </c>
      <c r="AD536" s="217"/>
      <c r="AE536" s="257" t="str">
        <f>$AE$9</f>
        <v>07:00 - 07:59</v>
      </c>
      <c r="AF536" s="121">
        <f>SUMIF($A$9:$A$32,$AE536,B$536:B$559)</f>
        <v>585</v>
      </c>
      <c r="AG536" s="178">
        <f t="shared" ref="AG536:AV537" si="9723">SUMIF($A$9:$A$32,$AE536,C$536:C$559)</f>
        <v>338</v>
      </c>
      <c r="AH536" s="122">
        <f t="shared" si="9723"/>
        <v>252</v>
      </c>
      <c r="AI536" s="173">
        <f t="shared" si="9723"/>
        <v>228</v>
      </c>
      <c r="AJ536" s="121">
        <f t="shared" si="9723"/>
        <v>462</v>
      </c>
      <c r="AK536" s="123">
        <f t="shared" si="9723"/>
        <v>201</v>
      </c>
      <c r="AL536" s="122">
        <f t="shared" si="9723"/>
        <v>480</v>
      </c>
      <c r="AM536" s="173">
        <f t="shared" si="9723"/>
        <v>383</v>
      </c>
      <c r="AN536" s="121">
        <f t="shared" si="9723"/>
        <v>122</v>
      </c>
      <c r="AO536" s="123">
        <f t="shared" si="9723"/>
        <v>182</v>
      </c>
      <c r="AP536" s="122">
        <f t="shared" si="9723"/>
        <v>176</v>
      </c>
      <c r="AQ536" s="121">
        <f t="shared" si="9723"/>
        <v>410</v>
      </c>
      <c r="AR536" s="172">
        <f t="shared" si="9723"/>
        <v>435</v>
      </c>
      <c r="AS536" s="174">
        <f t="shared" si="9723"/>
        <v>512</v>
      </c>
      <c r="AT536" s="121">
        <f t="shared" si="9723"/>
        <v>265</v>
      </c>
      <c r="AU536" s="123">
        <f t="shared" si="9723"/>
        <v>210</v>
      </c>
      <c r="AV536" s="122">
        <f t="shared" si="9723"/>
        <v>433</v>
      </c>
      <c r="AW536" s="173">
        <f t="shared" ref="AW536:BE537" si="9724">SUMIF($A$9:$A$32,$AE536,S$536:S$559)</f>
        <v>192</v>
      </c>
      <c r="AX536" s="121">
        <f t="shared" si="9724"/>
        <v>45</v>
      </c>
      <c r="AY536" s="123">
        <f t="shared" si="9724"/>
        <v>167</v>
      </c>
      <c r="AZ536" s="122">
        <f t="shared" si="9724"/>
        <v>242</v>
      </c>
      <c r="BA536" s="173">
        <f t="shared" si="9724"/>
        <v>345</v>
      </c>
      <c r="BB536" s="121">
        <f t="shared" si="9724"/>
        <v>226</v>
      </c>
      <c r="BC536" s="123">
        <f t="shared" si="9724"/>
        <v>263</v>
      </c>
      <c r="BD536" s="21">
        <f t="shared" si="9724"/>
        <v>406</v>
      </c>
      <c r="BE536" s="177">
        <f t="shared" si="9724"/>
        <v>528</v>
      </c>
      <c r="BF536" s="163">
        <f>AF536+AH536+AJ536+AL536+AN536+AP536+AR536+AT536+AV536+AX536+AZ536+BB536+BD536</f>
        <v>4129</v>
      </c>
      <c r="BG536" s="164">
        <f>AG536+AI536+AK536+AM536+AO536+AQ536+AS536+AU536+AW536+AY536+BA536+BC536+BE536</f>
        <v>3959</v>
      </c>
      <c r="BH536" s="217"/>
      <c r="BI536" s="120" t="s">
        <v>16</v>
      </c>
      <c r="BJ536" s="124">
        <f>B536/B560</f>
        <v>0</v>
      </c>
      <c r="BK536" s="125">
        <f t="shared" ref="BK536" si="9725">C536/C560</f>
        <v>0</v>
      </c>
      <c r="BL536" s="126">
        <f t="shared" ref="BL536" si="9726">D536/D560</f>
        <v>0</v>
      </c>
      <c r="BM536" s="127">
        <f t="shared" ref="BM536" si="9727">E536/E560</f>
        <v>0</v>
      </c>
      <c r="BN536" s="124">
        <f t="shared" ref="BN536" si="9728">F536/F560</f>
        <v>0</v>
      </c>
      <c r="BO536" s="125">
        <f t="shared" ref="BO536" si="9729">G536/G560</f>
        <v>0</v>
      </c>
      <c r="BP536" s="126">
        <f t="shared" ref="BP536" si="9730">H536/H560</f>
        <v>0</v>
      </c>
      <c r="BQ536" s="127">
        <f t="shared" ref="BQ536" si="9731">I536/I560</f>
        <v>0</v>
      </c>
      <c r="BR536" s="124">
        <f t="shared" ref="BR536" si="9732">J536/J560</f>
        <v>0</v>
      </c>
      <c r="BS536" s="125">
        <f t="shared" ref="BS536" si="9733">K536/K560</f>
        <v>0</v>
      </c>
      <c r="BT536" s="126">
        <f t="shared" ref="BT536" si="9734">L536/L560</f>
        <v>0</v>
      </c>
      <c r="BU536" s="124">
        <f t="shared" ref="BU536" si="9735">M536/M560</f>
        <v>0</v>
      </c>
      <c r="BV536" s="128">
        <f t="shared" ref="BV536" si="9736">N536/N560</f>
        <v>0</v>
      </c>
      <c r="BW536" s="129">
        <f t="shared" ref="BW536" si="9737">O536/O560</f>
        <v>0</v>
      </c>
      <c r="BX536" s="124">
        <f t="shared" ref="BX536" si="9738">P536/P560</f>
        <v>0</v>
      </c>
      <c r="BY536" s="125">
        <f t="shared" ref="BY536" si="9739">Q536/Q560</f>
        <v>0</v>
      </c>
      <c r="BZ536" s="126">
        <f t="shared" ref="BZ536" si="9740">R536/R560</f>
        <v>0</v>
      </c>
      <c r="CA536" s="127">
        <f t="shared" ref="CA536" si="9741">S536/S560</f>
        <v>0</v>
      </c>
      <c r="CB536" s="124">
        <f t="shared" ref="CB536" si="9742">T536/T560</f>
        <v>0</v>
      </c>
      <c r="CC536" s="125">
        <f t="shared" ref="CC536" si="9743">U536/U560</f>
        <v>0</v>
      </c>
      <c r="CD536" s="126">
        <f t="shared" ref="CD536" si="9744">V536/V560</f>
        <v>0</v>
      </c>
      <c r="CE536" s="127">
        <f t="shared" ref="CE536" si="9745">W536/W560</f>
        <v>0</v>
      </c>
      <c r="CF536" s="124">
        <f t="shared" ref="CF536" si="9746">X536/X560</f>
        <v>0</v>
      </c>
      <c r="CG536" s="125">
        <f t="shared" ref="CG536" si="9747">Y536/Y560</f>
        <v>0</v>
      </c>
      <c r="CH536" s="126">
        <f t="shared" ref="CH536" si="9748">Z536/Z560</f>
        <v>0</v>
      </c>
      <c r="CI536" s="124">
        <f t="shared" ref="CI536" si="9749">AA536/AA560</f>
        <v>0</v>
      </c>
      <c r="CJ536" s="130">
        <f t="shared" ref="CJ536" si="9750">AB536/AB560</f>
        <v>0</v>
      </c>
      <c r="CK536" s="131">
        <f t="shared" ref="CK536" si="9751">AC536/AC560</f>
        <v>0</v>
      </c>
    </row>
    <row r="537" spans="1:89" x14ac:dyDescent="0.2">
      <c r="A537" s="132" t="s">
        <v>17</v>
      </c>
      <c r="B537" s="181">
        <v>135</v>
      </c>
      <c r="C537" s="182">
        <v>0</v>
      </c>
      <c r="D537" s="183">
        <v>125</v>
      </c>
      <c r="E537" s="184">
        <v>0</v>
      </c>
      <c r="F537" s="181">
        <v>146</v>
      </c>
      <c r="G537" s="185">
        <v>1</v>
      </c>
      <c r="H537" s="183">
        <v>86</v>
      </c>
      <c r="I537" s="184">
        <v>15</v>
      </c>
      <c r="J537" s="181">
        <v>16</v>
      </c>
      <c r="K537" s="185">
        <v>8</v>
      </c>
      <c r="L537" s="183">
        <v>7</v>
      </c>
      <c r="M537" s="181">
        <v>10</v>
      </c>
      <c r="N537" s="186">
        <v>45</v>
      </c>
      <c r="O537" s="187">
        <v>15</v>
      </c>
      <c r="P537" s="181">
        <v>10</v>
      </c>
      <c r="Q537" s="185">
        <v>0</v>
      </c>
      <c r="R537" s="183">
        <v>15</v>
      </c>
      <c r="S537" s="184">
        <v>0</v>
      </c>
      <c r="T537" s="181">
        <v>0</v>
      </c>
      <c r="U537" s="185">
        <v>0</v>
      </c>
      <c r="V537" s="183">
        <v>0</v>
      </c>
      <c r="W537" s="184">
        <v>0</v>
      </c>
      <c r="X537" s="181">
        <v>0</v>
      </c>
      <c r="Y537" s="185">
        <v>0</v>
      </c>
      <c r="Z537" s="183">
        <v>0</v>
      </c>
      <c r="AA537" s="181">
        <v>0</v>
      </c>
      <c r="AB537" s="165">
        <f t="shared" ref="AB537:AB538" si="9752">B537+D537+F537+H537+J537+L537+N537+P537+R537+T537+V537+X537+Z537</f>
        <v>585</v>
      </c>
      <c r="AC537" s="166">
        <f t="shared" ref="AC537:AC556" si="9753">C537+E537+G537+I537+K537+M537+O537+Q537+S537+U537+W537+Y537+AA537</f>
        <v>49</v>
      </c>
      <c r="AD537" s="218"/>
      <c r="AE537" s="259" t="str">
        <f>$AE$10</f>
        <v>08:00 - 08:59</v>
      </c>
      <c r="AF537" s="121">
        <f>SUMIF($A$9:$A$32,$AE537,B$536:B$559)</f>
        <v>389</v>
      </c>
      <c r="AG537" s="182">
        <f t="shared" si="9723"/>
        <v>413</v>
      </c>
      <c r="AH537" s="183">
        <f t="shared" si="9723"/>
        <v>312</v>
      </c>
      <c r="AI537" s="184">
        <f t="shared" si="9723"/>
        <v>188</v>
      </c>
      <c r="AJ537" s="181">
        <f t="shared" si="9723"/>
        <v>357</v>
      </c>
      <c r="AK537" s="185">
        <f t="shared" si="9723"/>
        <v>169</v>
      </c>
      <c r="AL537" s="183">
        <f t="shared" si="9723"/>
        <v>532</v>
      </c>
      <c r="AM537" s="184">
        <f t="shared" si="9723"/>
        <v>406</v>
      </c>
      <c r="AN537" s="181">
        <f t="shared" si="9723"/>
        <v>108</v>
      </c>
      <c r="AO537" s="185">
        <f t="shared" si="9723"/>
        <v>194</v>
      </c>
      <c r="AP537" s="183">
        <f t="shared" si="9723"/>
        <v>134</v>
      </c>
      <c r="AQ537" s="181">
        <f t="shared" si="9723"/>
        <v>545</v>
      </c>
      <c r="AR537" s="186">
        <f t="shared" si="9723"/>
        <v>332</v>
      </c>
      <c r="AS537" s="187">
        <f t="shared" si="9723"/>
        <v>610</v>
      </c>
      <c r="AT537" s="181">
        <f t="shared" si="9723"/>
        <v>256</v>
      </c>
      <c r="AU537" s="185">
        <f t="shared" si="9723"/>
        <v>168</v>
      </c>
      <c r="AV537" s="183">
        <f t="shared" si="9723"/>
        <v>396</v>
      </c>
      <c r="AW537" s="184">
        <f t="shared" si="9724"/>
        <v>162</v>
      </c>
      <c r="AX537" s="181">
        <f t="shared" si="9724"/>
        <v>27</v>
      </c>
      <c r="AY537" s="185">
        <f t="shared" si="9724"/>
        <v>124</v>
      </c>
      <c r="AZ537" s="183">
        <f t="shared" si="9724"/>
        <v>223</v>
      </c>
      <c r="BA537" s="184">
        <f t="shared" si="9724"/>
        <v>400</v>
      </c>
      <c r="BB537" s="181">
        <f t="shared" si="9724"/>
        <v>219</v>
      </c>
      <c r="BC537" s="185">
        <f t="shared" si="9724"/>
        <v>166</v>
      </c>
      <c r="BD537" s="183">
        <f t="shared" si="9724"/>
        <v>423</v>
      </c>
      <c r="BE537" s="181">
        <f t="shared" si="9724"/>
        <v>411</v>
      </c>
      <c r="BF537" s="165">
        <f>SUM(AF537,AH537,AJ537,AL537,AN537,AP537,AR537,AT537,AV537,AX537,AZ537,BB537,BD537)</f>
        <v>3708</v>
      </c>
      <c r="BG537" s="166">
        <f>SUM(AG537,AI537,AK537,AM537,AO537,AQ537,AS537,AU537,AW537,AY537,BA537,BC537,BE537)</f>
        <v>3956</v>
      </c>
      <c r="BH537" s="218"/>
      <c r="BI537" s="132" t="s">
        <v>17</v>
      </c>
      <c r="BJ537" s="124">
        <f>B537/B560</f>
        <v>2.4953789279112754E-2</v>
      </c>
      <c r="BK537" s="125">
        <f t="shared" ref="BK537" si="9754">C537/C560</f>
        <v>0</v>
      </c>
      <c r="BL537" s="126">
        <f t="shared" ref="BL537" si="9755">D537/D560</f>
        <v>4.437344692935747E-2</v>
      </c>
      <c r="BM537" s="127">
        <f t="shared" ref="BM537" si="9756">E537/E560</f>
        <v>0</v>
      </c>
      <c r="BN537" s="124">
        <f t="shared" ref="BN537" si="9757">F537/F560</f>
        <v>3.1996493534955074E-2</v>
      </c>
      <c r="BO537" s="125">
        <f t="shared" ref="BO537" si="9758">G537/G560</f>
        <v>2.7107617240444562E-4</v>
      </c>
      <c r="BP537" s="126">
        <f t="shared" ref="BP537" si="9759">H537/H560</f>
        <v>1.3083827780313403E-2</v>
      </c>
      <c r="BQ537" s="127">
        <f t="shared" ref="BQ537" si="9760">I537/I560</f>
        <v>2.4034609838166961E-3</v>
      </c>
      <c r="BR537" s="124">
        <f t="shared" ref="BR537" si="9761">J537/J560</f>
        <v>9.557945041816009E-3</v>
      </c>
      <c r="BS537" s="125">
        <f t="shared" ref="BS537" si="9762">K537/K560</f>
        <v>5.3872053872053875E-3</v>
      </c>
      <c r="BT537" s="126">
        <f t="shared" ref="BT537" si="9763">L537/L560</f>
        <v>2.029573789504204E-3</v>
      </c>
      <c r="BU537" s="124">
        <f t="shared" ref="BU537" si="9764">M537/M560</f>
        <v>2.635740643120717E-3</v>
      </c>
      <c r="BV537" s="128">
        <f t="shared" ref="BV537" si="9765">N537/N560</f>
        <v>8.1477457903313417E-3</v>
      </c>
      <c r="BW537" s="129">
        <f t="shared" ref="BW537" si="9766">O537/O560</f>
        <v>2.6929982046678637E-3</v>
      </c>
      <c r="BX537" s="124">
        <f t="shared" ref="BX537" si="9767">P537/P560</f>
        <v>3.2786885245901639E-3</v>
      </c>
      <c r="BY537" s="125">
        <f t="shared" ref="BY537" si="9768">Q537/Q560</f>
        <v>0</v>
      </c>
      <c r="BZ537" s="126">
        <f t="shared" ref="BZ537" si="9769">R537/R560</f>
        <v>4.114097641250686E-3</v>
      </c>
      <c r="CA537" s="127">
        <f t="shared" ref="CA537" si="9770">S537/S560</f>
        <v>0</v>
      </c>
      <c r="CB537" s="124">
        <f t="shared" ref="CB537" si="9771">T537/T560</f>
        <v>0</v>
      </c>
      <c r="CC537" s="125">
        <f t="shared" ref="CC537" si="9772">U537/U560</f>
        <v>0</v>
      </c>
      <c r="CD537" s="126">
        <f t="shared" ref="CD537" si="9773">V537/V560</f>
        <v>0</v>
      </c>
      <c r="CE537" s="127">
        <f t="shared" ref="CE537" si="9774">W537/W560</f>
        <v>0</v>
      </c>
      <c r="CF537" s="124">
        <f t="shared" ref="CF537" si="9775">X537/X560</f>
        <v>0</v>
      </c>
      <c r="CG537" s="125">
        <f t="shared" ref="CG537" si="9776">Y537/Y560</f>
        <v>0</v>
      </c>
      <c r="CH537" s="126">
        <f t="shared" ref="CH537" si="9777">Z537/Z560</f>
        <v>0</v>
      </c>
      <c r="CI537" s="124">
        <f t="shared" ref="CI537" si="9778">AA537/AA560</f>
        <v>0</v>
      </c>
      <c r="CJ537" s="130">
        <f t="shared" ref="CJ537" si="9779">AB537/AB560</f>
        <v>1.1430246189917937E-2</v>
      </c>
      <c r="CK537" s="131">
        <f t="shared" ref="CK537" si="9780">AC537/AC560</f>
        <v>9.5912934544315691E-4</v>
      </c>
    </row>
    <row r="538" spans="1:89" ht="13.5" thickBot="1" x14ac:dyDescent="0.25">
      <c r="A538" s="140" t="s">
        <v>18</v>
      </c>
      <c r="B538" s="188">
        <v>468</v>
      </c>
      <c r="C538" s="189">
        <v>0</v>
      </c>
      <c r="D538" s="190">
        <v>203</v>
      </c>
      <c r="E538" s="191">
        <v>3</v>
      </c>
      <c r="F538" s="188">
        <v>447</v>
      </c>
      <c r="G538" s="192">
        <v>4</v>
      </c>
      <c r="H538" s="190">
        <v>448</v>
      </c>
      <c r="I538" s="191">
        <v>89</v>
      </c>
      <c r="J538" s="188">
        <v>67</v>
      </c>
      <c r="K538" s="192">
        <v>40</v>
      </c>
      <c r="L538" s="190">
        <v>108</v>
      </c>
      <c r="M538" s="188">
        <v>230</v>
      </c>
      <c r="N538" s="193">
        <v>222</v>
      </c>
      <c r="O538" s="194">
        <v>212</v>
      </c>
      <c r="P538" s="188">
        <v>192</v>
      </c>
      <c r="Q538" s="192">
        <v>173</v>
      </c>
      <c r="R538" s="190">
        <v>231</v>
      </c>
      <c r="S538" s="191">
        <v>136</v>
      </c>
      <c r="T538" s="188">
        <v>30</v>
      </c>
      <c r="U538" s="192">
        <v>102</v>
      </c>
      <c r="V538" s="190">
        <v>82</v>
      </c>
      <c r="W538" s="191">
        <v>211</v>
      </c>
      <c r="X538" s="188">
        <v>204</v>
      </c>
      <c r="Y538" s="192">
        <v>143</v>
      </c>
      <c r="Z538" s="190">
        <v>588</v>
      </c>
      <c r="AA538" s="188">
        <v>307</v>
      </c>
      <c r="AB538" s="165">
        <f t="shared" si="9752"/>
        <v>3290</v>
      </c>
      <c r="AC538" s="166">
        <f t="shared" si="9753"/>
        <v>1650</v>
      </c>
      <c r="AE538" s="257"/>
      <c r="AF538" s="121"/>
      <c r="AG538" s="189"/>
      <c r="AH538" s="190"/>
      <c r="AI538" s="191"/>
      <c r="AJ538" s="188"/>
      <c r="AK538" s="192"/>
      <c r="AL538" s="190"/>
      <c r="AM538" s="191"/>
      <c r="AN538" s="188"/>
      <c r="AO538" s="192"/>
      <c r="AP538" s="190"/>
      <c r="AQ538" s="188"/>
      <c r="AR538" s="193"/>
      <c r="AS538" s="194"/>
      <c r="AT538" s="188"/>
      <c r="AU538" s="192"/>
      <c r="AV538" s="190"/>
      <c r="AW538" s="191"/>
      <c r="AX538" s="188"/>
      <c r="AY538" s="192"/>
      <c r="AZ538" s="190"/>
      <c r="BA538" s="191"/>
      <c r="BB538" s="188"/>
      <c r="BC538" s="192"/>
      <c r="BD538" s="190"/>
      <c r="BE538" s="188"/>
      <c r="BF538" s="165"/>
      <c r="BG538" s="166"/>
      <c r="BI538" s="140" t="s">
        <v>18</v>
      </c>
      <c r="BJ538" s="124">
        <f>B538/B560</f>
        <v>8.6506469500924221E-2</v>
      </c>
      <c r="BK538" s="125">
        <f t="shared" ref="BK538" si="9781">C538/C560</f>
        <v>0</v>
      </c>
      <c r="BL538" s="126">
        <f t="shared" ref="BL538" si="9782">D538/D560</f>
        <v>7.2062477813276529E-2</v>
      </c>
      <c r="BM538" s="127">
        <f t="shared" ref="BM538" si="9783">E538/E560</f>
        <v>8.9766606822262122E-4</v>
      </c>
      <c r="BN538" s="124">
        <f t="shared" ref="BN538" si="9784">F538/F560</f>
        <v>9.7961867192636429E-2</v>
      </c>
      <c r="BO538" s="125">
        <f t="shared" ref="BO538" si="9785">G538/G560</f>
        <v>1.0843046896177825E-3</v>
      </c>
      <c r="BP538" s="126">
        <f t="shared" ref="BP538" si="9786">H538/H560</f>
        <v>6.8157614483493084E-2</v>
      </c>
      <c r="BQ538" s="127">
        <f t="shared" ref="BQ538" si="9787">I538/I560</f>
        <v>1.426053517064573E-2</v>
      </c>
      <c r="BR538" s="124">
        <f t="shared" ref="BR538" si="9788">J538/J560</f>
        <v>4.0023894862604541E-2</v>
      </c>
      <c r="BS538" s="125">
        <f t="shared" ref="BS538" si="9789">K538/K560</f>
        <v>2.6936026936026935E-2</v>
      </c>
      <c r="BT538" s="126">
        <f t="shared" ref="BT538" si="9790">L538/L560</f>
        <v>3.1313424180922006E-2</v>
      </c>
      <c r="BU538" s="124">
        <f t="shared" ref="BU538" si="9791">M538/M560</f>
        <v>6.062203479177649E-2</v>
      </c>
      <c r="BV538" s="128">
        <f t="shared" ref="BV538" si="9792">N538/N560</f>
        <v>4.0195545898967955E-2</v>
      </c>
      <c r="BW538" s="129">
        <f t="shared" ref="BW538" si="9793">O538/O560</f>
        <v>3.8061041292639139E-2</v>
      </c>
      <c r="BX538" s="124">
        <f t="shared" ref="BX538" si="9794">P538/P560</f>
        <v>6.2950819672131147E-2</v>
      </c>
      <c r="BY538" s="125">
        <f t="shared" ref="BY538" si="9795">Q538/Q560</f>
        <v>6.1829878484631881E-2</v>
      </c>
      <c r="BZ538" s="126">
        <f t="shared" ref="BZ538" si="9796">R538/R560</f>
        <v>6.3357103675260554E-2</v>
      </c>
      <c r="CA538" s="127">
        <f t="shared" ref="CA538" si="9797">S538/S560</f>
        <v>3.8636363636363635E-2</v>
      </c>
      <c r="CB538" s="124">
        <f t="shared" ref="CB538" si="9798">T538/T560</f>
        <v>2.6178010471204188E-2</v>
      </c>
      <c r="CC538" s="125">
        <f t="shared" ref="CC538" si="9799">U538/U560</f>
        <v>9.9609375E-2</v>
      </c>
      <c r="CD538" s="126">
        <f t="shared" ref="CD538" si="9800">V538/V560</f>
        <v>1.8828932261768083E-2</v>
      </c>
      <c r="CE538" s="127">
        <f t="shared" ref="CE538" si="9801">W538/W560</f>
        <v>6.773675762439807E-2</v>
      </c>
      <c r="CF538" s="124">
        <f t="shared" ref="CF538" si="9802">X538/X560</f>
        <v>7.4262832180560609E-2</v>
      </c>
      <c r="CG538" s="125">
        <f t="shared" ref="CG538" si="9803">Y538/Y560</f>
        <v>6.0980810234541577E-2</v>
      </c>
      <c r="CH538" s="126">
        <f t="shared" ref="CH538" si="9804">Z538/Z560</f>
        <v>9.4427493174883567E-2</v>
      </c>
      <c r="CI538" s="124">
        <f t="shared" ref="CI538" si="9805">AA538/AA560</f>
        <v>3.5969537199765672E-2</v>
      </c>
      <c r="CJ538" s="130">
        <f t="shared" ref="CJ538" si="9806">AB538/AB560</f>
        <v>6.4282923016803439E-2</v>
      </c>
      <c r="CK538" s="131">
        <f t="shared" ref="CK538" si="9807">AC538/AC560</f>
        <v>3.229721265267773E-2</v>
      </c>
    </row>
    <row r="539" spans="1:89" ht="14.25" thickTop="1" thickBot="1" x14ac:dyDescent="0.25">
      <c r="A539" s="132" t="s">
        <v>19</v>
      </c>
      <c r="B539" s="181">
        <v>393</v>
      </c>
      <c r="C539" s="182">
        <v>265</v>
      </c>
      <c r="D539" s="183">
        <v>165</v>
      </c>
      <c r="E539" s="184">
        <v>164</v>
      </c>
      <c r="F539" s="181">
        <v>281</v>
      </c>
      <c r="G539" s="185">
        <v>195</v>
      </c>
      <c r="H539" s="183">
        <v>509</v>
      </c>
      <c r="I539" s="184">
        <v>315</v>
      </c>
      <c r="J539" s="181">
        <v>46</v>
      </c>
      <c r="K539" s="185">
        <v>117</v>
      </c>
      <c r="L539" s="183">
        <v>165</v>
      </c>
      <c r="M539" s="181">
        <v>271</v>
      </c>
      <c r="N539" s="186">
        <v>416</v>
      </c>
      <c r="O539" s="187">
        <v>375</v>
      </c>
      <c r="P539" s="181">
        <v>205</v>
      </c>
      <c r="Q539" s="185">
        <v>184</v>
      </c>
      <c r="R539" s="183">
        <v>354</v>
      </c>
      <c r="S539" s="184">
        <v>136</v>
      </c>
      <c r="T539" s="181">
        <v>55</v>
      </c>
      <c r="U539" s="185">
        <v>144</v>
      </c>
      <c r="V539" s="183">
        <v>234</v>
      </c>
      <c r="W539" s="184">
        <v>246</v>
      </c>
      <c r="X539" s="181">
        <v>245</v>
      </c>
      <c r="Y539" s="185">
        <v>167</v>
      </c>
      <c r="Z539" s="183">
        <v>347</v>
      </c>
      <c r="AA539" s="181">
        <v>483</v>
      </c>
      <c r="AB539" s="165">
        <f>B539+D539+F539+H539+J539+L539+N539+P539+R539+T539+V539+X539+Z539</f>
        <v>3415</v>
      </c>
      <c r="AC539" s="166">
        <f t="shared" si="9753"/>
        <v>3062</v>
      </c>
      <c r="AE539" s="254" t="s">
        <v>13</v>
      </c>
      <c r="AF539" s="14">
        <f t="shared" ref="AF539:BG539" si="9808">SUM(AF536:AF538)</f>
        <v>974</v>
      </c>
      <c r="AG539" s="1">
        <f t="shared" si="9808"/>
        <v>751</v>
      </c>
      <c r="AH539" s="14">
        <f t="shared" si="9808"/>
        <v>564</v>
      </c>
      <c r="AI539" s="1">
        <f t="shared" si="9808"/>
        <v>416</v>
      </c>
      <c r="AJ539" s="14">
        <f t="shared" si="9808"/>
        <v>819</v>
      </c>
      <c r="AK539" s="1">
        <f t="shared" si="9808"/>
        <v>370</v>
      </c>
      <c r="AL539" s="14">
        <f t="shared" si="9808"/>
        <v>1012</v>
      </c>
      <c r="AM539" s="1">
        <f t="shared" si="9808"/>
        <v>789</v>
      </c>
      <c r="AN539" s="14">
        <f t="shared" si="9808"/>
        <v>230</v>
      </c>
      <c r="AO539" s="1">
        <f t="shared" si="9808"/>
        <v>376</v>
      </c>
      <c r="AP539" s="14">
        <f t="shared" si="9808"/>
        <v>310</v>
      </c>
      <c r="AQ539" s="1">
        <f t="shared" si="9808"/>
        <v>955</v>
      </c>
      <c r="AR539" s="14">
        <f t="shared" si="9808"/>
        <v>767</v>
      </c>
      <c r="AS539" s="1">
        <f t="shared" si="9808"/>
        <v>1122</v>
      </c>
      <c r="AT539" s="14">
        <f t="shared" si="9808"/>
        <v>521</v>
      </c>
      <c r="AU539" s="1">
        <f t="shared" si="9808"/>
        <v>378</v>
      </c>
      <c r="AV539" s="14">
        <f t="shared" si="9808"/>
        <v>829</v>
      </c>
      <c r="AW539" s="1">
        <f t="shared" si="9808"/>
        <v>354</v>
      </c>
      <c r="AX539" s="14">
        <f t="shared" si="9808"/>
        <v>72</v>
      </c>
      <c r="AY539" s="1">
        <f t="shared" si="9808"/>
        <v>291</v>
      </c>
      <c r="AZ539" s="14">
        <f t="shared" si="9808"/>
        <v>465</v>
      </c>
      <c r="BA539" s="1">
        <f t="shared" si="9808"/>
        <v>745</v>
      </c>
      <c r="BB539" s="14">
        <f t="shared" si="9808"/>
        <v>445</v>
      </c>
      <c r="BC539" s="1">
        <f t="shared" si="9808"/>
        <v>429</v>
      </c>
      <c r="BD539" s="14">
        <f t="shared" si="9808"/>
        <v>829</v>
      </c>
      <c r="BE539" s="1">
        <f t="shared" si="9808"/>
        <v>939</v>
      </c>
      <c r="BF539" s="167">
        <f t="shared" si="9808"/>
        <v>7837</v>
      </c>
      <c r="BG539" s="168">
        <f t="shared" si="9808"/>
        <v>7915</v>
      </c>
      <c r="BI539" s="132" t="s">
        <v>19</v>
      </c>
      <c r="BJ539" s="124">
        <f>B539/B560</f>
        <v>7.264325323475046E-2</v>
      </c>
      <c r="BK539" s="125">
        <f t="shared" ref="BK539" si="9809">C539/C560</f>
        <v>4.7069271758436948E-2</v>
      </c>
      <c r="BL539" s="126">
        <f t="shared" ref="BL539" si="9810">D539/D560</f>
        <v>5.8572949946751864E-2</v>
      </c>
      <c r="BM539" s="127">
        <f t="shared" ref="BM539" si="9811">E539/E560</f>
        <v>4.9072411729503294E-2</v>
      </c>
      <c r="BN539" s="124">
        <f t="shared" ref="BN539" si="9812">F539/F560</f>
        <v>6.158229235152312E-2</v>
      </c>
      <c r="BO539" s="125">
        <f t="shared" ref="BO539" si="9813">G539/G560</f>
        <v>5.28598536188669E-2</v>
      </c>
      <c r="BP539" s="126">
        <f t="shared" ref="BP539" si="9814">H539/H560</f>
        <v>7.7438003955575846E-2</v>
      </c>
      <c r="BQ539" s="127">
        <f t="shared" ref="BQ539" si="9815">I539/I560</f>
        <v>5.0472680660150614E-2</v>
      </c>
      <c r="BR539" s="124">
        <f t="shared" ref="BR539" si="9816">J539/J560</f>
        <v>2.7479091995221028E-2</v>
      </c>
      <c r="BS539" s="125">
        <f t="shared" ref="BS539" si="9817">K539/K560</f>
        <v>7.8787878787878782E-2</v>
      </c>
      <c r="BT539" s="126">
        <f t="shared" ref="BT539" si="9818">L539/L560</f>
        <v>4.7839953609741956E-2</v>
      </c>
      <c r="BU539" s="124">
        <f t="shared" ref="BU539" si="9819">M539/M560</f>
        <v>7.1428571428571425E-2</v>
      </c>
      <c r="BV539" s="128">
        <f t="shared" ref="BV539" si="9820">N539/N560</f>
        <v>7.5321383306174175E-2</v>
      </c>
      <c r="BW539" s="129">
        <f t="shared" ref="BW539" si="9821">O539/O560</f>
        <v>6.7324955116696589E-2</v>
      </c>
      <c r="BX539" s="124">
        <f t="shared" ref="BX539" si="9822">P539/P560</f>
        <v>6.7213114754098358E-2</v>
      </c>
      <c r="BY539" s="125">
        <f t="shared" ref="BY539" si="9823">Q539/Q560</f>
        <v>6.5761258041458187E-2</v>
      </c>
      <c r="BZ539" s="126">
        <f t="shared" ref="BZ539" si="9824">R539/R560</f>
        <v>9.7092704333516189E-2</v>
      </c>
      <c r="CA539" s="127">
        <f t="shared" ref="CA539" si="9825">S539/S560</f>
        <v>3.8636363636363635E-2</v>
      </c>
      <c r="CB539" s="124">
        <f t="shared" ref="CB539" si="9826">T539/T560</f>
        <v>4.7993019197207679E-2</v>
      </c>
      <c r="CC539" s="125">
        <f t="shared" ref="CC539" si="9827">U539/U560</f>
        <v>0.140625</v>
      </c>
      <c r="CD539" s="126">
        <f t="shared" ref="CD539" si="9828">V539/V560</f>
        <v>5.3731343283582089E-2</v>
      </c>
      <c r="CE539" s="127">
        <f t="shared" ref="CE539" si="9829">W539/W560</f>
        <v>7.8972712680577845E-2</v>
      </c>
      <c r="CF539" s="124">
        <f t="shared" ref="CF539" si="9830">X539/X560</f>
        <v>8.9188205314888969E-2</v>
      </c>
      <c r="CG539" s="125">
        <f t="shared" ref="CG539" si="9831">Y539/Y560</f>
        <v>7.121535181236674E-2</v>
      </c>
      <c r="CH539" s="126">
        <f t="shared" ref="CH539" si="9832">Z539/Z560</f>
        <v>5.5725068251164286E-2</v>
      </c>
      <c r="CI539" s="124">
        <f t="shared" ref="CI539" si="9833">AA539/AA560</f>
        <v>5.659050966608084E-2</v>
      </c>
      <c r="CJ539" s="130">
        <f t="shared" ref="CJ539" si="9834">AB539/AB560</f>
        <v>6.6725283313794445E-2</v>
      </c>
      <c r="CK539" s="131">
        <f t="shared" ref="CK539" si="9835">AC539/AC560</f>
        <v>5.9935797056060135E-2</v>
      </c>
    </row>
    <row r="540" spans="1:89" ht="13.5" thickTop="1" x14ac:dyDescent="0.2">
      <c r="A540" s="140" t="s">
        <v>20</v>
      </c>
      <c r="B540" s="188">
        <v>585</v>
      </c>
      <c r="C540" s="189">
        <v>338</v>
      </c>
      <c r="D540" s="190">
        <v>252</v>
      </c>
      <c r="E540" s="191">
        <v>228</v>
      </c>
      <c r="F540" s="188">
        <v>462</v>
      </c>
      <c r="G540" s="192">
        <v>201</v>
      </c>
      <c r="H540" s="190">
        <v>480</v>
      </c>
      <c r="I540" s="191">
        <v>383</v>
      </c>
      <c r="J540" s="188">
        <v>122</v>
      </c>
      <c r="K540" s="192">
        <v>182</v>
      </c>
      <c r="L540" s="190">
        <v>176</v>
      </c>
      <c r="M540" s="188">
        <v>410</v>
      </c>
      <c r="N540" s="193">
        <v>435</v>
      </c>
      <c r="O540" s="194">
        <v>512</v>
      </c>
      <c r="P540" s="188">
        <v>265</v>
      </c>
      <c r="Q540" s="192">
        <v>210</v>
      </c>
      <c r="R540" s="190">
        <v>433</v>
      </c>
      <c r="S540" s="191">
        <v>192</v>
      </c>
      <c r="T540" s="188">
        <v>45</v>
      </c>
      <c r="U540" s="192">
        <v>167</v>
      </c>
      <c r="V540" s="190">
        <v>242</v>
      </c>
      <c r="W540" s="191">
        <v>345</v>
      </c>
      <c r="X540" s="188">
        <v>226</v>
      </c>
      <c r="Y540" s="192">
        <v>263</v>
      </c>
      <c r="Z540" s="190">
        <v>406</v>
      </c>
      <c r="AA540" s="188">
        <v>528</v>
      </c>
      <c r="AB540" s="165">
        <f t="shared" ref="AB540:AB556" si="9836">B540+D540+F540+H540+J540+L540+N540+P540+R540+T540+V540+X540+Z540</f>
        <v>4129</v>
      </c>
      <c r="AC540" s="166">
        <f t="shared" si="9753"/>
        <v>3959</v>
      </c>
      <c r="BI540" s="140" t="s">
        <v>20</v>
      </c>
      <c r="BJ540" s="124">
        <f>B540/B560</f>
        <v>0.10813308687615526</v>
      </c>
      <c r="BK540" s="125">
        <f t="shared" ref="BK540" si="9837">C540/C560</f>
        <v>6.0035523978685612E-2</v>
      </c>
      <c r="BL540" s="126">
        <f t="shared" ref="BL540" si="9838">D540/D560</f>
        <v>8.9456869009584661E-2</v>
      </c>
      <c r="BM540" s="127">
        <f t="shared" ref="BM540" si="9839">E540/E560</f>
        <v>6.8222621184919216E-2</v>
      </c>
      <c r="BN540" s="124">
        <f t="shared" ref="BN540" si="9840">F540/F560</f>
        <v>0.10124917817225509</v>
      </c>
      <c r="BO540" s="125">
        <f t="shared" ref="BO540" si="9841">G540/G560</f>
        <v>5.4486310653293575E-2</v>
      </c>
      <c r="BP540" s="126">
        <f t="shared" ref="BP540" si="9842">H540/H560</f>
        <v>7.30260155180283E-2</v>
      </c>
      <c r="BQ540" s="127">
        <f t="shared" ref="BQ540" si="9843">I540/I560</f>
        <v>6.1368370453452975E-2</v>
      </c>
      <c r="BR540" s="124">
        <f t="shared" ref="BR540" si="9844">J540/J560</f>
        <v>7.2879330943847076E-2</v>
      </c>
      <c r="BS540" s="125">
        <f t="shared" ref="BS540" si="9845">K540/K560</f>
        <v>0.12255892255892256</v>
      </c>
      <c r="BT540" s="126">
        <f t="shared" ref="BT540" si="9846">L540/L560</f>
        <v>5.1029283850391419E-2</v>
      </c>
      <c r="BU540" s="124">
        <f t="shared" ref="BU540" si="9847">M540/M560</f>
        <v>0.10806536636794939</v>
      </c>
      <c r="BV540" s="128">
        <f t="shared" ref="BV540" si="9848">N540/N560</f>
        <v>7.8761542639869633E-2</v>
      </c>
      <c r="BW540" s="129">
        <f t="shared" ref="BW540" si="9849">O540/O560</f>
        <v>9.1921005385996415E-2</v>
      </c>
      <c r="BX540" s="124">
        <f t="shared" ref="BX540" si="9850">P540/P560</f>
        <v>8.6885245901639346E-2</v>
      </c>
      <c r="BY540" s="125">
        <f t="shared" ref="BY540" si="9851">Q540/Q560</f>
        <v>7.5053609721229445E-2</v>
      </c>
      <c r="BZ540" s="126">
        <f t="shared" ref="BZ540" si="9852">R540/R560</f>
        <v>0.11876028524410312</v>
      </c>
      <c r="CA540" s="127">
        <f t="shared" ref="CA540" si="9853">S540/S560</f>
        <v>5.4545454545454543E-2</v>
      </c>
      <c r="CB540" s="124">
        <f t="shared" ref="CB540" si="9854">T540/T560</f>
        <v>3.9267015706806283E-2</v>
      </c>
      <c r="CC540" s="125">
        <f t="shared" ref="CC540" si="9855">U540/U560</f>
        <v>0.1630859375</v>
      </c>
      <c r="CD540" s="126">
        <f t="shared" ref="CD540" si="9856">V540/V560</f>
        <v>5.5568312284730192E-2</v>
      </c>
      <c r="CE540" s="127">
        <f t="shared" ref="CE540" si="9857">W540/W560</f>
        <v>0.11075441412520064</v>
      </c>
      <c r="CF540" s="124">
        <f t="shared" ref="CF540" si="9858">X540/X560</f>
        <v>8.2271568984346566E-2</v>
      </c>
      <c r="CG540" s="125">
        <f t="shared" ref="CG540" si="9859">Y540/Y560</f>
        <v>0.11215351812366738</v>
      </c>
      <c r="CH540" s="126">
        <f t="shared" ref="CH540" si="9860">Z540/Z560</f>
        <v>6.5199935763610078E-2</v>
      </c>
      <c r="CI540" s="124">
        <f t="shared" ref="CI540" si="9861">AA540/AA560</f>
        <v>6.1862917398945519E-2</v>
      </c>
      <c r="CJ540" s="130">
        <f t="shared" ref="CJ540" si="9862">AB540/AB560</f>
        <v>8.0676045330207113E-2</v>
      </c>
      <c r="CK540" s="131">
        <f t="shared" ref="CK540" si="9863">AC540/AC560</f>
        <v>7.7493736298152205E-2</v>
      </c>
    </row>
    <row r="541" spans="1:89" ht="13.5" thickBot="1" x14ac:dyDescent="0.25">
      <c r="A541" s="132" t="s">
        <v>21</v>
      </c>
      <c r="B541" s="181">
        <v>389</v>
      </c>
      <c r="C541" s="182">
        <v>413</v>
      </c>
      <c r="D541" s="183">
        <v>312</v>
      </c>
      <c r="E541" s="184">
        <v>188</v>
      </c>
      <c r="F541" s="181">
        <v>357</v>
      </c>
      <c r="G541" s="185">
        <v>169</v>
      </c>
      <c r="H541" s="183">
        <v>532</v>
      </c>
      <c r="I541" s="184">
        <v>406</v>
      </c>
      <c r="J541" s="181">
        <v>108</v>
      </c>
      <c r="K541" s="185">
        <v>194</v>
      </c>
      <c r="L541" s="183">
        <v>134</v>
      </c>
      <c r="M541" s="181">
        <v>545</v>
      </c>
      <c r="N541" s="186">
        <v>332</v>
      </c>
      <c r="O541" s="187">
        <v>610</v>
      </c>
      <c r="P541" s="181">
        <v>256</v>
      </c>
      <c r="Q541" s="185">
        <v>168</v>
      </c>
      <c r="R541" s="183">
        <v>396</v>
      </c>
      <c r="S541" s="184">
        <v>162</v>
      </c>
      <c r="T541" s="181">
        <v>27</v>
      </c>
      <c r="U541" s="185">
        <v>124</v>
      </c>
      <c r="V541" s="183">
        <v>223</v>
      </c>
      <c r="W541" s="184">
        <v>400</v>
      </c>
      <c r="X541" s="181">
        <v>219</v>
      </c>
      <c r="Y541" s="185">
        <v>166</v>
      </c>
      <c r="Z541" s="183">
        <v>423</v>
      </c>
      <c r="AA541" s="181">
        <v>411</v>
      </c>
      <c r="AB541" s="165">
        <f t="shared" si="9836"/>
        <v>3708</v>
      </c>
      <c r="AC541" s="166">
        <f t="shared" si="9753"/>
        <v>3956</v>
      </c>
      <c r="AE541" t="s">
        <v>85</v>
      </c>
      <c r="BI541" s="132" t="s">
        <v>21</v>
      </c>
      <c r="BJ541" s="124">
        <f>B541/B560</f>
        <v>7.1903881700554534E-2</v>
      </c>
      <c r="BK541" s="125">
        <f t="shared" ref="BK541" si="9864">C541/C560</f>
        <v>7.3357015985790405E-2</v>
      </c>
      <c r="BL541" s="126">
        <f t="shared" ref="BL541" si="9865">D541/D560</f>
        <v>0.11075612353567625</v>
      </c>
      <c r="BM541" s="127">
        <f t="shared" ref="BM541" si="9866">E541/E560</f>
        <v>5.6253740275284264E-2</v>
      </c>
      <c r="BN541" s="124">
        <f t="shared" ref="BN541" si="9867">F541/F560</f>
        <v>7.8238001314924394E-2</v>
      </c>
      <c r="BO541" s="125">
        <f t="shared" ref="BO541" si="9868">G541/G560</f>
        <v>4.5811873136351315E-2</v>
      </c>
      <c r="BP541" s="126">
        <f t="shared" ref="BP541" si="9869">H541/H560</f>
        <v>8.0937167199148036E-2</v>
      </c>
      <c r="BQ541" s="127">
        <f t="shared" ref="BQ541" si="9870">I541/I560</f>
        <v>6.5053677295305243E-2</v>
      </c>
      <c r="BR541" s="124">
        <f t="shared" ref="BR541" si="9871">J541/J560</f>
        <v>6.4516129032258063E-2</v>
      </c>
      <c r="BS541" s="125">
        <f t="shared" ref="BS541" si="9872">K541/K560</f>
        <v>0.13063973063973064</v>
      </c>
      <c r="BT541" s="126">
        <f t="shared" ref="BT541" si="9873">L541/L560</f>
        <v>3.8851841113366196E-2</v>
      </c>
      <c r="BU541" s="124">
        <f t="shared" ref="BU541" si="9874">M541/M560</f>
        <v>0.14364786505007907</v>
      </c>
      <c r="BV541" s="128">
        <f t="shared" ref="BV541" si="9875">N541/N560</f>
        <v>6.0112257830889013E-2</v>
      </c>
      <c r="BW541" s="129">
        <f t="shared" ref="BW541" si="9876">O541/O560</f>
        <v>0.10951526032315978</v>
      </c>
      <c r="BX541" s="124">
        <f t="shared" ref="BX541" si="9877">P541/P560</f>
        <v>8.3934426229508197E-2</v>
      </c>
      <c r="BY541" s="125">
        <f t="shared" ref="BY541" si="9878">Q541/Q560</f>
        <v>6.0042887776983557E-2</v>
      </c>
      <c r="BZ541" s="126">
        <f t="shared" ref="BZ541" si="9879">R541/R560</f>
        <v>0.1086121777290181</v>
      </c>
      <c r="CA541" s="127">
        <f t="shared" ref="CA541" si="9880">S541/S560</f>
        <v>4.6022727272727271E-2</v>
      </c>
      <c r="CB541" s="124">
        <f t="shared" ref="CB541" si="9881">T541/T560</f>
        <v>2.356020942408377E-2</v>
      </c>
      <c r="CC541" s="125">
        <f t="shared" ref="CC541" si="9882">U541/U560</f>
        <v>0.12109375</v>
      </c>
      <c r="CD541" s="126">
        <f t="shared" ref="CD541" si="9883">V541/V560</f>
        <v>5.1205510907003447E-2</v>
      </c>
      <c r="CE541" s="127">
        <f t="shared" ref="CE541" si="9884">W541/W560</f>
        <v>0.12841091492776885</v>
      </c>
      <c r="CF541" s="124">
        <f t="shared" ref="CF541" si="9885">X541/X560</f>
        <v>7.972333454677831E-2</v>
      </c>
      <c r="CG541" s="125">
        <f t="shared" ref="CG541" si="9886">Y541/Y560</f>
        <v>7.0788912579957355E-2</v>
      </c>
      <c r="CH541" s="126">
        <f t="shared" ref="CH541" si="9887">Z541/Z560</f>
        <v>6.7929982334992769E-2</v>
      </c>
      <c r="CI541" s="124">
        <f t="shared" ref="CI541" si="9888">AA541/AA560</f>
        <v>4.8154657293497362E-2</v>
      </c>
      <c r="CJ541" s="130">
        <f t="shared" ref="CJ541" si="9889">AB541/AB560</f>
        <v>7.2450175849941387E-2</v>
      </c>
      <c r="CK541" s="131">
        <f t="shared" ref="CK541" si="9890">AC541/AC560</f>
        <v>7.743501409332916E-2</v>
      </c>
    </row>
    <row r="542" spans="1:89" ht="14.25" thickTop="1" thickBot="1" x14ac:dyDescent="0.25">
      <c r="A542" s="140" t="s">
        <v>22</v>
      </c>
      <c r="B542" s="188">
        <v>495</v>
      </c>
      <c r="C542" s="189">
        <v>409</v>
      </c>
      <c r="D542" s="190">
        <v>272</v>
      </c>
      <c r="E542" s="191">
        <v>134</v>
      </c>
      <c r="F542" s="188">
        <v>356</v>
      </c>
      <c r="G542" s="192">
        <v>131</v>
      </c>
      <c r="H542" s="190">
        <v>484</v>
      </c>
      <c r="I542" s="191">
        <v>359</v>
      </c>
      <c r="J542" s="188">
        <v>94</v>
      </c>
      <c r="K542" s="192">
        <v>153</v>
      </c>
      <c r="L542" s="190">
        <v>99</v>
      </c>
      <c r="M542" s="188">
        <v>425</v>
      </c>
      <c r="N542" s="193">
        <v>289</v>
      </c>
      <c r="O542" s="194">
        <v>528</v>
      </c>
      <c r="P542" s="188">
        <v>245</v>
      </c>
      <c r="Q542" s="192">
        <v>155</v>
      </c>
      <c r="R542" s="190">
        <v>327</v>
      </c>
      <c r="S542" s="191">
        <v>185</v>
      </c>
      <c r="T542" s="188">
        <v>31</v>
      </c>
      <c r="U542" s="192">
        <v>92</v>
      </c>
      <c r="V542" s="190">
        <v>162</v>
      </c>
      <c r="W542" s="191">
        <v>353</v>
      </c>
      <c r="X542" s="188">
        <v>209</v>
      </c>
      <c r="Y542" s="192">
        <v>104</v>
      </c>
      <c r="Z542" s="190">
        <v>368</v>
      </c>
      <c r="AA542" s="188">
        <v>458</v>
      </c>
      <c r="AB542" s="165">
        <f t="shared" si="9836"/>
        <v>3431</v>
      </c>
      <c r="AC542" s="166">
        <f t="shared" si="9753"/>
        <v>3486</v>
      </c>
      <c r="AE542" s="268" t="s">
        <v>0</v>
      </c>
      <c r="AF542" s="262" t="s">
        <v>1</v>
      </c>
      <c r="AG542" s="263"/>
      <c r="AH542" s="262" t="s">
        <v>2</v>
      </c>
      <c r="AI542" s="263"/>
      <c r="AJ542" s="262" t="s">
        <v>3</v>
      </c>
      <c r="AK542" s="263"/>
      <c r="AL542" s="262" t="s">
        <v>4</v>
      </c>
      <c r="AM542" s="263"/>
      <c r="AN542" s="262" t="s">
        <v>5</v>
      </c>
      <c r="AO542" s="263"/>
      <c r="AP542" s="262" t="s">
        <v>6</v>
      </c>
      <c r="AQ542" s="263"/>
      <c r="AR542" s="262" t="s">
        <v>7</v>
      </c>
      <c r="AS542" s="263"/>
      <c r="AT542" s="262" t="s">
        <v>8</v>
      </c>
      <c r="AU542" s="263"/>
      <c r="AV542" s="262" t="s">
        <v>9</v>
      </c>
      <c r="AW542" s="263"/>
      <c r="AX542" s="262" t="s">
        <v>10</v>
      </c>
      <c r="AY542" s="263"/>
      <c r="AZ542" s="262" t="s">
        <v>11</v>
      </c>
      <c r="BA542" s="263"/>
      <c r="BB542" s="262" t="s">
        <v>12</v>
      </c>
      <c r="BC542" s="263"/>
      <c r="BD542" s="264" t="s">
        <v>40</v>
      </c>
      <c r="BE542" s="265"/>
      <c r="BF542" s="266" t="s">
        <v>41</v>
      </c>
      <c r="BG542" s="267"/>
      <c r="BI542" s="140" t="s">
        <v>22</v>
      </c>
      <c r="BJ542" s="124">
        <f>B542/B560</f>
        <v>9.1497227356746771E-2</v>
      </c>
      <c r="BK542" s="125">
        <f t="shared" ref="BK542" si="9891">C542/C560</f>
        <v>7.2646536412078147E-2</v>
      </c>
      <c r="BL542" s="126">
        <f t="shared" ref="BL542" si="9892">D542/D560</f>
        <v>9.6556620518281858E-2</v>
      </c>
      <c r="BM542" s="127">
        <f t="shared" ref="BM542" si="9893">E542/E560</f>
        <v>4.0095751047277077E-2</v>
      </c>
      <c r="BN542" s="124">
        <f t="shared" ref="BN542" si="9894">F542/F560</f>
        <v>7.8018847249616483E-2</v>
      </c>
      <c r="BO542" s="125">
        <f t="shared" ref="BO542" si="9895">G542/G560</f>
        <v>3.5510978584982381E-2</v>
      </c>
      <c r="BP542" s="126">
        <f t="shared" ref="BP542" si="9896">H542/H560</f>
        <v>7.3634565647345204E-2</v>
      </c>
      <c r="BQ542" s="127">
        <f t="shared" ref="BQ542" si="9897">I542/I560</f>
        <v>5.7522832879346258E-2</v>
      </c>
      <c r="BR542" s="124">
        <f t="shared" ref="BR542" si="9898">J542/J560</f>
        <v>5.6152927120669056E-2</v>
      </c>
      <c r="BS542" s="125">
        <f t="shared" ref="BS542" si="9899">K542/K560</f>
        <v>0.10303030303030303</v>
      </c>
      <c r="BT542" s="126">
        <f t="shared" ref="BT542" si="9900">L542/L560</f>
        <v>2.8703972165845172E-2</v>
      </c>
      <c r="BU542" s="124">
        <f t="shared" ref="BU542" si="9901">M542/M560</f>
        <v>0.11201897733263047</v>
      </c>
      <c r="BV542" s="128">
        <f t="shared" ref="BV542" si="9902">N542/N560</f>
        <v>5.2326634075683505E-2</v>
      </c>
      <c r="BW542" s="129">
        <f t="shared" ref="BW542" si="9903">O542/O560</f>
        <v>9.4793536804308798E-2</v>
      </c>
      <c r="BX542" s="124">
        <f t="shared" ref="BX542" si="9904">P542/P560</f>
        <v>8.0327868852459017E-2</v>
      </c>
      <c r="BY542" s="125">
        <f t="shared" ref="BY542" si="9905">Q542/Q560</f>
        <v>5.5396711937097928E-2</v>
      </c>
      <c r="BZ542" s="126">
        <f t="shared" ref="BZ542" si="9906">R542/R560</f>
        <v>8.9687328579264952E-2</v>
      </c>
      <c r="CA542" s="127">
        <f t="shared" ref="CA542" si="9907">S542/S560</f>
        <v>5.2556818181818184E-2</v>
      </c>
      <c r="CB542" s="124">
        <f t="shared" ref="CB542" si="9908">T542/T560</f>
        <v>2.7050610820244327E-2</v>
      </c>
      <c r="CC542" s="125">
        <f t="shared" ref="CC542" si="9909">U542/U560</f>
        <v>8.984375E-2</v>
      </c>
      <c r="CD542" s="126">
        <f t="shared" ref="CD542" si="9910">V542/V560</f>
        <v>3.7198622273249139E-2</v>
      </c>
      <c r="CE542" s="127">
        <f t="shared" ref="CE542" si="9911">W542/W560</f>
        <v>0.11332263242375602</v>
      </c>
      <c r="CF542" s="124">
        <f t="shared" ref="CF542" si="9912">X542/X560</f>
        <v>7.6082999635966514E-2</v>
      </c>
      <c r="CG542" s="125">
        <f t="shared" ref="CG542" si="9913">Y542/Y560</f>
        <v>4.4349680170575695E-2</v>
      </c>
      <c r="CH542" s="126">
        <f t="shared" ref="CH542" si="9914">Z542/Z560</f>
        <v>5.9097478721695844E-2</v>
      </c>
      <c r="CI542" s="124">
        <f t="shared" ref="CI542" si="9915">AA542/AA560</f>
        <v>5.3661394258933799E-2</v>
      </c>
      <c r="CJ542" s="130">
        <f t="shared" ref="CJ542" si="9916">AB542/AB560</f>
        <v>6.7037905431809305E-2</v>
      </c>
      <c r="CK542" s="131">
        <f t="shared" ref="CK542" si="9917">AC542/AC560</f>
        <v>6.8235202004384585E-2</v>
      </c>
    </row>
    <row r="543" spans="1:89" ht="15" thickTop="1" thickBot="1" x14ac:dyDescent="0.3">
      <c r="A543" s="132" t="s">
        <v>23</v>
      </c>
      <c r="B543" s="181">
        <v>368</v>
      </c>
      <c r="C543" s="182">
        <v>299</v>
      </c>
      <c r="D543" s="183">
        <v>220</v>
      </c>
      <c r="E543" s="184">
        <v>139</v>
      </c>
      <c r="F543" s="181">
        <v>334</v>
      </c>
      <c r="G543" s="185">
        <v>154</v>
      </c>
      <c r="H543" s="183">
        <v>293</v>
      </c>
      <c r="I543" s="184">
        <v>418</v>
      </c>
      <c r="J543" s="181">
        <v>102</v>
      </c>
      <c r="K543" s="185">
        <v>142</v>
      </c>
      <c r="L543" s="183">
        <v>109</v>
      </c>
      <c r="M543" s="181">
        <v>373</v>
      </c>
      <c r="N543" s="186">
        <v>192</v>
      </c>
      <c r="O543" s="187">
        <v>509</v>
      </c>
      <c r="P543" s="181">
        <v>151</v>
      </c>
      <c r="Q543" s="185">
        <v>165</v>
      </c>
      <c r="R543" s="183">
        <v>173</v>
      </c>
      <c r="S543" s="184">
        <v>196</v>
      </c>
      <c r="T543" s="181">
        <v>31</v>
      </c>
      <c r="U543" s="185">
        <v>69</v>
      </c>
      <c r="V543" s="183">
        <v>163</v>
      </c>
      <c r="W543" s="184">
        <v>229</v>
      </c>
      <c r="X543" s="181">
        <v>126</v>
      </c>
      <c r="Y543" s="185">
        <v>111</v>
      </c>
      <c r="Z543" s="183">
        <v>386</v>
      </c>
      <c r="AA543" s="181">
        <v>428</v>
      </c>
      <c r="AB543" s="165">
        <f t="shared" si="9836"/>
        <v>2648</v>
      </c>
      <c r="AC543" s="166">
        <f t="shared" si="9753"/>
        <v>3232</v>
      </c>
      <c r="AE543" s="269"/>
      <c r="AF543" s="112" t="s">
        <v>14</v>
      </c>
      <c r="AG543" s="113" t="s">
        <v>15</v>
      </c>
      <c r="AH543" s="114" t="s">
        <v>14</v>
      </c>
      <c r="AI543" s="115" t="s">
        <v>15</v>
      </c>
      <c r="AJ543" s="112" t="s">
        <v>14</v>
      </c>
      <c r="AK543" s="113" t="s">
        <v>15</v>
      </c>
      <c r="AL543" s="114" t="s">
        <v>14</v>
      </c>
      <c r="AM543" s="115" t="s">
        <v>15</v>
      </c>
      <c r="AN543" s="112" t="s">
        <v>14</v>
      </c>
      <c r="AO543" s="113" t="s">
        <v>15</v>
      </c>
      <c r="AP543" s="114" t="s">
        <v>14</v>
      </c>
      <c r="AQ543" s="112" t="s">
        <v>15</v>
      </c>
      <c r="AR543" s="116" t="s">
        <v>14</v>
      </c>
      <c r="AS543" s="117" t="s">
        <v>15</v>
      </c>
      <c r="AT543" s="112" t="s">
        <v>14</v>
      </c>
      <c r="AU543" s="113" t="s">
        <v>15</v>
      </c>
      <c r="AV543" s="114" t="s">
        <v>14</v>
      </c>
      <c r="AW543" s="115" t="s">
        <v>15</v>
      </c>
      <c r="AX543" s="112" t="s">
        <v>14</v>
      </c>
      <c r="AY543" s="113" t="s">
        <v>15</v>
      </c>
      <c r="AZ543" s="114" t="s">
        <v>14</v>
      </c>
      <c r="BA543" s="115" t="s">
        <v>15</v>
      </c>
      <c r="BB543" s="112" t="s">
        <v>14</v>
      </c>
      <c r="BC543" s="113" t="s">
        <v>15</v>
      </c>
      <c r="BD543" s="26" t="s">
        <v>14</v>
      </c>
      <c r="BE543" s="118" t="s">
        <v>15</v>
      </c>
      <c r="BF543" s="169" t="s">
        <v>14</v>
      </c>
      <c r="BG543" s="170" t="s">
        <v>15</v>
      </c>
      <c r="BI543" s="132" t="s">
        <v>23</v>
      </c>
      <c r="BJ543" s="124">
        <f>B543/B560</f>
        <v>6.8022181146025873E-2</v>
      </c>
      <c r="BK543" s="125">
        <f t="shared" ref="BK543" si="9918">C543/C560</f>
        <v>5.3108348134991122E-2</v>
      </c>
      <c r="BL543" s="126">
        <f t="shared" ref="BL543" si="9919">D543/D560</f>
        <v>7.8097266595669151E-2</v>
      </c>
      <c r="BM543" s="127">
        <f t="shared" ref="BM543" si="9920">E543/E560</f>
        <v>4.1591861160981451E-2</v>
      </c>
      <c r="BN543" s="124">
        <f t="shared" ref="BN543" si="9921">F543/F560</f>
        <v>7.3197457812842426E-2</v>
      </c>
      <c r="BO543" s="125">
        <f t="shared" ref="BO543" si="9922">G543/G560</f>
        <v>4.1745730550284632E-2</v>
      </c>
      <c r="BP543" s="126">
        <f t="shared" ref="BP543" si="9923">H543/H560</f>
        <v>4.4576296972463104E-2</v>
      </c>
      <c r="BQ543" s="127">
        <f t="shared" ref="BQ543" si="9924">I543/I560</f>
        <v>6.6976446082358601E-2</v>
      </c>
      <c r="BR543" s="124">
        <f t="shared" ref="BR543" si="9925">J543/J560</f>
        <v>6.093189964157706E-2</v>
      </c>
      <c r="BS543" s="125">
        <f t="shared" ref="BS543" si="9926">K543/K560</f>
        <v>9.5622895622895623E-2</v>
      </c>
      <c r="BT543" s="126">
        <f t="shared" ref="BT543" si="9927">L543/L560</f>
        <v>3.1603363293708324E-2</v>
      </c>
      <c r="BU543" s="124">
        <f t="shared" ref="BU543" si="9928">M543/M560</f>
        <v>9.8313125988402736E-2</v>
      </c>
      <c r="BV543" s="128">
        <f t="shared" ref="BV543" si="9929">N543/N560</f>
        <v>3.4763715372080388E-2</v>
      </c>
      <c r="BW543" s="129">
        <f t="shared" ref="BW543" si="9930">O543/O560</f>
        <v>9.1382405745062831E-2</v>
      </c>
      <c r="BX543" s="124">
        <f t="shared" ref="BX543" si="9931">P543/P560</f>
        <v>4.9508196721311473E-2</v>
      </c>
      <c r="BY543" s="125">
        <f t="shared" ref="BY543" si="9932">Q543/Q560</f>
        <v>5.8970693352394569E-2</v>
      </c>
      <c r="BZ543" s="126">
        <f t="shared" ref="BZ543" si="9933">R543/R560</f>
        <v>4.7449259462424571E-2</v>
      </c>
      <c r="CA543" s="127">
        <f t="shared" ref="CA543" si="9934">S543/S560</f>
        <v>5.568181818181818E-2</v>
      </c>
      <c r="CB543" s="124">
        <f t="shared" ref="CB543" si="9935">T543/T560</f>
        <v>2.7050610820244327E-2</v>
      </c>
      <c r="CC543" s="125">
        <f t="shared" ref="CC543" si="9936">U543/U560</f>
        <v>6.73828125E-2</v>
      </c>
      <c r="CD543" s="126">
        <f t="shared" ref="CD543" si="9937">V543/V560</f>
        <v>3.7428243398392652E-2</v>
      </c>
      <c r="CE543" s="127">
        <f t="shared" ref="CE543" si="9938">W543/W560</f>
        <v>7.3515248796147667E-2</v>
      </c>
      <c r="CF543" s="124">
        <f t="shared" ref="CF543" si="9939">X543/X560</f>
        <v>4.5868219876228612E-2</v>
      </c>
      <c r="CG543" s="125">
        <f t="shared" ref="CG543" si="9940">Y543/Y560</f>
        <v>4.7334754797441363E-2</v>
      </c>
      <c r="CH543" s="126">
        <f t="shared" ref="CH543" si="9941">Z543/Z560</f>
        <v>6.1988116267865746E-2</v>
      </c>
      <c r="CI543" s="124">
        <f t="shared" ref="CI543" si="9942">AA543/AA560</f>
        <v>5.0146455770357354E-2</v>
      </c>
      <c r="CJ543" s="130">
        <f t="shared" ref="CJ543" si="9943">AB543/AB560</f>
        <v>5.1738960531457601E-2</v>
      </c>
      <c r="CK543" s="131">
        <f t="shared" ref="CK543" si="9944">AC543/AC560</f>
        <v>6.3263388662699649E-2</v>
      </c>
    </row>
    <row r="544" spans="1:89" ht="13.5" thickTop="1" x14ac:dyDescent="0.2">
      <c r="A544" s="140" t="s">
        <v>24</v>
      </c>
      <c r="B544" s="195">
        <v>249</v>
      </c>
      <c r="C544" s="189">
        <v>316</v>
      </c>
      <c r="D544" s="190">
        <v>147</v>
      </c>
      <c r="E544" s="191">
        <v>147</v>
      </c>
      <c r="F544" s="188">
        <v>309</v>
      </c>
      <c r="G544" s="192">
        <v>134</v>
      </c>
      <c r="H544" s="190">
        <v>334</v>
      </c>
      <c r="I544" s="191">
        <v>318</v>
      </c>
      <c r="J544" s="188">
        <v>110</v>
      </c>
      <c r="K544" s="192">
        <v>101</v>
      </c>
      <c r="L544" s="190">
        <v>145</v>
      </c>
      <c r="M544" s="188">
        <v>229</v>
      </c>
      <c r="N544" s="193">
        <v>225</v>
      </c>
      <c r="O544" s="196">
        <v>294</v>
      </c>
      <c r="P544" s="188">
        <v>122</v>
      </c>
      <c r="Q544" s="192">
        <v>129</v>
      </c>
      <c r="R544" s="190">
        <v>161</v>
      </c>
      <c r="S544" s="191">
        <v>175</v>
      </c>
      <c r="T544" s="188">
        <v>47</v>
      </c>
      <c r="U544" s="192">
        <v>49</v>
      </c>
      <c r="V544" s="190">
        <v>116</v>
      </c>
      <c r="W544" s="197">
        <v>166</v>
      </c>
      <c r="X544" s="188">
        <v>91</v>
      </c>
      <c r="Y544" s="192">
        <v>108</v>
      </c>
      <c r="Z544" s="190">
        <v>335</v>
      </c>
      <c r="AA544" s="188">
        <v>349</v>
      </c>
      <c r="AB544" s="165">
        <f t="shared" si="9836"/>
        <v>2391</v>
      </c>
      <c r="AC544" s="166">
        <f t="shared" si="9753"/>
        <v>2515</v>
      </c>
      <c r="AE544" s="257" t="str">
        <f>$AE$17</f>
        <v>17:00 - 17:59</v>
      </c>
      <c r="AF544" s="121">
        <f t="shared" ref="AF544:AU545" si="9945">SUMIF($A$9:$A$32,$AE544,B$536:B$559)</f>
        <v>375</v>
      </c>
      <c r="AG544" s="178">
        <f t="shared" si="9945"/>
        <v>448</v>
      </c>
      <c r="AH544" s="122">
        <f t="shared" si="9945"/>
        <v>178</v>
      </c>
      <c r="AI544" s="173">
        <f t="shared" si="9945"/>
        <v>322</v>
      </c>
      <c r="AJ544" s="121">
        <f t="shared" si="9945"/>
        <v>267</v>
      </c>
      <c r="AK544" s="123">
        <f t="shared" si="9945"/>
        <v>346</v>
      </c>
      <c r="AL544" s="122">
        <f t="shared" si="9945"/>
        <v>507</v>
      </c>
      <c r="AM544" s="173">
        <f t="shared" si="9945"/>
        <v>549</v>
      </c>
      <c r="AN544" s="121">
        <f t="shared" si="9945"/>
        <v>183</v>
      </c>
      <c r="AO544" s="123">
        <f t="shared" si="9945"/>
        <v>67</v>
      </c>
      <c r="AP544" s="122">
        <f t="shared" si="9945"/>
        <v>381</v>
      </c>
      <c r="AQ544" s="121">
        <f t="shared" si="9945"/>
        <v>155</v>
      </c>
      <c r="AR544" s="172">
        <f t="shared" si="9945"/>
        <v>483</v>
      </c>
      <c r="AS544" s="174">
        <f t="shared" si="9945"/>
        <v>362</v>
      </c>
      <c r="AT544" s="121">
        <f t="shared" si="9945"/>
        <v>242</v>
      </c>
      <c r="AU544" s="123">
        <f t="shared" si="9945"/>
        <v>234</v>
      </c>
      <c r="AV544" s="122">
        <f t="shared" ref="AP544:BE545" si="9946">SUMIF($A$9:$A$32,$AE544,R$536:R$559)</f>
        <v>226</v>
      </c>
      <c r="AW544" s="173">
        <f t="shared" si="9946"/>
        <v>349</v>
      </c>
      <c r="AX544" s="121">
        <f t="shared" si="9946"/>
        <v>155</v>
      </c>
      <c r="AY544" s="123">
        <f t="shared" si="9946"/>
        <v>30</v>
      </c>
      <c r="AZ544" s="122">
        <f t="shared" si="9946"/>
        <v>490</v>
      </c>
      <c r="BA544" s="173">
        <f t="shared" si="9946"/>
        <v>146</v>
      </c>
      <c r="BB544" s="121">
        <f t="shared" si="9946"/>
        <v>273</v>
      </c>
      <c r="BC544" s="123">
        <f t="shared" si="9946"/>
        <v>196</v>
      </c>
      <c r="BD544" s="21">
        <f t="shared" si="9946"/>
        <v>457</v>
      </c>
      <c r="BE544" s="177">
        <f t="shared" si="9946"/>
        <v>796</v>
      </c>
      <c r="BF544" s="163">
        <f>AF544+AH544+AJ544+AL544+AN544+AP544+AR544+AT544+AV544+AX544+AZ544+BB544+BD544</f>
        <v>4217</v>
      </c>
      <c r="BG544" s="164">
        <f>AG544+AI544+AK544+AM544+AO544+AQ544+AS544+AU544+AW544+AY544+BA544+BC544+BE544</f>
        <v>4000</v>
      </c>
      <c r="BI544" s="140" t="s">
        <v>24</v>
      </c>
      <c r="BJ544" s="124">
        <f>B544/B560</f>
        <v>4.6025878003696855E-2</v>
      </c>
      <c r="BK544" s="125">
        <f t="shared" ref="BK544" si="9947">C544/C560</f>
        <v>5.6127886323268206E-2</v>
      </c>
      <c r="BL544" s="126">
        <f t="shared" ref="BL544" si="9948">D544/D560</f>
        <v>5.2183173588924388E-2</v>
      </c>
      <c r="BM544" s="127">
        <f t="shared" ref="BM544" si="9949">E544/E560</f>
        <v>4.3985637342908439E-2</v>
      </c>
      <c r="BN544" s="124">
        <f t="shared" ref="BN544" si="9950">F544/F560</f>
        <v>6.7718606180144636E-2</v>
      </c>
      <c r="BO544" s="125">
        <f t="shared" ref="BO544" si="9951">G544/G560</f>
        <v>3.6324207102195714E-2</v>
      </c>
      <c r="BP544" s="126">
        <f t="shared" ref="BP544" si="9952">H544/H560</f>
        <v>5.0813935797961354E-2</v>
      </c>
      <c r="BQ544" s="127">
        <f t="shared" ref="BQ544" si="9953">I544/I560</f>
        <v>5.0953372856913953E-2</v>
      </c>
      <c r="BR544" s="124">
        <f t="shared" ref="BR544" si="9954">J544/J560</f>
        <v>6.5710872162485071E-2</v>
      </c>
      <c r="BS544" s="125">
        <f t="shared" ref="BS544" si="9955">K544/K560</f>
        <v>6.8013468013468012E-2</v>
      </c>
      <c r="BT544" s="126">
        <f t="shared" ref="BT544" si="9956">L544/L560</f>
        <v>4.2041171354015659E-2</v>
      </c>
      <c r="BU544" s="124">
        <f t="shared" ref="BU544" si="9957">M544/M560</f>
        <v>6.0358460727464418E-2</v>
      </c>
      <c r="BV544" s="128">
        <f t="shared" ref="BV544" si="9958">N544/N560</f>
        <v>4.0738728951656707E-2</v>
      </c>
      <c r="BW544" s="129">
        <f t="shared" ref="BW544" si="9959">O544/O560</f>
        <v>5.2782764811490128E-2</v>
      </c>
      <c r="BX544" s="124">
        <f t="shared" ref="BX544" si="9960">P544/P560</f>
        <v>0.04</v>
      </c>
      <c r="BY544" s="125">
        <f t="shared" ref="BY544" si="9961">Q544/Q560</f>
        <v>4.6104360257326664E-2</v>
      </c>
      <c r="BZ544" s="126">
        <f t="shared" ref="BZ544" si="9962">R544/R560</f>
        <v>4.4157981349424023E-2</v>
      </c>
      <c r="CA544" s="127">
        <f t="shared" ref="CA544" si="9963">S544/S560</f>
        <v>4.9715909090909088E-2</v>
      </c>
      <c r="CB544" s="124">
        <f t="shared" ref="CB544" si="9964">T544/T560</f>
        <v>4.1012216404886559E-2</v>
      </c>
      <c r="CC544" s="125">
        <f t="shared" ref="CC544" si="9965">U544/U560</f>
        <v>4.78515625E-2</v>
      </c>
      <c r="CD544" s="126">
        <f t="shared" ref="CD544" si="9966">V544/V560</f>
        <v>2.6636050516647532E-2</v>
      </c>
      <c r="CE544" s="127">
        <f t="shared" ref="CE544" si="9967">W544/W560</f>
        <v>5.3290529695024076E-2</v>
      </c>
      <c r="CF544" s="124">
        <f t="shared" ref="CF544" si="9968">X544/X560</f>
        <v>3.3127047688387333E-2</v>
      </c>
      <c r="CG544" s="125">
        <f t="shared" ref="CG544" si="9969">Y544/Y560</f>
        <v>4.6055437100213217E-2</v>
      </c>
      <c r="CH544" s="126">
        <f t="shared" ref="CH544" si="9970">Z544/Z560</f>
        <v>5.379797655371768E-2</v>
      </c>
      <c r="CI544" s="124">
        <f t="shared" ref="CI544" si="9971">AA544/AA560</f>
        <v>4.0890451083772698E-2</v>
      </c>
      <c r="CJ544" s="130">
        <f t="shared" ref="CJ544" si="9972">AB544/AB560</f>
        <v>4.6717467760844081E-2</v>
      </c>
      <c r="CK544" s="131">
        <f t="shared" ref="CK544" si="9973">AC544/AC560</f>
        <v>4.9228781709990607E-2</v>
      </c>
    </row>
    <row r="545" spans="1:89" x14ac:dyDescent="0.2">
      <c r="A545" s="132" t="s">
        <v>25</v>
      </c>
      <c r="B545" s="198">
        <v>185</v>
      </c>
      <c r="C545" s="182">
        <v>303</v>
      </c>
      <c r="D545" s="183">
        <v>124</v>
      </c>
      <c r="E545" s="184">
        <v>175</v>
      </c>
      <c r="F545" s="181">
        <v>298</v>
      </c>
      <c r="G545" s="185">
        <v>148</v>
      </c>
      <c r="H545" s="183">
        <v>331</v>
      </c>
      <c r="I545" s="184">
        <v>394</v>
      </c>
      <c r="J545" s="181">
        <v>95</v>
      </c>
      <c r="K545" s="182">
        <v>88</v>
      </c>
      <c r="L545" s="183">
        <v>157</v>
      </c>
      <c r="M545" s="181">
        <v>221</v>
      </c>
      <c r="N545" s="186">
        <v>229</v>
      </c>
      <c r="O545" s="199">
        <v>299</v>
      </c>
      <c r="P545" s="181">
        <v>147</v>
      </c>
      <c r="Q545" s="182">
        <v>143</v>
      </c>
      <c r="R545" s="183">
        <v>162</v>
      </c>
      <c r="S545" s="184">
        <v>205</v>
      </c>
      <c r="T545" s="190">
        <v>36</v>
      </c>
      <c r="U545" s="181">
        <v>38</v>
      </c>
      <c r="V545" s="183">
        <v>177</v>
      </c>
      <c r="W545" s="200">
        <v>154</v>
      </c>
      <c r="X545" s="181">
        <v>102</v>
      </c>
      <c r="Y545" s="185">
        <v>107</v>
      </c>
      <c r="Z545" s="183">
        <v>443</v>
      </c>
      <c r="AA545" s="181">
        <v>505</v>
      </c>
      <c r="AB545" s="165">
        <f t="shared" si="9836"/>
        <v>2486</v>
      </c>
      <c r="AC545" s="166">
        <f t="shared" si="9753"/>
        <v>2780</v>
      </c>
      <c r="AE545" s="259" t="str">
        <f>$AE$18</f>
        <v>18:00 - 18:59</v>
      </c>
      <c r="AF545" s="121">
        <f t="shared" si="9945"/>
        <v>580</v>
      </c>
      <c r="AG545" s="182">
        <f t="shared" si="9945"/>
        <v>496</v>
      </c>
      <c r="AH545" s="183">
        <f t="shared" si="9945"/>
        <v>147</v>
      </c>
      <c r="AI545" s="184">
        <f t="shared" si="9945"/>
        <v>297</v>
      </c>
      <c r="AJ545" s="181">
        <f t="shared" si="9945"/>
        <v>217</v>
      </c>
      <c r="AK545" s="185">
        <f t="shared" si="9945"/>
        <v>541</v>
      </c>
      <c r="AL545" s="183">
        <f t="shared" si="9945"/>
        <v>552</v>
      </c>
      <c r="AM545" s="184">
        <f t="shared" si="9945"/>
        <v>601</v>
      </c>
      <c r="AN545" s="181">
        <f t="shared" si="9945"/>
        <v>172</v>
      </c>
      <c r="AO545" s="185">
        <f t="shared" si="9945"/>
        <v>74</v>
      </c>
      <c r="AP545" s="183">
        <f t="shared" si="9946"/>
        <v>495</v>
      </c>
      <c r="AQ545" s="181">
        <f t="shared" si="9946"/>
        <v>135</v>
      </c>
      <c r="AR545" s="186">
        <f t="shared" si="9946"/>
        <v>508</v>
      </c>
      <c r="AS545" s="187">
        <f t="shared" si="9946"/>
        <v>343</v>
      </c>
      <c r="AT545" s="181">
        <f t="shared" si="9946"/>
        <v>243</v>
      </c>
      <c r="AU545" s="185">
        <f t="shared" si="9946"/>
        <v>270</v>
      </c>
      <c r="AV545" s="183">
        <f t="shared" si="9946"/>
        <v>227</v>
      </c>
      <c r="AW545" s="184">
        <f t="shared" si="9946"/>
        <v>432</v>
      </c>
      <c r="AX545" s="181">
        <f t="shared" si="9946"/>
        <v>122</v>
      </c>
      <c r="AY545" s="185">
        <f t="shared" si="9946"/>
        <v>35</v>
      </c>
      <c r="AZ545" s="183">
        <f t="shared" si="9946"/>
        <v>765</v>
      </c>
      <c r="BA545" s="184">
        <f t="shared" si="9946"/>
        <v>124</v>
      </c>
      <c r="BB545" s="181">
        <f t="shared" si="9946"/>
        <v>242</v>
      </c>
      <c r="BC545" s="185">
        <f t="shared" si="9946"/>
        <v>215</v>
      </c>
      <c r="BD545" s="183">
        <f t="shared" si="9946"/>
        <v>404</v>
      </c>
      <c r="BE545" s="181">
        <f t="shared" si="9946"/>
        <v>946</v>
      </c>
      <c r="BF545" s="165">
        <f>SUM(AF545,AH545,AJ545,AL545,AN545,AP545,AR545,AT545,AV545,AX545,AZ545,BB545,BD545)</f>
        <v>4674</v>
      </c>
      <c r="BG545" s="166">
        <f>SUM(AG545,AI545,AK545,AM545,AO545,AQ545,AS545,AU545,AW545,AY545,BA545,BC545,BE545)</f>
        <v>4509</v>
      </c>
      <c r="BI545" s="132" t="s">
        <v>25</v>
      </c>
      <c r="BJ545" s="124">
        <f>B545/B560</f>
        <v>3.4195933456561925E-2</v>
      </c>
      <c r="BK545" s="125">
        <f t="shared" ref="BK545" si="9974">C545/C560</f>
        <v>5.3818827708703373E-2</v>
      </c>
      <c r="BL545" s="126">
        <f t="shared" ref="BL545" si="9975">D545/D560</f>
        <v>4.4018459353922609E-2</v>
      </c>
      <c r="BM545" s="127">
        <f t="shared" ref="BM545" si="9976">E545/E560</f>
        <v>5.2363853979652902E-2</v>
      </c>
      <c r="BN545" s="124">
        <f t="shared" ref="BN545" si="9977">F545/F560</f>
        <v>6.5307911461757615E-2</v>
      </c>
      <c r="BO545" s="125">
        <f t="shared" ref="BO545" si="9978">G545/G560</f>
        <v>4.0119273515857957E-2</v>
      </c>
      <c r="BP545" s="126">
        <f t="shared" ref="BP545" si="9979">H545/H560</f>
        <v>5.0357523200973683E-2</v>
      </c>
      <c r="BQ545" s="127">
        <f t="shared" ref="BQ545" si="9980">I545/I560</f>
        <v>6.3130908508251884E-2</v>
      </c>
      <c r="BR545" s="124">
        <f t="shared" ref="BR545" si="9981">J545/J560</f>
        <v>5.6750298685782553E-2</v>
      </c>
      <c r="BS545" s="125">
        <f t="shared" ref="BS545" si="9982">K545/K560</f>
        <v>5.9259259259259262E-2</v>
      </c>
      <c r="BT545" s="126">
        <f t="shared" ref="BT545" si="9983">L545/L560</f>
        <v>4.5520440707451433E-2</v>
      </c>
      <c r="BU545" s="124">
        <f t="shared" ref="BU545" si="9984">M545/M560</f>
        <v>5.8249868212967841E-2</v>
      </c>
      <c r="BV545" s="128">
        <f t="shared" ref="BV545" si="9985">N545/N560</f>
        <v>4.1462973021908385E-2</v>
      </c>
      <c r="BW545" s="129">
        <f t="shared" ref="BW545" si="9986">O545/O560</f>
        <v>5.3680430879712748E-2</v>
      </c>
      <c r="BX545" s="124">
        <f t="shared" ref="BX545" si="9987">P545/P560</f>
        <v>4.8196721311475413E-2</v>
      </c>
      <c r="BY545" s="125">
        <f t="shared" ref="BY545" si="9988">Q545/Q560</f>
        <v>5.1107934238741957E-2</v>
      </c>
      <c r="BZ545" s="126">
        <f t="shared" ref="BZ545" si="9989">R545/R560</f>
        <v>4.4432254525507406E-2</v>
      </c>
      <c r="CA545" s="127">
        <f t="shared" ref="CA545" si="9990">S545/S560</f>
        <v>5.823863636363636E-2</v>
      </c>
      <c r="CB545" s="124">
        <f t="shared" ref="CB545" si="9991">T545/T560</f>
        <v>3.1413612565445025E-2</v>
      </c>
      <c r="CC545" s="125">
        <f t="shared" ref="CC545" si="9992">U545/U560</f>
        <v>3.7109375E-2</v>
      </c>
      <c r="CD545" s="126">
        <f t="shared" ref="CD545" si="9993">V545/V560</f>
        <v>4.064293915040184E-2</v>
      </c>
      <c r="CE545" s="127">
        <f t="shared" ref="CE545" si="9994">W545/W560</f>
        <v>4.9438202247191011E-2</v>
      </c>
      <c r="CF545" s="124">
        <f t="shared" ref="CF545" si="9995">X545/X560</f>
        <v>3.7131416090280304E-2</v>
      </c>
      <c r="CG545" s="125">
        <f t="shared" ref="CG545" si="9996">Y545/Y560</f>
        <v>4.562899786780384E-2</v>
      </c>
      <c r="CH545" s="126">
        <f t="shared" ref="CH545" si="9997">Z545/Z560</f>
        <v>7.1141801830737109E-2</v>
      </c>
      <c r="CI545" s="124">
        <f t="shared" ref="CI545" si="9998">AA545/AA560</f>
        <v>5.9168131224370243E-2</v>
      </c>
      <c r="CJ545" s="130">
        <f t="shared" ref="CJ545" si="9999">AB545/AB560</f>
        <v>4.8573661586557251E-2</v>
      </c>
      <c r="CK545" s="131">
        <f t="shared" ref="CK545" si="10000">AC545/AC560</f>
        <v>5.4415909802693389E-2</v>
      </c>
    </row>
    <row r="546" spans="1:89" ht="13.5" thickBot="1" x14ac:dyDescent="0.25">
      <c r="A546" s="140" t="s">
        <v>26</v>
      </c>
      <c r="B546" s="195">
        <v>198</v>
      </c>
      <c r="C546" s="189">
        <v>203</v>
      </c>
      <c r="D546" s="190">
        <v>118</v>
      </c>
      <c r="E546" s="191">
        <v>188</v>
      </c>
      <c r="F546" s="188">
        <v>233</v>
      </c>
      <c r="G546" s="192">
        <v>151</v>
      </c>
      <c r="H546" s="190">
        <v>318</v>
      </c>
      <c r="I546" s="191">
        <v>286</v>
      </c>
      <c r="J546" s="188">
        <v>79</v>
      </c>
      <c r="K546" s="189">
        <v>50</v>
      </c>
      <c r="L546" s="190">
        <v>191</v>
      </c>
      <c r="M546" s="188">
        <v>154</v>
      </c>
      <c r="N546" s="193">
        <v>272</v>
      </c>
      <c r="O546" s="196">
        <v>212</v>
      </c>
      <c r="P546" s="188">
        <v>132</v>
      </c>
      <c r="Q546" s="189">
        <v>106</v>
      </c>
      <c r="R546" s="190">
        <v>150</v>
      </c>
      <c r="S546" s="191">
        <v>119</v>
      </c>
      <c r="T546" s="188">
        <v>55</v>
      </c>
      <c r="U546" s="192">
        <v>27</v>
      </c>
      <c r="V546" s="190">
        <v>135</v>
      </c>
      <c r="W546" s="197">
        <v>158</v>
      </c>
      <c r="X546" s="188">
        <v>100</v>
      </c>
      <c r="Y546" s="192">
        <v>97</v>
      </c>
      <c r="Z546" s="190">
        <v>398</v>
      </c>
      <c r="AA546" s="188">
        <v>365</v>
      </c>
      <c r="AB546" s="165">
        <f t="shared" si="9836"/>
        <v>2379</v>
      </c>
      <c r="AC546" s="166">
        <f t="shared" si="9753"/>
        <v>2116</v>
      </c>
      <c r="AE546" s="257"/>
      <c r="AF546" s="121"/>
      <c r="AG546" s="189"/>
      <c r="AH546" s="190"/>
      <c r="AI546" s="191"/>
      <c r="AJ546" s="188"/>
      <c r="AK546" s="192"/>
      <c r="AL546" s="190"/>
      <c r="AM546" s="191"/>
      <c r="AN546" s="188"/>
      <c r="AO546" s="192"/>
      <c r="AP546" s="190"/>
      <c r="AQ546" s="188"/>
      <c r="AR546" s="193"/>
      <c r="AS546" s="194"/>
      <c r="AT546" s="188"/>
      <c r="AU546" s="192"/>
      <c r="AV546" s="190"/>
      <c r="AW546" s="191"/>
      <c r="AX546" s="188"/>
      <c r="AY546" s="192"/>
      <c r="AZ546" s="190"/>
      <c r="BA546" s="191"/>
      <c r="BB546" s="188"/>
      <c r="BC546" s="192"/>
      <c r="BD546" s="190"/>
      <c r="BE546" s="188"/>
      <c r="BF546" s="165"/>
      <c r="BG546" s="166"/>
      <c r="BI546" s="140" t="s">
        <v>26</v>
      </c>
      <c r="BJ546" s="124">
        <f>B546/B560</f>
        <v>3.6598890942698706E-2</v>
      </c>
      <c r="BK546" s="125">
        <f t="shared" ref="BK546" si="10001">C546/C560</f>
        <v>3.605683836589698E-2</v>
      </c>
      <c r="BL546" s="126">
        <f t="shared" ref="BL546" si="10002">D546/D560</f>
        <v>4.1888533901313453E-2</v>
      </c>
      <c r="BM546" s="127">
        <f t="shared" ref="BM546" si="10003">E546/E560</f>
        <v>5.6253740275284264E-2</v>
      </c>
      <c r="BN546" s="124">
        <f t="shared" ref="BN546" si="10004">F546/F560</f>
        <v>5.1062897216743369E-2</v>
      </c>
      <c r="BO546" s="125">
        <f t="shared" ref="BO546" si="10005">G546/G560</f>
        <v>4.0932502033071291E-2</v>
      </c>
      <c r="BP546" s="126">
        <f t="shared" ref="BP546" si="10006">H546/H560</f>
        <v>4.8379735280693746E-2</v>
      </c>
      <c r="BQ546" s="127">
        <f t="shared" ref="BQ546" si="10007">I546/I560</f>
        <v>4.5825989424771674E-2</v>
      </c>
      <c r="BR546" s="124">
        <f t="shared" ref="BR546" si="10008">J546/J560</f>
        <v>4.7192353643966546E-2</v>
      </c>
      <c r="BS546" s="125">
        <f t="shared" ref="BS546" si="10009">K546/K560</f>
        <v>3.3670033670033669E-2</v>
      </c>
      <c r="BT546" s="126">
        <f t="shared" ref="BT546" si="10010">L546/L560</f>
        <v>5.5378370542186139E-2</v>
      </c>
      <c r="BU546" s="124">
        <f t="shared" ref="BU546" si="10011">M546/M560</f>
        <v>4.0590405904059039E-2</v>
      </c>
      <c r="BV546" s="128">
        <f t="shared" ref="BV546" si="10012">N546/N560</f>
        <v>4.9248596777113886E-2</v>
      </c>
      <c r="BW546" s="129">
        <f t="shared" ref="BW546" si="10013">O546/O560</f>
        <v>3.8061041292639139E-2</v>
      </c>
      <c r="BX546" s="124">
        <f t="shared" ref="BX546" si="10014">P546/P560</f>
        <v>4.3278688524590166E-2</v>
      </c>
      <c r="BY546" s="125">
        <f t="shared" ref="BY546" si="10015">Q546/Q560</f>
        <v>3.7884203002144387E-2</v>
      </c>
      <c r="BZ546" s="126">
        <f t="shared" ref="BZ546" si="10016">R546/R560</f>
        <v>4.1140976412506858E-2</v>
      </c>
      <c r="CA546" s="127">
        <f t="shared" ref="CA546" si="10017">S546/S560</f>
        <v>3.3806818181818181E-2</v>
      </c>
      <c r="CB546" s="124">
        <f t="shared" ref="CB546" si="10018">T546/T560</f>
        <v>4.7993019197207679E-2</v>
      </c>
      <c r="CC546" s="125">
        <f t="shared" ref="CC546" si="10019">U546/U560</f>
        <v>2.63671875E-2</v>
      </c>
      <c r="CD546" s="126">
        <f t="shared" ref="CD546" si="10020">V546/V560</f>
        <v>3.0998851894374284E-2</v>
      </c>
      <c r="CE546" s="127">
        <f t="shared" ref="CE546" si="10021">W546/W560</f>
        <v>5.0722311396468697E-2</v>
      </c>
      <c r="CF546" s="124">
        <f t="shared" ref="CF546" si="10022">X546/X560</f>
        <v>3.6403349108117947E-2</v>
      </c>
      <c r="CG546" s="125">
        <f t="shared" ref="CG546" si="10023">Y546/Y560</f>
        <v>4.136460554371002E-2</v>
      </c>
      <c r="CH546" s="126">
        <f t="shared" ref="CH546" si="10024">Z546/Z560</f>
        <v>6.3915207965312346E-2</v>
      </c>
      <c r="CI546" s="124">
        <f t="shared" ref="CI546" si="10025">AA546/AA560</f>
        <v>4.2765084944346804E-2</v>
      </c>
      <c r="CJ546" s="130">
        <f t="shared" ref="CJ546" si="10026">AB546/AB560</f>
        <v>4.6483001172332943E-2</v>
      </c>
      <c r="CK546" s="131">
        <f t="shared" ref="CK546" si="10027">AC546/AC560</f>
        <v>4.1418728468524901E-2</v>
      </c>
    </row>
    <row r="547" spans="1:89" ht="14.25" thickTop="1" thickBot="1" x14ac:dyDescent="0.25">
      <c r="A547" s="132" t="s">
        <v>27</v>
      </c>
      <c r="B547" s="198">
        <v>189</v>
      </c>
      <c r="C547" s="182">
        <v>362</v>
      </c>
      <c r="D547" s="183">
        <v>91</v>
      </c>
      <c r="E547" s="184">
        <v>228</v>
      </c>
      <c r="F547" s="181">
        <v>211</v>
      </c>
      <c r="G547" s="185">
        <v>187</v>
      </c>
      <c r="H547" s="183">
        <v>305</v>
      </c>
      <c r="I547" s="184">
        <v>361</v>
      </c>
      <c r="J547" s="181">
        <v>112</v>
      </c>
      <c r="K547" s="182">
        <v>37</v>
      </c>
      <c r="L547" s="183">
        <v>161</v>
      </c>
      <c r="M547" s="181">
        <v>149</v>
      </c>
      <c r="N547" s="186">
        <v>269</v>
      </c>
      <c r="O547" s="199">
        <v>218</v>
      </c>
      <c r="P547" s="181">
        <v>143</v>
      </c>
      <c r="Q547" s="182">
        <v>127</v>
      </c>
      <c r="R547" s="183">
        <v>162</v>
      </c>
      <c r="S547" s="184">
        <v>209</v>
      </c>
      <c r="T547" s="181">
        <v>66</v>
      </c>
      <c r="U547" s="185">
        <v>34</v>
      </c>
      <c r="V547" s="183">
        <v>232</v>
      </c>
      <c r="W547" s="200">
        <v>143</v>
      </c>
      <c r="X547" s="181">
        <v>97</v>
      </c>
      <c r="Y547" s="185">
        <v>112</v>
      </c>
      <c r="Z547" s="183">
        <v>323</v>
      </c>
      <c r="AA547" s="181">
        <v>463</v>
      </c>
      <c r="AB547" s="165">
        <f t="shared" si="9836"/>
        <v>2361</v>
      </c>
      <c r="AC547" s="166">
        <f t="shared" si="9753"/>
        <v>2630</v>
      </c>
      <c r="AE547" s="254" t="s">
        <v>13</v>
      </c>
      <c r="AF547" s="14">
        <f t="shared" ref="AF547:BG547" si="10028">SUM(AF544:AF546)</f>
        <v>955</v>
      </c>
      <c r="AG547" s="1">
        <f t="shared" si="10028"/>
        <v>944</v>
      </c>
      <c r="AH547" s="14">
        <f t="shared" si="10028"/>
        <v>325</v>
      </c>
      <c r="AI547" s="1">
        <f t="shared" si="10028"/>
        <v>619</v>
      </c>
      <c r="AJ547" s="14">
        <f t="shared" si="10028"/>
        <v>484</v>
      </c>
      <c r="AK547" s="1">
        <f t="shared" si="10028"/>
        <v>887</v>
      </c>
      <c r="AL547" s="14">
        <f t="shared" si="10028"/>
        <v>1059</v>
      </c>
      <c r="AM547" s="1">
        <f t="shared" si="10028"/>
        <v>1150</v>
      </c>
      <c r="AN547" s="14">
        <f t="shared" si="10028"/>
        <v>355</v>
      </c>
      <c r="AO547" s="1">
        <f t="shared" si="10028"/>
        <v>141</v>
      </c>
      <c r="AP547" s="14">
        <f t="shared" si="10028"/>
        <v>876</v>
      </c>
      <c r="AQ547" s="1">
        <f t="shared" si="10028"/>
        <v>290</v>
      </c>
      <c r="AR547" s="14">
        <f t="shared" si="10028"/>
        <v>991</v>
      </c>
      <c r="AS547" s="1">
        <f t="shared" si="10028"/>
        <v>705</v>
      </c>
      <c r="AT547" s="14">
        <f t="shared" si="10028"/>
        <v>485</v>
      </c>
      <c r="AU547" s="1">
        <f t="shared" si="10028"/>
        <v>504</v>
      </c>
      <c r="AV547" s="14">
        <f t="shared" si="10028"/>
        <v>453</v>
      </c>
      <c r="AW547" s="1">
        <f t="shared" si="10028"/>
        <v>781</v>
      </c>
      <c r="AX547" s="14">
        <f t="shared" si="10028"/>
        <v>277</v>
      </c>
      <c r="AY547" s="1">
        <f t="shared" si="10028"/>
        <v>65</v>
      </c>
      <c r="AZ547" s="14">
        <f t="shared" si="10028"/>
        <v>1255</v>
      </c>
      <c r="BA547" s="1">
        <f t="shared" si="10028"/>
        <v>270</v>
      </c>
      <c r="BB547" s="14">
        <f t="shared" si="10028"/>
        <v>515</v>
      </c>
      <c r="BC547" s="1">
        <f t="shared" si="10028"/>
        <v>411</v>
      </c>
      <c r="BD547" s="14">
        <f t="shared" si="10028"/>
        <v>861</v>
      </c>
      <c r="BE547" s="1">
        <f t="shared" si="10028"/>
        <v>1742</v>
      </c>
      <c r="BF547" s="167">
        <f t="shared" si="10028"/>
        <v>8891</v>
      </c>
      <c r="BG547" s="168">
        <f t="shared" si="10028"/>
        <v>8509</v>
      </c>
      <c r="BI547" s="132" t="s">
        <v>27</v>
      </c>
      <c r="BJ547" s="124">
        <f>B547/B560</f>
        <v>3.4935304990757858E-2</v>
      </c>
      <c r="BK547" s="125">
        <f t="shared" ref="BK547" si="10029">C547/C560</f>
        <v>6.4298401420959148E-2</v>
      </c>
      <c r="BL547" s="126">
        <f t="shared" ref="BL547" si="10030">D547/D560</f>
        <v>3.2303869364572239E-2</v>
      </c>
      <c r="BM547" s="127">
        <f t="shared" ref="BM547" si="10031">E547/E560</f>
        <v>6.8222621184919216E-2</v>
      </c>
      <c r="BN547" s="124">
        <f t="shared" ref="BN547" si="10032">F547/F560</f>
        <v>4.6241507779969319E-2</v>
      </c>
      <c r="BO547" s="125">
        <f t="shared" ref="BO547" si="10033">G547/G560</f>
        <v>5.0691244239631339E-2</v>
      </c>
      <c r="BP547" s="126">
        <f t="shared" ref="BP547" si="10034">H547/H560</f>
        <v>4.6401947360413816E-2</v>
      </c>
      <c r="BQ547" s="127">
        <f t="shared" ref="BQ547" si="10035">I547/I560</f>
        <v>5.7843294343855149E-2</v>
      </c>
      <c r="BR547" s="124">
        <f t="shared" ref="BR547" si="10036">J547/J560</f>
        <v>6.6905615292712065E-2</v>
      </c>
      <c r="BS547" s="125">
        <f t="shared" ref="BS547" si="10037">K547/K560</f>
        <v>2.4915824915824916E-2</v>
      </c>
      <c r="BT547" s="126">
        <f t="shared" ref="BT547" si="10038">L547/L560</f>
        <v>4.6680197158596698E-2</v>
      </c>
      <c r="BU547" s="124">
        <f t="shared" ref="BU547" si="10039">M547/M560</f>
        <v>3.9272535582498685E-2</v>
      </c>
      <c r="BV547" s="128">
        <f t="shared" ref="BV547" si="10040">N547/N560</f>
        <v>4.8705413724425134E-2</v>
      </c>
      <c r="BW547" s="129">
        <f t="shared" ref="BW547" si="10041">O547/O560</f>
        <v>3.9138240574506281E-2</v>
      </c>
      <c r="BX547" s="124">
        <f t="shared" ref="BX547" si="10042">P547/P560</f>
        <v>4.6885245901639346E-2</v>
      </c>
      <c r="BY547" s="125">
        <f t="shared" ref="BY547" si="10043">Q547/Q560</f>
        <v>4.5389563974267334E-2</v>
      </c>
      <c r="BZ547" s="126">
        <f t="shared" ref="BZ547" si="10044">R547/R560</f>
        <v>4.4432254525507406E-2</v>
      </c>
      <c r="CA547" s="127">
        <f t="shared" ref="CA547" si="10045">S547/S560</f>
        <v>5.9374999999999997E-2</v>
      </c>
      <c r="CB547" s="124">
        <f t="shared" ref="CB547" si="10046">T547/T560</f>
        <v>5.7591623036649213E-2</v>
      </c>
      <c r="CC547" s="125">
        <f t="shared" ref="CC547" si="10047">U547/U560</f>
        <v>3.3203125E-2</v>
      </c>
      <c r="CD547" s="126">
        <f t="shared" ref="CD547" si="10048">V547/V560</f>
        <v>5.3272101033295063E-2</v>
      </c>
      <c r="CE547" s="127">
        <f t="shared" ref="CE547" si="10049">W547/W560</f>
        <v>4.5906902086677366E-2</v>
      </c>
      <c r="CF547" s="124">
        <f t="shared" ref="CF547" si="10050">X547/X560</f>
        <v>3.5311248634874406E-2</v>
      </c>
      <c r="CG547" s="125">
        <f t="shared" ref="CG547" si="10051">Y547/Y560</f>
        <v>4.7761194029850747E-2</v>
      </c>
      <c r="CH547" s="126">
        <f t="shared" ref="CH547" si="10052">Z547/Z560</f>
        <v>5.1870884856271081E-2</v>
      </c>
      <c r="CI547" s="124">
        <f t="shared" ref="CI547" si="10053">AA547/AA560</f>
        <v>5.424721734036321E-2</v>
      </c>
      <c r="CJ547" s="130">
        <f t="shared" ref="CJ547" si="10054">AB547/AB560</f>
        <v>4.6131301289566239E-2</v>
      </c>
      <c r="CK547" s="131">
        <f t="shared" ref="CK547" si="10055">AC547/AC560</f>
        <v>5.1479799561540869E-2</v>
      </c>
    </row>
    <row r="548" spans="1:89" ht="13.5" thickTop="1" x14ac:dyDescent="0.2">
      <c r="A548" s="140" t="s">
        <v>28</v>
      </c>
      <c r="B548" s="195">
        <v>226</v>
      </c>
      <c r="C548" s="189">
        <v>283</v>
      </c>
      <c r="D548" s="190">
        <v>131</v>
      </c>
      <c r="E548" s="191">
        <v>298</v>
      </c>
      <c r="F548" s="188">
        <v>214</v>
      </c>
      <c r="G548" s="192">
        <v>225</v>
      </c>
      <c r="H548" s="190">
        <v>378</v>
      </c>
      <c r="I548" s="191">
        <v>342</v>
      </c>
      <c r="J548" s="188">
        <v>112</v>
      </c>
      <c r="K548" s="189">
        <v>52</v>
      </c>
      <c r="L548" s="190">
        <v>306</v>
      </c>
      <c r="M548" s="188">
        <v>135</v>
      </c>
      <c r="N548" s="193">
        <v>381</v>
      </c>
      <c r="O548" s="196">
        <v>185</v>
      </c>
      <c r="P548" s="188">
        <v>186</v>
      </c>
      <c r="Q548" s="189">
        <v>151</v>
      </c>
      <c r="R548" s="190">
        <v>151</v>
      </c>
      <c r="S548" s="191">
        <v>207</v>
      </c>
      <c r="T548" s="188">
        <v>131</v>
      </c>
      <c r="U548" s="192">
        <v>31</v>
      </c>
      <c r="V548" s="190">
        <v>323</v>
      </c>
      <c r="W548" s="197">
        <v>128</v>
      </c>
      <c r="X548" s="188">
        <v>159</v>
      </c>
      <c r="Y548" s="192">
        <v>104</v>
      </c>
      <c r="Z548" s="190">
        <v>430</v>
      </c>
      <c r="AA548" s="188">
        <v>510</v>
      </c>
      <c r="AB548" s="165">
        <f t="shared" si="9836"/>
        <v>3128</v>
      </c>
      <c r="AC548" s="166">
        <f t="shared" si="9753"/>
        <v>2651</v>
      </c>
      <c r="BI548" s="140" t="s">
        <v>28</v>
      </c>
      <c r="BJ548" s="124">
        <f>B548/B560</f>
        <v>4.1774491682070237E-2</v>
      </c>
      <c r="BK548" s="125">
        <f t="shared" ref="BK548" si="10056">C548/C560</f>
        <v>5.0266429840142096E-2</v>
      </c>
      <c r="BL548" s="126">
        <f t="shared" ref="BL548" si="10057">D548/D560</f>
        <v>4.6503372381966633E-2</v>
      </c>
      <c r="BM548" s="127">
        <f t="shared" ref="BM548" si="10058">E548/E560</f>
        <v>8.9168162776780371E-2</v>
      </c>
      <c r="BN548" s="124">
        <f t="shared" ref="BN548" si="10059">F548/F560</f>
        <v>4.6898969975893053E-2</v>
      </c>
      <c r="BO548" s="125">
        <f t="shared" ref="BO548" si="10060">G548/G560</f>
        <v>6.0992138791000274E-2</v>
      </c>
      <c r="BP548" s="126">
        <f t="shared" ref="BP548" si="10061">H548/H560</f>
        <v>5.7507987220447282E-2</v>
      </c>
      <c r="BQ548" s="127">
        <f t="shared" ref="BQ548" si="10062">I548/I560</f>
        <v>5.479891043102067E-2</v>
      </c>
      <c r="BR548" s="124">
        <f t="shared" ref="BR548" si="10063">J548/J560</f>
        <v>6.6905615292712065E-2</v>
      </c>
      <c r="BS548" s="125">
        <f t="shared" ref="BS548" si="10064">K548/K560</f>
        <v>3.5016835016835016E-2</v>
      </c>
      <c r="BT548" s="126">
        <f t="shared" ref="BT548" si="10065">L548/L560</f>
        <v>8.872136851261235E-2</v>
      </c>
      <c r="BU548" s="124">
        <f t="shared" ref="BU548" si="10066">M548/M560</f>
        <v>3.5582498682129676E-2</v>
      </c>
      <c r="BV548" s="128">
        <f t="shared" ref="BV548" si="10067">N548/N560</f>
        <v>6.8984247691472031E-2</v>
      </c>
      <c r="BW548" s="129">
        <f t="shared" ref="BW548" si="10068">O548/O560</f>
        <v>3.3213644524236981E-2</v>
      </c>
      <c r="BX548" s="124">
        <f t="shared" ref="BX548" si="10069">P548/P560</f>
        <v>6.098360655737705E-2</v>
      </c>
      <c r="BY548" s="125">
        <f t="shared" ref="BY548" si="10070">Q548/Q560</f>
        <v>5.3967119370979269E-2</v>
      </c>
      <c r="BZ548" s="126">
        <f t="shared" ref="BZ548" si="10071">R548/R560</f>
        <v>4.1415249588590233E-2</v>
      </c>
      <c r="CA548" s="127">
        <f t="shared" ref="CA548" si="10072">S548/S560</f>
        <v>5.8806818181818182E-2</v>
      </c>
      <c r="CB548" s="124">
        <f t="shared" ref="CB548" si="10073">T548/T560</f>
        <v>0.11431064572425829</v>
      </c>
      <c r="CC548" s="125">
        <f t="shared" ref="CC548" si="10074">U548/U560</f>
        <v>3.02734375E-2</v>
      </c>
      <c r="CD548" s="126">
        <f t="shared" ref="CD548" si="10075">V548/V560</f>
        <v>7.4167623421354759E-2</v>
      </c>
      <c r="CE548" s="127">
        <f t="shared" ref="CE548" si="10076">W548/W560</f>
        <v>4.1091492776886035E-2</v>
      </c>
      <c r="CF548" s="124">
        <f t="shared" ref="CF548" si="10077">X548/X560</f>
        <v>5.7881325081907534E-2</v>
      </c>
      <c r="CG548" s="125">
        <f t="shared" ref="CG548" si="10078">Y548/Y560</f>
        <v>4.4349680170575695E-2</v>
      </c>
      <c r="CH548" s="126">
        <f t="shared" ref="CH548" si="10079">Z548/Z560</f>
        <v>6.9054119158503291E-2</v>
      </c>
      <c r="CI548" s="124">
        <f t="shared" ref="CI548" si="10080">AA548/AA560</f>
        <v>5.9753954305799648E-2</v>
      </c>
      <c r="CJ548" s="130">
        <f t="shared" ref="CJ548" si="10081">AB548/AB560</f>
        <v>6.111762407190309E-2</v>
      </c>
      <c r="CK548" s="131">
        <f t="shared" ref="CK548" si="10082">AC548/AC560</f>
        <v>5.1890854995302223E-2</v>
      </c>
    </row>
    <row r="549" spans="1:89" x14ac:dyDescent="0.2">
      <c r="A549" s="132" t="s">
        <v>29</v>
      </c>
      <c r="B549" s="198">
        <v>251</v>
      </c>
      <c r="C549" s="182">
        <v>468</v>
      </c>
      <c r="D549" s="183">
        <v>188</v>
      </c>
      <c r="E549" s="184">
        <v>334</v>
      </c>
      <c r="F549" s="181">
        <v>272</v>
      </c>
      <c r="G549" s="185">
        <v>270</v>
      </c>
      <c r="H549" s="183">
        <v>452</v>
      </c>
      <c r="I549" s="184">
        <v>467</v>
      </c>
      <c r="J549" s="181">
        <v>140</v>
      </c>
      <c r="K549" s="182">
        <v>45</v>
      </c>
      <c r="L549" s="183">
        <v>342</v>
      </c>
      <c r="M549" s="181">
        <v>138</v>
      </c>
      <c r="N549" s="186">
        <v>485</v>
      </c>
      <c r="O549" s="199">
        <v>287</v>
      </c>
      <c r="P549" s="181">
        <v>223</v>
      </c>
      <c r="Q549" s="182">
        <v>157</v>
      </c>
      <c r="R549" s="183">
        <v>227</v>
      </c>
      <c r="S549" s="184">
        <v>271</v>
      </c>
      <c r="T549" s="181">
        <v>152</v>
      </c>
      <c r="U549" s="185">
        <v>32</v>
      </c>
      <c r="V549" s="183">
        <v>506</v>
      </c>
      <c r="W549" s="200">
        <v>129</v>
      </c>
      <c r="X549" s="181">
        <v>246</v>
      </c>
      <c r="Y549" s="185">
        <v>124</v>
      </c>
      <c r="Z549" s="183">
        <v>493</v>
      </c>
      <c r="AA549" s="181">
        <v>630</v>
      </c>
      <c r="AB549" s="165">
        <f t="shared" si="9836"/>
        <v>3977</v>
      </c>
      <c r="AC549" s="166">
        <f t="shared" si="9753"/>
        <v>3352</v>
      </c>
      <c r="BI549" s="132" t="s">
        <v>29</v>
      </c>
      <c r="BJ549" s="124">
        <f>B549/B560</f>
        <v>4.6395563770794825E-2</v>
      </c>
      <c r="BK549" s="125">
        <f t="shared" ref="BK549" si="10083">C549/C560</f>
        <v>8.3126110124333921E-2</v>
      </c>
      <c r="BL549" s="126">
        <f t="shared" ref="BL549" si="10084">D549/D560</f>
        <v>6.6737664181753642E-2</v>
      </c>
      <c r="BM549" s="127">
        <f t="shared" ref="BM549" si="10085">E549/E560</f>
        <v>9.9940155595451829E-2</v>
      </c>
      <c r="BN549" s="124">
        <f t="shared" ref="BN549" si="10086">F549/F560</f>
        <v>5.9609905763751921E-2</v>
      </c>
      <c r="BO549" s="125">
        <f t="shared" ref="BO549" si="10087">G549/G560</f>
        <v>7.3190566549200323E-2</v>
      </c>
      <c r="BP549" s="126">
        <f t="shared" ref="BP549" si="10088">H549/H560</f>
        <v>6.8766164612809974E-2</v>
      </c>
      <c r="BQ549" s="127">
        <f t="shared" ref="BQ549" si="10089">I549/I560</f>
        <v>7.4827751962826469E-2</v>
      </c>
      <c r="BR549" s="124">
        <f t="shared" ref="BR549" si="10090">J549/J560</f>
        <v>8.3632019115890077E-2</v>
      </c>
      <c r="BS549" s="125">
        <f t="shared" ref="BS549" si="10091">K549/K560</f>
        <v>3.0303030303030304E-2</v>
      </c>
      <c r="BT549" s="126">
        <f t="shared" ref="BT549" si="10092">L549/L560</f>
        <v>9.9159176572919686E-2</v>
      </c>
      <c r="BU549" s="124">
        <f t="shared" ref="BU549" si="10093">M549/M560</f>
        <v>3.6373220875065893E-2</v>
      </c>
      <c r="BV549" s="128">
        <f t="shared" ref="BV549" si="10094">N549/N560</f>
        <v>8.7814593518015571E-2</v>
      </c>
      <c r="BW549" s="129">
        <f t="shared" ref="BW549" si="10095">O549/O560</f>
        <v>5.1526032315978458E-2</v>
      </c>
      <c r="BX549" s="124">
        <f t="shared" ref="BX549" si="10096">P549/P560</f>
        <v>7.3114754098360657E-2</v>
      </c>
      <c r="BY549" s="125">
        <f t="shared" ref="BY549" si="10097">Q549/Q560</f>
        <v>5.6111508220157258E-2</v>
      </c>
      <c r="BZ549" s="126">
        <f t="shared" ref="BZ549" si="10098">R549/R560</f>
        <v>6.2260010970927045E-2</v>
      </c>
      <c r="CA549" s="127">
        <f t="shared" ref="CA549" si="10099">S549/S560</f>
        <v>7.698863636363637E-2</v>
      </c>
      <c r="CB549" s="124">
        <f t="shared" ref="CB549" si="10100">T549/T560</f>
        <v>0.13263525305410123</v>
      </c>
      <c r="CC549" s="125">
        <f t="shared" ref="CC549" si="10101">U549/U560</f>
        <v>3.125E-2</v>
      </c>
      <c r="CD549" s="126">
        <f t="shared" ref="CD549" si="10102">V549/V560</f>
        <v>0.11618828932261768</v>
      </c>
      <c r="CE549" s="127">
        <f t="shared" ref="CE549" si="10103">W549/W560</f>
        <v>4.1412520064205455E-2</v>
      </c>
      <c r="CF549" s="124">
        <f t="shared" ref="CF549" si="10104">X549/X560</f>
        <v>8.9552238805970144E-2</v>
      </c>
      <c r="CG549" s="125">
        <f t="shared" ref="CG549" si="10105">Y549/Y560</f>
        <v>5.2878464818763328E-2</v>
      </c>
      <c r="CH549" s="126">
        <f t="shared" ref="CH549" si="10106">Z549/Z560</f>
        <v>7.9171350570097956E-2</v>
      </c>
      <c r="CI549" s="124">
        <f t="shared" ref="CI549" si="10107">AA549/AA560</f>
        <v>7.3813708260105443E-2</v>
      </c>
      <c r="CJ549" s="130">
        <f t="shared" ref="CJ549" si="10108">AB549/AB560</f>
        <v>7.7706135209066038E-2</v>
      </c>
      <c r="CK549" s="131">
        <f t="shared" ref="CK549" si="10109">AC549/AC560</f>
        <v>6.5612276855621668E-2</v>
      </c>
    </row>
    <row r="550" spans="1:89" x14ac:dyDescent="0.2">
      <c r="A550" s="140" t="s">
        <v>30</v>
      </c>
      <c r="B550" s="195">
        <v>375</v>
      </c>
      <c r="C550" s="189">
        <v>448</v>
      </c>
      <c r="D550" s="190">
        <v>178</v>
      </c>
      <c r="E550" s="191">
        <v>322</v>
      </c>
      <c r="F550" s="188">
        <v>267</v>
      </c>
      <c r="G550" s="192">
        <v>346</v>
      </c>
      <c r="H550" s="190">
        <v>507</v>
      </c>
      <c r="I550" s="191">
        <v>549</v>
      </c>
      <c r="J550" s="188">
        <v>183</v>
      </c>
      <c r="K550" s="189">
        <v>67</v>
      </c>
      <c r="L550" s="190">
        <v>381</v>
      </c>
      <c r="M550" s="188">
        <v>155</v>
      </c>
      <c r="N550" s="193">
        <v>483</v>
      </c>
      <c r="O550" s="196">
        <v>362</v>
      </c>
      <c r="P550" s="188">
        <v>242</v>
      </c>
      <c r="Q550" s="189">
        <v>234</v>
      </c>
      <c r="R550" s="190">
        <v>226</v>
      </c>
      <c r="S550" s="191">
        <v>349</v>
      </c>
      <c r="T550" s="188">
        <v>155</v>
      </c>
      <c r="U550" s="192">
        <v>30</v>
      </c>
      <c r="V550" s="190">
        <v>490</v>
      </c>
      <c r="W550" s="197">
        <v>146</v>
      </c>
      <c r="X550" s="188">
        <v>273</v>
      </c>
      <c r="Y550" s="192">
        <v>196</v>
      </c>
      <c r="Z550" s="190">
        <v>457</v>
      </c>
      <c r="AA550" s="188">
        <v>796</v>
      </c>
      <c r="AB550" s="165">
        <f t="shared" si="9836"/>
        <v>4217</v>
      </c>
      <c r="AC550" s="166">
        <f t="shared" si="9753"/>
        <v>4000</v>
      </c>
      <c r="BI550" s="140" t="s">
        <v>30</v>
      </c>
      <c r="BJ550" s="124">
        <f>B550/B560</f>
        <v>6.9316081330868765E-2</v>
      </c>
      <c r="BK550" s="125">
        <f t="shared" ref="BK550" si="10110">C550/C560</f>
        <v>7.9573712255772644E-2</v>
      </c>
      <c r="BL550" s="126">
        <f t="shared" ref="BL550" si="10111">D550/D560</f>
        <v>6.3187788427405037E-2</v>
      </c>
      <c r="BM550" s="127">
        <f t="shared" ref="BM550" si="10112">E550/E560</f>
        <v>9.6349491322561334E-2</v>
      </c>
      <c r="BN550" s="124">
        <f t="shared" ref="BN550" si="10113">F550/F560</f>
        <v>5.8514135437212358E-2</v>
      </c>
      <c r="BO550" s="125">
        <f t="shared" ref="BO550" si="10114">G550/G560</f>
        <v>9.3792355651938192E-2</v>
      </c>
      <c r="BP550" s="126">
        <f t="shared" ref="BP550" si="10115">H550/H560</f>
        <v>7.7133728890917394E-2</v>
      </c>
      <c r="BQ550" s="127">
        <f t="shared" ref="BQ550" si="10116">I550/I560</f>
        <v>8.796667200769108E-2</v>
      </c>
      <c r="BR550" s="124">
        <f t="shared" ref="BR550" si="10117">J550/J560</f>
        <v>0.10931899641577061</v>
      </c>
      <c r="BS550" s="125">
        <f t="shared" ref="BS550" si="10118">K550/K560</f>
        <v>4.5117845117845119E-2</v>
      </c>
      <c r="BT550" s="126">
        <f t="shared" ref="BT550" si="10119">L550/L560</f>
        <v>0.11046680197158597</v>
      </c>
      <c r="BU550" s="124">
        <f t="shared" ref="BU550" si="10120">M550/M560</f>
        <v>4.0853979968371111E-2</v>
      </c>
      <c r="BV550" s="128">
        <f t="shared" ref="BV550" si="10121">N550/N560</f>
        <v>8.7452471482889732E-2</v>
      </c>
      <c r="BW550" s="129">
        <f t="shared" ref="BW550" si="10122">O550/O560</f>
        <v>6.4991023339317777E-2</v>
      </c>
      <c r="BX550" s="124">
        <f t="shared" ref="BX550" si="10123">P550/P560</f>
        <v>7.9344262295081971E-2</v>
      </c>
      <c r="BY550" s="125">
        <f t="shared" ref="BY550" si="10124">Q550/Q560</f>
        <v>8.3631165117941386E-2</v>
      </c>
      <c r="BZ550" s="126">
        <f t="shared" ref="BZ550" si="10125">R550/R560</f>
        <v>6.1985737794843662E-2</v>
      </c>
      <c r="CA550" s="127">
        <f t="shared" ref="CA550" si="10126">S550/S560</f>
        <v>9.9147727272727276E-2</v>
      </c>
      <c r="CB550" s="124">
        <f t="shared" ref="CB550" si="10127">T550/T560</f>
        <v>0.13525305410122165</v>
      </c>
      <c r="CC550" s="125">
        <f t="shared" ref="CC550" si="10128">U550/U560</f>
        <v>2.9296875E-2</v>
      </c>
      <c r="CD550" s="126">
        <f t="shared" ref="CD550" si="10129">V550/V560</f>
        <v>0.11251435132032148</v>
      </c>
      <c r="CE550" s="127">
        <f t="shared" ref="CE550" si="10130">W550/W560</f>
        <v>4.6869983948635632E-2</v>
      </c>
      <c r="CF550" s="124">
        <f t="shared" ref="CF550" si="10131">X550/X560</f>
        <v>9.9381143065161992E-2</v>
      </c>
      <c r="CG550" s="125">
        <f t="shared" ref="CG550" si="10132">Y550/Y560</f>
        <v>8.3582089552238809E-2</v>
      </c>
      <c r="CH550" s="126">
        <f t="shared" ref="CH550" si="10133">Z550/Z560</f>
        <v>7.3390075477758152E-2</v>
      </c>
      <c r="CI550" s="124">
        <f t="shared" ref="CI550" si="10134">AA550/AA560</f>
        <v>9.3263034563561803E-2</v>
      </c>
      <c r="CJ550" s="130">
        <f t="shared" ref="CJ550" si="10135">AB550/AB560</f>
        <v>8.2395466979288789E-2</v>
      </c>
      <c r="CK550" s="131">
        <f t="shared" ref="CK550" si="10136">AC550/AC560</f>
        <v>7.8296273097400559E-2</v>
      </c>
    </row>
    <row r="551" spans="1:89" x14ac:dyDescent="0.2">
      <c r="A551" s="132" t="s">
        <v>31</v>
      </c>
      <c r="B551" s="198">
        <v>580</v>
      </c>
      <c r="C551" s="182">
        <v>496</v>
      </c>
      <c r="D551" s="183">
        <v>147</v>
      </c>
      <c r="E551" s="184">
        <v>297</v>
      </c>
      <c r="F551" s="181">
        <v>217</v>
      </c>
      <c r="G551" s="185">
        <v>541</v>
      </c>
      <c r="H551" s="183">
        <v>552</v>
      </c>
      <c r="I551" s="184">
        <v>601</v>
      </c>
      <c r="J551" s="181">
        <v>172</v>
      </c>
      <c r="K551" s="182">
        <v>74</v>
      </c>
      <c r="L551" s="183">
        <v>495</v>
      </c>
      <c r="M551" s="181">
        <v>135</v>
      </c>
      <c r="N551" s="186">
        <v>508</v>
      </c>
      <c r="O551" s="199">
        <v>343</v>
      </c>
      <c r="P551" s="181">
        <v>243</v>
      </c>
      <c r="Q551" s="182">
        <v>270</v>
      </c>
      <c r="R551" s="183">
        <v>227</v>
      </c>
      <c r="S551" s="184">
        <v>432</v>
      </c>
      <c r="T551" s="181">
        <v>122</v>
      </c>
      <c r="U551" s="185">
        <v>35</v>
      </c>
      <c r="V551" s="183">
        <v>765</v>
      </c>
      <c r="W551" s="200">
        <v>124</v>
      </c>
      <c r="X551" s="181">
        <v>242</v>
      </c>
      <c r="Y551" s="185">
        <v>215</v>
      </c>
      <c r="Z551" s="183">
        <v>404</v>
      </c>
      <c r="AA551" s="181">
        <v>946</v>
      </c>
      <c r="AB551" s="165">
        <f t="shared" si="9836"/>
        <v>4674</v>
      </c>
      <c r="AC551" s="166">
        <f t="shared" si="9753"/>
        <v>4509</v>
      </c>
      <c r="BI551" s="132" t="s">
        <v>31</v>
      </c>
      <c r="BJ551" s="124">
        <f>B551/B560</f>
        <v>0.10720887245841035</v>
      </c>
      <c r="BK551" s="125">
        <f t="shared" ref="BK551" si="10137">C551/C560</f>
        <v>8.8099467140319715E-2</v>
      </c>
      <c r="BL551" s="126">
        <f t="shared" ref="BL551" si="10138">D551/D560</f>
        <v>5.2183173588924388E-2</v>
      </c>
      <c r="BM551" s="127">
        <f t="shared" ref="BM551" si="10139">E551/E560</f>
        <v>8.8868940754039491E-2</v>
      </c>
      <c r="BN551" s="124">
        <f t="shared" ref="BN551" si="10140">F551/F560</f>
        <v>4.7556432171816786E-2</v>
      </c>
      <c r="BO551" s="125">
        <f t="shared" ref="BO551" si="10141">G551/G560</f>
        <v>0.14665220927080511</v>
      </c>
      <c r="BP551" s="126">
        <f t="shared" ref="BP551" si="10142">H551/H560</f>
        <v>8.3979917845732541E-2</v>
      </c>
      <c r="BQ551" s="127">
        <f t="shared" ref="BQ551" si="10143">I551/I560</f>
        <v>9.6298670084922294E-2</v>
      </c>
      <c r="BR551" s="124">
        <f t="shared" ref="BR551" si="10144">J551/J560</f>
        <v>0.10274790919952211</v>
      </c>
      <c r="BS551" s="125">
        <f t="shared" ref="BS551" si="10145">K551/K560</f>
        <v>4.9831649831649831E-2</v>
      </c>
      <c r="BT551" s="126">
        <f t="shared" ref="BT551" si="10146">L551/L560</f>
        <v>0.14351986082922585</v>
      </c>
      <c r="BU551" s="124">
        <f t="shared" ref="BU551" si="10147">M551/M560</f>
        <v>3.5582498682129676E-2</v>
      </c>
      <c r="BV551" s="128">
        <f t="shared" ref="BV551" si="10148">N551/N560</f>
        <v>9.1978996921962708E-2</v>
      </c>
      <c r="BW551" s="129">
        <f t="shared" ref="BW551" si="10149">O551/O560</f>
        <v>6.157989228007181E-2</v>
      </c>
      <c r="BX551" s="124">
        <f t="shared" ref="BX551" si="10150">P551/P560</f>
        <v>7.9672131147540987E-2</v>
      </c>
      <c r="BY551" s="125">
        <f t="shared" ref="BY551" si="10151">Q551/Q560</f>
        <v>9.6497498213009292E-2</v>
      </c>
      <c r="BZ551" s="126">
        <f t="shared" ref="BZ551" si="10152">R551/R560</f>
        <v>6.2260010970927045E-2</v>
      </c>
      <c r="CA551" s="127">
        <f t="shared" ref="CA551" si="10153">S551/S560</f>
        <v>0.12272727272727273</v>
      </c>
      <c r="CB551" s="124">
        <f t="shared" ref="CB551" si="10154">T551/T560</f>
        <v>0.10645724258289703</v>
      </c>
      <c r="CC551" s="125">
        <f t="shared" ref="CC551" si="10155">U551/U560</f>
        <v>3.41796875E-2</v>
      </c>
      <c r="CD551" s="126">
        <f t="shared" ref="CD551" si="10156">V551/V560</f>
        <v>0.1756601607347876</v>
      </c>
      <c r="CE551" s="127">
        <f t="shared" ref="CE551" si="10157">W551/W560</f>
        <v>3.9807383627608349E-2</v>
      </c>
      <c r="CF551" s="124">
        <f t="shared" ref="CF551" si="10158">X551/X560</f>
        <v>8.8096104841645428E-2</v>
      </c>
      <c r="CG551" s="125">
        <f t="shared" ref="CG551" si="10159">Y551/Y560</f>
        <v>9.1684434968017064E-2</v>
      </c>
      <c r="CH551" s="126">
        <f t="shared" ref="CH551" si="10160">Z551/Z560</f>
        <v>6.4878753814035656E-2</v>
      </c>
      <c r="CI551" s="124">
        <f t="shared" ref="CI551" si="10161">AA551/AA560</f>
        <v>0.11083772700644405</v>
      </c>
      <c r="CJ551" s="130">
        <f t="shared" ref="CJ551" si="10162">AB551/AB560</f>
        <v>9.1324736225087924E-2</v>
      </c>
      <c r="CK551" s="131">
        <f t="shared" ref="CK551" si="10163">AC551/AC560</f>
        <v>8.8259473849044784E-2</v>
      </c>
    </row>
    <row r="552" spans="1:89" x14ac:dyDescent="0.2">
      <c r="A552" s="140" t="s">
        <v>32</v>
      </c>
      <c r="B552" s="195">
        <v>239</v>
      </c>
      <c r="C552" s="189">
        <v>436</v>
      </c>
      <c r="D552" s="190">
        <v>99</v>
      </c>
      <c r="E552" s="191">
        <v>251</v>
      </c>
      <c r="F552" s="188">
        <v>91</v>
      </c>
      <c r="G552" s="192">
        <v>444</v>
      </c>
      <c r="H552" s="190">
        <v>435</v>
      </c>
      <c r="I552" s="191">
        <v>491</v>
      </c>
      <c r="J552" s="188">
        <v>100</v>
      </c>
      <c r="K552" s="189">
        <v>75</v>
      </c>
      <c r="L552" s="190">
        <v>302</v>
      </c>
      <c r="M552" s="188">
        <v>119</v>
      </c>
      <c r="N552" s="193">
        <v>469</v>
      </c>
      <c r="O552" s="196">
        <v>377</v>
      </c>
      <c r="P552" s="188">
        <v>184</v>
      </c>
      <c r="Q552" s="189">
        <v>271</v>
      </c>
      <c r="R552" s="190">
        <v>170</v>
      </c>
      <c r="S552" s="191">
        <v>331</v>
      </c>
      <c r="T552" s="188">
        <v>124</v>
      </c>
      <c r="U552" s="192">
        <v>24</v>
      </c>
      <c r="V552" s="190">
        <v>413</v>
      </c>
      <c r="W552" s="197">
        <v>99</v>
      </c>
      <c r="X552" s="188">
        <v>163</v>
      </c>
      <c r="Y552" s="192">
        <v>210</v>
      </c>
      <c r="Z552" s="190">
        <v>260</v>
      </c>
      <c r="AA552" s="188">
        <v>891</v>
      </c>
      <c r="AB552" s="165">
        <f t="shared" si="9836"/>
        <v>3049</v>
      </c>
      <c r="AC552" s="166">
        <f t="shared" si="9753"/>
        <v>4019</v>
      </c>
      <c r="BI552" s="140" t="s">
        <v>32</v>
      </c>
      <c r="BJ552" s="124">
        <f>B552/B560</f>
        <v>4.4177449168207025E-2</v>
      </c>
      <c r="BK552" s="125">
        <f t="shared" ref="BK552" si="10164">C552/C560</f>
        <v>7.7442273534635883E-2</v>
      </c>
      <c r="BL552" s="126">
        <f t="shared" ref="BL552" si="10165">D552/D560</f>
        <v>3.5143769968051117E-2</v>
      </c>
      <c r="BM552" s="127">
        <f t="shared" ref="BM552" si="10166">E552/E560</f>
        <v>7.5104727707959312E-2</v>
      </c>
      <c r="BN552" s="124">
        <f t="shared" ref="BN552" si="10167">F552/F560</f>
        <v>1.9943019943019943E-2</v>
      </c>
      <c r="BO552" s="125">
        <f t="shared" ref="BO552" si="10168">G552/G560</f>
        <v>0.12035782054757387</v>
      </c>
      <c r="BP552" s="126">
        <f t="shared" ref="BP552" si="10169">H552/H560</f>
        <v>6.617982656321314E-2</v>
      </c>
      <c r="BQ552" s="127">
        <f t="shared" ref="BQ552" si="10170">I552/I560</f>
        <v>7.8673289536933186E-2</v>
      </c>
      <c r="BR552" s="124">
        <f t="shared" ref="BR552" si="10171">J552/J560</f>
        <v>5.9737156511350059E-2</v>
      </c>
      <c r="BS552" s="125">
        <f t="shared" ref="BS552" si="10172">K552/K560</f>
        <v>5.0505050505050504E-2</v>
      </c>
      <c r="BT552" s="126">
        <f t="shared" ref="BT552" si="10173">L552/L560</f>
        <v>8.7561612061467092E-2</v>
      </c>
      <c r="BU552" s="124">
        <f t="shared" ref="BU552" si="10174">M552/M560</f>
        <v>3.136531365313653E-2</v>
      </c>
      <c r="BV552" s="128">
        <f t="shared" ref="BV552" si="10175">N552/N560</f>
        <v>8.4917617237008872E-2</v>
      </c>
      <c r="BW552" s="129">
        <f t="shared" ref="BW552" si="10176">O552/O560</f>
        <v>6.7684021543985631E-2</v>
      </c>
      <c r="BX552" s="124">
        <f t="shared" ref="BX552" si="10177">P552/P560</f>
        <v>6.032786885245902E-2</v>
      </c>
      <c r="BY552" s="125">
        <f t="shared" ref="BY552" si="10178">Q552/Q560</f>
        <v>9.685489635453895E-2</v>
      </c>
      <c r="BZ552" s="126">
        <f t="shared" ref="BZ552" si="10179">R552/R560</f>
        <v>4.6626439934174438E-2</v>
      </c>
      <c r="CA552" s="127">
        <f t="shared" ref="CA552" si="10180">S552/S560</f>
        <v>9.4034090909090914E-2</v>
      </c>
      <c r="CB552" s="124">
        <f t="shared" ref="CB552" si="10181">T552/T560</f>
        <v>0.10820244328097731</v>
      </c>
      <c r="CC552" s="125">
        <f t="shared" ref="CC552" si="10182">U552/U560</f>
        <v>2.34375E-2</v>
      </c>
      <c r="CD552" s="126">
        <f t="shared" ref="CD552" si="10183">V552/V560</f>
        <v>9.4833524684270948E-2</v>
      </c>
      <c r="CE552" s="127">
        <f t="shared" ref="CE552" si="10184">W552/W560</f>
        <v>3.1781701444622792E-2</v>
      </c>
      <c r="CF552" s="124">
        <f t="shared" ref="CF552" si="10185">X552/X560</f>
        <v>5.9337459046232256E-2</v>
      </c>
      <c r="CG552" s="125">
        <f t="shared" ref="CG552" si="10186">Y552/Y560</f>
        <v>8.9552238805970144E-2</v>
      </c>
      <c r="CH552" s="126">
        <f t="shared" ref="CH552" si="10187">Z552/Z560</f>
        <v>4.1753653444676408E-2</v>
      </c>
      <c r="CI552" s="124">
        <f t="shared" ref="CI552" si="10188">AA552/AA560</f>
        <v>0.10439367311072056</v>
      </c>
      <c r="CJ552" s="130">
        <f t="shared" ref="CJ552" si="10189">AB552/AB560</f>
        <v>5.9574052364204766E-2</v>
      </c>
      <c r="CK552" s="131">
        <f t="shared" ref="CK552" si="10190">AC552/AC560</f>
        <v>7.8668180394613221E-2</v>
      </c>
    </row>
    <row r="553" spans="1:89" x14ac:dyDescent="0.2">
      <c r="A553" s="132" t="s">
        <v>33</v>
      </c>
      <c r="B553" s="198">
        <v>76</v>
      </c>
      <c r="C553" s="182">
        <v>408</v>
      </c>
      <c r="D553" s="183">
        <v>40</v>
      </c>
      <c r="E553" s="184">
        <v>165</v>
      </c>
      <c r="F553" s="181">
        <v>56</v>
      </c>
      <c r="G553" s="185">
        <v>309</v>
      </c>
      <c r="H553" s="183">
        <v>104</v>
      </c>
      <c r="I553" s="184">
        <v>375</v>
      </c>
      <c r="J553" s="181">
        <v>11</v>
      </c>
      <c r="K553" s="182">
        <v>54</v>
      </c>
      <c r="L553" s="183">
        <v>154</v>
      </c>
      <c r="M553" s="181">
        <v>74</v>
      </c>
      <c r="N553" s="186">
        <v>255</v>
      </c>
      <c r="O553" s="199">
        <v>178</v>
      </c>
      <c r="P553" s="181">
        <v>89</v>
      </c>
      <c r="Q553" s="182">
        <v>123</v>
      </c>
      <c r="R553" s="183">
        <v>64</v>
      </c>
      <c r="S553" s="184">
        <v>193</v>
      </c>
      <c r="T553" s="181">
        <v>30</v>
      </c>
      <c r="U553" s="185">
        <v>16</v>
      </c>
      <c r="V553" s="183">
        <v>75</v>
      </c>
      <c r="W553" s="200">
        <v>62</v>
      </c>
      <c r="X553" s="181">
        <v>32</v>
      </c>
      <c r="Y553" s="185">
        <v>92</v>
      </c>
      <c r="Z553" s="183">
        <v>120</v>
      </c>
      <c r="AA553" s="181">
        <v>386</v>
      </c>
      <c r="AB553" s="165">
        <f t="shared" si="9836"/>
        <v>1106</v>
      </c>
      <c r="AC553" s="166">
        <f t="shared" si="9753"/>
        <v>2435</v>
      </c>
      <c r="BI553" s="132" t="s">
        <v>33</v>
      </c>
      <c r="BJ553" s="124">
        <f>B553/B560</f>
        <v>1.4048059149722736E-2</v>
      </c>
      <c r="BK553" s="125">
        <f t="shared" ref="BK553" si="10191">C553/C560</f>
        <v>7.2468916518650089E-2</v>
      </c>
      <c r="BL553" s="126">
        <f t="shared" ref="BL553" si="10192">D553/D560</f>
        <v>1.4199503017394392E-2</v>
      </c>
      <c r="BM553" s="127">
        <f t="shared" ref="BM553" si="10193">E553/E560</f>
        <v>4.9371633752244168E-2</v>
      </c>
      <c r="BN553" s="124">
        <f t="shared" ref="BN553" si="10194">F553/F560</f>
        <v>1.2272627657243042E-2</v>
      </c>
      <c r="BO553" s="125">
        <f t="shared" ref="BO553" si="10195">G553/G560</f>
        <v>8.3762537272973711E-2</v>
      </c>
      <c r="BP553" s="126">
        <f t="shared" ref="BP553" si="10196">H553/H560</f>
        <v>1.5822303362239463E-2</v>
      </c>
      <c r="BQ553" s="127">
        <f t="shared" ref="BQ553" si="10197">I553/I560</f>
        <v>6.0086524595417398E-2</v>
      </c>
      <c r="BR553" s="124">
        <f t="shared" ref="BR553" si="10198">J553/J560</f>
        <v>6.5710872162485067E-3</v>
      </c>
      <c r="BS553" s="125">
        <f t="shared" ref="BS553" si="10199">K553/K560</f>
        <v>3.6363636363636362E-2</v>
      </c>
      <c r="BT553" s="126">
        <f t="shared" ref="BT553" si="10200">L553/L560</f>
        <v>4.4650623369092493E-2</v>
      </c>
      <c r="BU553" s="124">
        <f t="shared" ref="BU553" si="10201">M553/M560</f>
        <v>1.9504480759093307E-2</v>
      </c>
      <c r="BV553" s="128">
        <f t="shared" ref="BV553" si="10202">N553/N560</f>
        <v>4.6170559478544267E-2</v>
      </c>
      <c r="BW553" s="129">
        <f t="shared" ref="BW553" si="10203">O553/O560</f>
        <v>3.1956912028725311E-2</v>
      </c>
      <c r="BX553" s="124">
        <f t="shared" ref="BX553" si="10204">P553/P560</f>
        <v>2.9180327868852458E-2</v>
      </c>
      <c r="BY553" s="125">
        <f t="shared" ref="BY553" si="10205">Q553/Q560</f>
        <v>4.3959971408148675E-2</v>
      </c>
      <c r="BZ553" s="126">
        <f t="shared" ref="BZ553" si="10206">R553/R560</f>
        <v>1.755348326933626E-2</v>
      </c>
      <c r="CA553" s="127">
        <f t="shared" ref="CA553" si="10207">S553/S560</f>
        <v>5.4829545454545457E-2</v>
      </c>
      <c r="CB553" s="124">
        <f t="shared" ref="CB553" si="10208">T553/T560</f>
        <v>2.6178010471204188E-2</v>
      </c>
      <c r="CC553" s="125">
        <f t="shared" ref="CC553" si="10209">U553/U560</f>
        <v>1.5625E-2</v>
      </c>
      <c r="CD553" s="126">
        <f t="shared" ref="CD553" si="10210">V553/V560</f>
        <v>1.7221584385763489E-2</v>
      </c>
      <c r="CE553" s="127">
        <f t="shared" ref="CE553" si="10211">W553/W560</f>
        <v>1.9903691813804174E-2</v>
      </c>
      <c r="CF553" s="124">
        <f t="shared" ref="CF553" si="10212">X553/X560</f>
        <v>1.1649071714597743E-2</v>
      </c>
      <c r="CG553" s="125">
        <f t="shared" ref="CG553" si="10213">Y553/Y560</f>
        <v>3.9232409381663114E-2</v>
      </c>
      <c r="CH553" s="126">
        <f t="shared" ref="CH553" si="10214">Z553/Z560</f>
        <v>1.9270916974466035E-2</v>
      </c>
      <c r="CI553" s="124">
        <f t="shared" ref="CI553" si="10215">AA553/AA560</f>
        <v>4.5225541886350321E-2</v>
      </c>
      <c r="CJ553" s="130">
        <f t="shared" ref="CJ553" si="10216">AB553/AB560</f>
        <v>2.1610003907776475E-2</v>
      </c>
      <c r="CK553" s="131">
        <f t="shared" ref="CK553" si="10217">AC553/AC560</f>
        <v>4.766285624804259E-2</v>
      </c>
    </row>
    <row r="554" spans="1:89" x14ac:dyDescent="0.2">
      <c r="A554" s="140" t="s">
        <v>34</v>
      </c>
      <c r="B554" s="195">
        <v>9</v>
      </c>
      <c r="C554" s="189">
        <v>175</v>
      </c>
      <c r="D554" s="190">
        <v>5</v>
      </c>
      <c r="E554" s="191">
        <v>71</v>
      </c>
      <c r="F554" s="188">
        <v>11</v>
      </c>
      <c r="G554" s="192">
        <v>77</v>
      </c>
      <c r="H554" s="190">
        <v>20</v>
      </c>
      <c r="I554" s="191">
        <v>60</v>
      </c>
      <c r="J554" s="188">
        <v>4</v>
      </c>
      <c r="K554" s="189">
        <v>6</v>
      </c>
      <c r="L554" s="190">
        <v>9</v>
      </c>
      <c r="M554" s="188">
        <v>20</v>
      </c>
      <c r="N554" s="193">
        <v>16</v>
      </c>
      <c r="O554" s="196">
        <v>51</v>
      </c>
      <c r="P554" s="188">
        <v>15</v>
      </c>
      <c r="Q554" s="189">
        <v>29</v>
      </c>
      <c r="R554" s="190">
        <v>16</v>
      </c>
      <c r="S554" s="191">
        <v>20</v>
      </c>
      <c r="T554" s="188">
        <v>9</v>
      </c>
      <c r="U554" s="192">
        <v>8</v>
      </c>
      <c r="V554" s="190">
        <v>16</v>
      </c>
      <c r="W554" s="197">
        <v>21</v>
      </c>
      <c r="X554" s="188">
        <v>13</v>
      </c>
      <c r="Y554" s="192">
        <v>22</v>
      </c>
      <c r="Z554" s="190">
        <v>45</v>
      </c>
      <c r="AA554" s="188">
        <v>75</v>
      </c>
      <c r="AB554" s="165">
        <f t="shared" si="9836"/>
        <v>188</v>
      </c>
      <c r="AC554" s="166">
        <f t="shared" si="9753"/>
        <v>635</v>
      </c>
      <c r="BI554" s="140" t="s">
        <v>34</v>
      </c>
      <c r="BJ554" s="124">
        <f>B554/B560</f>
        <v>1.6635859519408503E-3</v>
      </c>
      <c r="BK554" s="125">
        <f t="shared" ref="BK554" si="10218">C554/C560</f>
        <v>3.108348134991119E-2</v>
      </c>
      <c r="BL554" s="126">
        <f t="shared" ref="BL554" si="10219">D554/D560</f>
        <v>1.774937877174299E-3</v>
      </c>
      <c r="BM554" s="127">
        <f t="shared" ref="BM554" si="10220">E554/E560</f>
        <v>2.1244763614602036E-2</v>
      </c>
      <c r="BN554" s="124">
        <f t="shared" ref="BN554" si="10221">F554/F560</f>
        <v>2.4106947183870262E-3</v>
      </c>
      <c r="BO554" s="125">
        <f t="shared" ref="BO554" si="10222">G554/G560</f>
        <v>2.0872865275142316E-2</v>
      </c>
      <c r="BP554" s="126">
        <f t="shared" ref="BP554" si="10223">H554/H560</f>
        <v>3.0427506465845124E-3</v>
      </c>
      <c r="BQ554" s="127">
        <f t="shared" ref="BQ554" si="10224">I554/I560</f>
        <v>9.6138439352667845E-3</v>
      </c>
      <c r="BR554" s="124">
        <f t="shared" ref="BR554" si="10225">J554/J560</f>
        <v>2.3894862604540022E-3</v>
      </c>
      <c r="BS554" s="125">
        <f t="shared" ref="BS554" si="10226">K554/K560</f>
        <v>4.0404040404040404E-3</v>
      </c>
      <c r="BT554" s="126">
        <f t="shared" ref="BT554" si="10227">L554/L560</f>
        <v>2.6094520150768338E-3</v>
      </c>
      <c r="BU554" s="124">
        <f t="shared" ref="BU554" si="10228">M554/M560</f>
        <v>5.2714812862414339E-3</v>
      </c>
      <c r="BV554" s="128">
        <f t="shared" ref="BV554" si="10229">N554/N560</f>
        <v>2.8969762810066991E-3</v>
      </c>
      <c r="BW554" s="129">
        <f t="shared" ref="BW554" si="10230">O554/O560</f>
        <v>9.1561938958707369E-3</v>
      </c>
      <c r="BX554" s="124">
        <f t="shared" ref="BX554" si="10231">P554/P560</f>
        <v>4.9180327868852463E-3</v>
      </c>
      <c r="BY554" s="125">
        <f t="shared" ref="BY554" si="10232">Q554/Q560</f>
        <v>1.0364546104360257E-2</v>
      </c>
      <c r="BZ554" s="126">
        <f t="shared" ref="BZ554" si="10233">R554/R560</f>
        <v>4.388370817334065E-3</v>
      </c>
      <c r="CA554" s="127">
        <f t="shared" ref="CA554" si="10234">S554/S560</f>
        <v>5.681818181818182E-3</v>
      </c>
      <c r="CB554" s="124">
        <f t="shared" ref="CB554" si="10235">T554/T560</f>
        <v>7.8534031413612562E-3</v>
      </c>
      <c r="CC554" s="125">
        <f t="shared" ref="CC554" si="10236">U554/U560</f>
        <v>7.8125E-3</v>
      </c>
      <c r="CD554" s="126">
        <f t="shared" ref="CD554" si="10237">V554/V560</f>
        <v>3.6739380022962113E-3</v>
      </c>
      <c r="CE554" s="127">
        <f t="shared" ref="CE554" si="10238">W554/W560</f>
        <v>6.7415730337078653E-3</v>
      </c>
      <c r="CF554" s="124">
        <f t="shared" ref="CF554" si="10239">X554/X560</f>
        <v>4.7324353840553328E-3</v>
      </c>
      <c r="CG554" s="125">
        <f t="shared" ref="CG554" si="10240">Y554/Y560</f>
        <v>9.3816631130063961E-3</v>
      </c>
      <c r="CH554" s="126">
        <f t="shared" ref="CH554" si="10241">Z554/Z560</f>
        <v>7.226593865424763E-3</v>
      </c>
      <c r="CI554" s="124">
        <f t="shared" ref="CI554" si="10242">AA554/AA560</f>
        <v>8.7873462214411256E-3</v>
      </c>
      <c r="CJ554" s="130">
        <f t="shared" ref="CJ554" si="10243">AB554/AB560</f>
        <v>3.6733098866744821E-3</v>
      </c>
      <c r="CK554" s="131">
        <f t="shared" ref="CK554" si="10244">AC554/AC560</f>
        <v>1.242953335421234E-2</v>
      </c>
    </row>
    <row r="555" spans="1:89" x14ac:dyDescent="0.2">
      <c r="A555" s="132" t="s">
        <v>35</v>
      </c>
      <c r="B555" s="198">
        <v>0</v>
      </c>
      <c r="C555" s="182">
        <v>8</v>
      </c>
      <c r="D555" s="183">
        <v>0</v>
      </c>
      <c r="E555" s="184">
        <v>10</v>
      </c>
      <c r="F555" s="181">
        <v>1</v>
      </c>
      <c r="G555" s="185">
        <v>2</v>
      </c>
      <c r="H555" s="183">
        <v>5</v>
      </c>
      <c r="I555" s="184">
        <v>12</v>
      </c>
      <c r="J555" s="181">
        <v>1</v>
      </c>
      <c r="K555" s="182">
        <v>0</v>
      </c>
      <c r="L555" s="183">
        <v>8</v>
      </c>
      <c r="M555" s="181">
        <v>1</v>
      </c>
      <c r="N555" s="186">
        <v>0</v>
      </c>
      <c r="O555" s="199">
        <v>3</v>
      </c>
      <c r="P555" s="181">
        <v>0</v>
      </c>
      <c r="Q555" s="182">
        <v>3</v>
      </c>
      <c r="R555" s="183">
        <v>1</v>
      </c>
      <c r="S555" s="184">
        <v>2</v>
      </c>
      <c r="T555" s="181">
        <v>0</v>
      </c>
      <c r="U555" s="185">
        <v>2</v>
      </c>
      <c r="V555" s="183">
        <v>1</v>
      </c>
      <c r="W555" s="200">
        <v>1</v>
      </c>
      <c r="X555" s="181">
        <v>0</v>
      </c>
      <c r="Y555" s="185">
        <v>4</v>
      </c>
      <c r="Z555" s="183">
        <v>1</v>
      </c>
      <c r="AA555" s="181">
        <v>4</v>
      </c>
      <c r="AB555" s="165">
        <f t="shared" si="9836"/>
        <v>18</v>
      </c>
      <c r="AC555" s="166">
        <f t="shared" si="9753"/>
        <v>52</v>
      </c>
      <c r="BI555" s="132" t="s">
        <v>35</v>
      </c>
      <c r="BJ555" s="124">
        <f>B555/B560</f>
        <v>0</v>
      </c>
      <c r="BK555" s="125">
        <f t="shared" ref="BK555" si="10245">C555/C560</f>
        <v>1.4209591474245115E-3</v>
      </c>
      <c r="BL555" s="126">
        <f t="shared" ref="BL555" si="10246">D555/D560</f>
        <v>0</v>
      </c>
      <c r="BM555" s="127">
        <f t="shared" ref="BM555" si="10247">E555/E560</f>
        <v>2.9922202274087371E-3</v>
      </c>
      <c r="BN555" s="124">
        <f t="shared" ref="BN555" si="10248">F555/F560</f>
        <v>2.1915406530791147E-4</v>
      </c>
      <c r="BO555" s="125">
        <f t="shared" ref="BO555" si="10249">G555/G560</f>
        <v>5.4215234480889125E-4</v>
      </c>
      <c r="BP555" s="126">
        <f t="shared" ref="BP555" si="10250">H555/H560</f>
        <v>7.6068766164612809E-4</v>
      </c>
      <c r="BQ555" s="127">
        <f t="shared" ref="BQ555" si="10251">I555/I560</f>
        <v>1.9227687870533568E-3</v>
      </c>
      <c r="BR555" s="124">
        <f t="shared" ref="BR555" si="10252">J555/J560</f>
        <v>5.9737156511350056E-4</v>
      </c>
      <c r="BS555" s="125">
        <f t="shared" ref="BS555" si="10253">K555/K560</f>
        <v>0</v>
      </c>
      <c r="BT555" s="126">
        <f t="shared" ref="BT555" si="10254">L555/L560</f>
        <v>2.3195129022905189E-3</v>
      </c>
      <c r="BU555" s="124">
        <f t="shared" ref="BU555" si="10255">M555/M560</f>
        <v>2.6357406431207171E-4</v>
      </c>
      <c r="BV555" s="128">
        <f t="shared" ref="BV555" si="10256">N555/N560</f>
        <v>0</v>
      </c>
      <c r="BW555" s="129">
        <f t="shared" ref="BW555" si="10257">O555/O560</f>
        <v>5.3859964093357267E-4</v>
      </c>
      <c r="BX555" s="124">
        <f t="shared" ref="BX555" si="10258">P555/P560</f>
        <v>0</v>
      </c>
      <c r="BY555" s="125">
        <f t="shared" ref="BY555" si="10259">Q555/Q560</f>
        <v>1.0721944245889921E-3</v>
      </c>
      <c r="BZ555" s="126">
        <f t="shared" ref="BZ555" si="10260">R555/R560</f>
        <v>2.7427317608337906E-4</v>
      </c>
      <c r="CA555" s="127">
        <f t="shared" ref="CA555" si="10261">S555/S560</f>
        <v>5.6818181818181815E-4</v>
      </c>
      <c r="CB555" s="124">
        <f t="shared" ref="CB555" si="10262">T555/T560</f>
        <v>0</v>
      </c>
      <c r="CC555" s="125">
        <f t="shared" ref="CC555" si="10263">U555/U560</f>
        <v>1.953125E-3</v>
      </c>
      <c r="CD555" s="126">
        <f t="shared" ref="CD555" si="10264">V555/V560</f>
        <v>2.296211251435132E-4</v>
      </c>
      <c r="CE555" s="127">
        <f t="shared" ref="CE555" si="10265">W555/W560</f>
        <v>3.2102728731942215E-4</v>
      </c>
      <c r="CF555" s="124">
        <f t="shared" ref="CF555" si="10266">X555/X560</f>
        <v>0</v>
      </c>
      <c r="CG555" s="125">
        <f t="shared" ref="CG555" si="10267">Y555/Y560</f>
        <v>1.7057569296375266E-3</v>
      </c>
      <c r="CH555" s="126">
        <f t="shared" ref="CH555" si="10268">Z555/Z560</f>
        <v>1.6059097478721696E-4</v>
      </c>
      <c r="CI555" s="124">
        <f t="shared" ref="CI555" si="10269">AA555/AA560</f>
        <v>4.6865846514352667E-4</v>
      </c>
      <c r="CJ555" s="130">
        <f t="shared" ref="CJ555" si="10270">AB555/AB560</f>
        <v>3.5169988276670573E-4</v>
      </c>
      <c r="CK555" s="131">
        <f t="shared" ref="CK555" si="10271">AC555/AC560</f>
        <v>1.0178515502662073E-3</v>
      </c>
    </row>
    <row r="556" spans="1:89" x14ac:dyDescent="0.2">
      <c r="A556" s="140" t="s">
        <v>36</v>
      </c>
      <c r="B556" s="195">
        <v>0</v>
      </c>
      <c r="C556" s="189">
        <v>0</v>
      </c>
      <c r="D556" s="190">
        <v>0</v>
      </c>
      <c r="E556" s="191">
        <v>0</v>
      </c>
      <c r="F556" s="188">
        <v>0</v>
      </c>
      <c r="G556" s="192">
        <v>0</v>
      </c>
      <c r="H556" s="190">
        <v>0</v>
      </c>
      <c r="I556" s="191">
        <v>0</v>
      </c>
      <c r="J556" s="188">
        <v>0</v>
      </c>
      <c r="K556" s="192">
        <v>0</v>
      </c>
      <c r="L556" s="190">
        <v>0</v>
      </c>
      <c r="M556" s="188">
        <v>0</v>
      </c>
      <c r="N556" s="193">
        <v>0</v>
      </c>
      <c r="O556" s="196">
        <v>0</v>
      </c>
      <c r="P556" s="188">
        <v>0</v>
      </c>
      <c r="Q556" s="192">
        <v>0</v>
      </c>
      <c r="R556" s="190">
        <v>0</v>
      </c>
      <c r="S556" s="191">
        <v>0</v>
      </c>
      <c r="T556" s="188">
        <v>0</v>
      </c>
      <c r="U556" s="192">
        <v>0</v>
      </c>
      <c r="V556" s="190">
        <v>0</v>
      </c>
      <c r="W556" s="191">
        <v>0</v>
      </c>
      <c r="X556" s="188">
        <v>0</v>
      </c>
      <c r="Y556" s="192">
        <v>0</v>
      </c>
      <c r="Z556" s="190">
        <v>0</v>
      </c>
      <c r="AA556" s="188">
        <v>0</v>
      </c>
      <c r="AB556" s="165">
        <f t="shared" si="9836"/>
        <v>0</v>
      </c>
      <c r="AC556" s="166">
        <f t="shared" si="9753"/>
        <v>0</v>
      </c>
      <c r="BI556" s="140" t="s">
        <v>36</v>
      </c>
      <c r="BJ556" s="124">
        <f>B556/B560</f>
        <v>0</v>
      </c>
      <c r="BK556" s="125">
        <f t="shared" ref="BK556" si="10272">C556/C560</f>
        <v>0</v>
      </c>
      <c r="BL556" s="126">
        <f t="shared" ref="BL556" si="10273">D556/D560</f>
        <v>0</v>
      </c>
      <c r="BM556" s="127">
        <f t="shared" ref="BM556" si="10274">E556/E560</f>
        <v>0</v>
      </c>
      <c r="BN556" s="124">
        <f t="shared" ref="BN556" si="10275">F556/F560</f>
        <v>0</v>
      </c>
      <c r="BO556" s="125">
        <f t="shared" ref="BO556" si="10276">G556/G560</f>
        <v>0</v>
      </c>
      <c r="BP556" s="126">
        <f t="shared" ref="BP556" si="10277">H556/H560</f>
        <v>0</v>
      </c>
      <c r="BQ556" s="127">
        <f t="shared" ref="BQ556" si="10278">I556/I560</f>
        <v>0</v>
      </c>
      <c r="BR556" s="124">
        <f t="shared" ref="BR556" si="10279">J556/J560</f>
        <v>0</v>
      </c>
      <c r="BS556" s="125">
        <f t="shared" ref="BS556" si="10280">K556/K560</f>
        <v>0</v>
      </c>
      <c r="BT556" s="126">
        <f t="shared" ref="BT556" si="10281">L556/L560</f>
        <v>0</v>
      </c>
      <c r="BU556" s="124">
        <f t="shared" ref="BU556" si="10282">M556/M560</f>
        <v>0</v>
      </c>
      <c r="BV556" s="128">
        <f t="shared" ref="BV556" si="10283">N556/N560</f>
        <v>0</v>
      </c>
      <c r="BW556" s="129">
        <f t="shared" ref="BW556" si="10284">O556/O560</f>
        <v>0</v>
      </c>
      <c r="BX556" s="124">
        <f t="shared" ref="BX556" si="10285">P556/P560</f>
        <v>0</v>
      </c>
      <c r="BY556" s="125">
        <f t="shared" ref="BY556" si="10286">Q556/Q560</f>
        <v>0</v>
      </c>
      <c r="BZ556" s="126">
        <f t="shared" ref="BZ556" si="10287">R556/R560</f>
        <v>0</v>
      </c>
      <c r="CA556" s="127">
        <f t="shared" ref="CA556" si="10288">S556/S560</f>
        <v>0</v>
      </c>
      <c r="CB556" s="124">
        <f t="shared" ref="CB556" si="10289">T556/T560</f>
        <v>0</v>
      </c>
      <c r="CC556" s="125">
        <f t="shared" ref="CC556" si="10290">U556/U560</f>
        <v>0</v>
      </c>
      <c r="CD556" s="126">
        <f t="shared" ref="CD556" si="10291">V556/V560</f>
        <v>0</v>
      </c>
      <c r="CE556" s="127">
        <f t="shared" ref="CE556" si="10292">W556/W560</f>
        <v>0</v>
      </c>
      <c r="CF556" s="124">
        <f t="shared" ref="CF556" si="10293">X556/X560</f>
        <v>0</v>
      </c>
      <c r="CG556" s="125">
        <f t="shared" ref="CG556" si="10294">Y556/Y560</f>
        <v>0</v>
      </c>
      <c r="CH556" s="126">
        <f t="shared" ref="CH556" si="10295">Z556/Z560</f>
        <v>0</v>
      </c>
      <c r="CI556" s="124">
        <f t="shared" ref="CI556" si="10296">AA556/AA560</f>
        <v>0</v>
      </c>
      <c r="CJ556" s="130">
        <f t="shared" ref="CJ556" si="10297">AB556/AB560</f>
        <v>0</v>
      </c>
      <c r="CK556" s="131">
        <f t="shared" ref="CK556" si="10298">AC556/AC560</f>
        <v>0</v>
      </c>
    </row>
    <row r="557" spans="1:89" x14ac:dyDescent="0.2">
      <c r="A557" s="132" t="s">
        <v>37</v>
      </c>
      <c r="B557" s="57">
        <v>0</v>
      </c>
      <c r="C557" s="58">
        <v>0</v>
      </c>
      <c r="D557" s="134">
        <v>0</v>
      </c>
      <c r="E557" s="135">
        <v>0</v>
      </c>
      <c r="F557" s="133">
        <v>0</v>
      </c>
      <c r="G557" s="136">
        <v>0</v>
      </c>
      <c r="H557" s="134">
        <v>0</v>
      </c>
      <c r="I557" s="135">
        <v>0</v>
      </c>
      <c r="J557" s="133">
        <v>0</v>
      </c>
      <c r="K557" s="136">
        <v>0</v>
      </c>
      <c r="L557" s="134">
        <v>0</v>
      </c>
      <c r="M557" s="133">
        <v>0</v>
      </c>
      <c r="N557" s="137">
        <v>0</v>
      </c>
      <c r="O557" s="138">
        <v>0</v>
      </c>
      <c r="P557" s="133">
        <v>0</v>
      </c>
      <c r="Q557" s="136">
        <v>0</v>
      </c>
      <c r="R557" s="134"/>
      <c r="S557" s="135">
        <v>0</v>
      </c>
      <c r="T557" s="133">
        <v>0</v>
      </c>
      <c r="U557" s="136">
        <v>0</v>
      </c>
      <c r="V557" s="134">
        <v>0</v>
      </c>
      <c r="W557" s="135">
        <v>0</v>
      </c>
      <c r="X557" s="133">
        <v>0</v>
      </c>
      <c r="Y557" s="136">
        <v>0</v>
      </c>
      <c r="Z557" s="139">
        <v>0</v>
      </c>
      <c r="AA557" s="2">
        <v>0</v>
      </c>
      <c r="AB557" s="165">
        <f t="shared" ref="AB557" si="10299">B557+D557+F557+H557+J557+L557+N557+P557+R557+T557+V557+X557+Z557</f>
        <v>0</v>
      </c>
      <c r="AC557" s="166">
        <f t="shared" ref="AC557" si="10300">C557+E557+G557+I557+K557+M557+O557+Q557+S557+U557+W557+Y557+AA557</f>
        <v>0</v>
      </c>
      <c r="BI557" s="132" t="s">
        <v>37</v>
      </c>
      <c r="BJ557" s="124">
        <f>B557/B560</f>
        <v>0</v>
      </c>
      <c r="BK557" s="125">
        <f t="shared" ref="BK557" si="10301">C557/C560</f>
        <v>0</v>
      </c>
      <c r="BL557" s="126">
        <f t="shared" ref="BL557" si="10302">D557/D560</f>
        <v>0</v>
      </c>
      <c r="BM557" s="127">
        <f t="shared" ref="BM557" si="10303">E557/E560</f>
        <v>0</v>
      </c>
      <c r="BN557" s="124">
        <f t="shared" ref="BN557" si="10304">F557/F560</f>
        <v>0</v>
      </c>
      <c r="BO557" s="125">
        <f t="shared" ref="BO557" si="10305">G557/G560</f>
        <v>0</v>
      </c>
      <c r="BP557" s="126">
        <f t="shared" ref="BP557" si="10306">H557/H560</f>
        <v>0</v>
      </c>
      <c r="BQ557" s="127">
        <f t="shared" ref="BQ557" si="10307">I557/I560</f>
        <v>0</v>
      </c>
      <c r="BR557" s="124">
        <f t="shared" ref="BR557" si="10308">J557/J560</f>
        <v>0</v>
      </c>
      <c r="BS557" s="125">
        <f t="shared" ref="BS557" si="10309">K557/K560</f>
        <v>0</v>
      </c>
      <c r="BT557" s="126">
        <f t="shared" ref="BT557" si="10310">L557/L560</f>
        <v>0</v>
      </c>
      <c r="BU557" s="124">
        <f t="shared" ref="BU557" si="10311">M557/M560</f>
        <v>0</v>
      </c>
      <c r="BV557" s="128">
        <f t="shared" ref="BV557" si="10312">N557/N560</f>
        <v>0</v>
      </c>
      <c r="BW557" s="129">
        <f t="shared" ref="BW557" si="10313">O557/O560</f>
        <v>0</v>
      </c>
      <c r="BX557" s="124">
        <f t="shared" ref="BX557" si="10314">P557/P560</f>
        <v>0</v>
      </c>
      <c r="BY557" s="125">
        <f t="shared" ref="BY557" si="10315">Q557/Q560</f>
        <v>0</v>
      </c>
      <c r="BZ557" s="126">
        <f t="shared" ref="BZ557" si="10316">R557/R560</f>
        <v>0</v>
      </c>
      <c r="CA557" s="127">
        <f t="shared" ref="CA557" si="10317">S557/S560</f>
        <v>0</v>
      </c>
      <c r="CB557" s="124">
        <f t="shared" ref="CB557" si="10318">T557/T560</f>
        <v>0</v>
      </c>
      <c r="CC557" s="125">
        <f t="shared" ref="CC557" si="10319">U557/U560</f>
        <v>0</v>
      </c>
      <c r="CD557" s="126">
        <f t="shared" ref="CD557" si="10320">V557/V560</f>
        <v>0</v>
      </c>
      <c r="CE557" s="127">
        <f t="shared" ref="CE557" si="10321">W557/W560</f>
        <v>0</v>
      </c>
      <c r="CF557" s="124">
        <f t="shared" ref="CF557" si="10322">X557/X560</f>
        <v>0</v>
      </c>
      <c r="CG557" s="125">
        <f t="shared" ref="CG557" si="10323">Y557/Y560</f>
        <v>0</v>
      </c>
      <c r="CH557" s="126">
        <f t="shared" ref="CH557" si="10324">Z557/Z560</f>
        <v>0</v>
      </c>
      <c r="CI557" s="124">
        <f t="shared" ref="CI557" si="10325">AA557/AA560</f>
        <v>0</v>
      </c>
      <c r="CJ557" s="130">
        <f t="shared" ref="CJ557" si="10326">AB557/AB560</f>
        <v>0</v>
      </c>
      <c r="CK557" s="131">
        <f t="shared" ref="CK557" si="10327">AC557/AC560</f>
        <v>0</v>
      </c>
    </row>
    <row r="558" spans="1:89" x14ac:dyDescent="0.2">
      <c r="A558" s="140" t="s">
        <v>38</v>
      </c>
      <c r="B558" s="55"/>
      <c r="C558" s="56"/>
      <c r="D558" s="145"/>
      <c r="E558" s="142"/>
      <c r="F558" s="143"/>
      <c r="G558" s="144"/>
      <c r="H558" s="145"/>
      <c r="I558" s="142"/>
      <c r="J558" s="143"/>
      <c r="K558" s="144"/>
      <c r="L558" s="145"/>
      <c r="M558" s="143"/>
      <c r="N558" s="147"/>
      <c r="O558" s="146"/>
      <c r="P558" s="143"/>
      <c r="Q558" s="144"/>
      <c r="R558" s="145"/>
      <c r="S558" s="142"/>
      <c r="T558" s="143"/>
      <c r="U558" s="144"/>
      <c r="V558" s="145"/>
      <c r="W558" s="142"/>
      <c r="X558" s="143"/>
      <c r="Y558" s="144"/>
      <c r="Z558" s="3"/>
      <c r="AA558" s="141"/>
      <c r="AB558" s="165"/>
      <c r="AC558" s="166"/>
      <c r="BI558" s="140" t="s">
        <v>38</v>
      </c>
      <c r="BJ558" s="124">
        <f>B558/B560</f>
        <v>0</v>
      </c>
      <c r="BK558" s="125">
        <f t="shared" ref="BK558" si="10328">C558/C560</f>
        <v>0</v>
      </c>
      <c r="BL558" s="126">
        <f t="shared" ref="BL558" si="10329">D558/D560</f>
        <v>0</v>
      </c>
      <c r="BM558" s="127">
        <f t="shared" ref="BM558" si="10330">E558/E560</f>
        <v>0</v>
      </c>
      <c r="BN558" s="124">
        <f t="shared" ref="BN558" si="10331">F558/F560</f>
        <v>0</v>
      </c>
      <c r="BO558" s="125">
        <f t="shared" ref="BO558" si="10332">G558/G560</f>
        <v>0</v>
      </c>
      <c r="BP558" s="126">
        <f t="shared" ref="BP558" si="10333">H558/H560</f>
        <v>0</v>
      </c>
      <c r="BQ558" s="127">
        <f t="shared" ref="BQ558" si="10334">I558/I560</f>
        <v>0</v>
      </c>
      <c r="BR558" s="124">
        <f t="shared" ref="BR558" si="10335">J558/J560</f>
        <v>0</v>
      </c>
      <c r="BS558" s="125">
        <f t="shared" ref="BS558" si="10336">K558/K560</f>
        <v>0</v>
      </c>
      <c r="BT558" s="126">
        <f t="shared" ref="BT558" si="10337">L558/L560</f>
        <v>0</v>
      </c>
      <c r="BU558" s="124">
        <f t="shared" ref="BU558" si="10338">M558/M560</f>
        <v>0</v>
      </c>
      <c r="BV558" s="128">
        <f t="shared" ref="BV558" si="10339">N558/N560</f>
        <v>0</v>
      </c>
      <c r="BW558" s="129">
        <f t="shared" ref="BW558" si="10340">O558/O560</f>
        <v>0</v>
      </c>
      <c r="BX558" s="124">
        <f t="shared" ref="BX558" si="10341">P558/P560</f>
        <v>0</v>
      </c>
      <c r="BY558" s="125">
        <f t="shared" ref="BY558" si="10342">Q558/Q560</f>
        <v>0</v>
      </c>
      <c r="BZ558" s="126">
        <f t="shared" ref="BZ558" si="10343">R558/R560</f>
        <v>0</v>
      </c>
      <c r="CA558" s="127">
        <f t="shared" ref="CA558" si="10344">S558/S560</f>
        <v>0</v>
      </c>
      <c r="CB558" s="124">
        <f t="shared" ref="CB558" si="10345">T558/T560</f>
        <v>0</v>
      </c>
      <c r="CC558" s="125">
        <f t="shared" ref="CC558" si="10346">U558/U560</f>
        <v>0</v>
      </c>
      <c r="CD558" s="126">
        <f t="shared" ref="CD558" si="10347">V558/V560</f>
        <v>0</v>
      </c>
      <c r="CE558" s="127">
        <f t="shared" ref="CE558" si="10348">W558/W560</f>
        <v>0</v>
      </c>
      <c r="CF558" s="124">
        <f t="shared" ref="CF558" si="10349">X558/X560</f>
        <v>0</v>
      </c>
      <c r="CG558" s="125">
        <f t="shared" ref="CG558" si="10350">Y558/Y560</f>
        <v>0</v>
      </c>
      <c r="CH558" s="126">
        <f t="shared" ref="CH558" si="10351">Z558/Z560</f>
        <v>0</v>
      </c>
      <c r="CI558" s="124">
        <f t="shared" ref="CI558" si="10352">AA558/AA560</f>
        <v>0</v>
      </c>
      <c r="CJ558" s="130">
        <f t="shared" ref="CJ558" si="10353">AB558/AB560</f>
        <v>0</v>
      </c>
      <c r="CK558" s="131">
        <f t="shared" ref="CK558" si="10354">AC558/AC560</f>
        <v>0</v>
      </c>
    </row>
    <row r="559" spans="1:89" ht="13.5" thickBot="1" x14ac:dyDescent="0.25">
      <c r="A559" s="132" t="s">
        <v>39</v>
      </c>
      <c r="B559" s="57"/>
      <c r="C559" s="58"/>
      <c r="D559" s="134"/>
      <c r="E559" s="135"/>
      <c r="F559" s="133"/>
      <c r="G559" s="136"/>
      <c r="H559" s="134"/>
      <c r="I559" s="135"/>
      <c r="J559" s="133"/>
      <c r="K559" s="136"/>
      <c r="L559" s="134"/>
      <c r="M559" s="133"/>
      <c r="N559" s="137"/>
      <c r="O559" s="138"/>
      <c r="P559" s="133"/>
      <c r="Q559" s="136"/>
      <c r="R559" s="134"/>
      <c r="S559" s="135"/>
      <c r="T559" s="133"/>
      <c r="U559" s="136"/>
      <c r="V559" s="134"/>
      <c r="W559" s="135"/>
      <c r="X559" s="133"/>
      <c r="Y559" s="136"/>
      <c r="Z559" s="139"/>
      <c r="AA559" s="2"/>
      <c r="AB559" s="165"/>
      <c r="AC559" s="166"/>
      <c r="BI559" s="132" t="s">
        <v>39</v>
      </c>
      <c r="BJ559" s="124">
        <f>B559/B560</f>
        <v>0</v>
      </c>
      <c r="BK559" s="125">
        <f t="shared" ref="BK559" si="10355">C559/C560</f>
        <v>0</v>
      </c>
      <c r="BL559" s="126">
        <f t="shared" ref="BL559" si="10356">D559/D560</f>
        <v>0</v>
      </c>
      <c r="BM559" s="127">
        <f t="shared" ref="BM559" si="10357">E559/E560</f>
        <v>0</v>
      </c>
      <c r="BN559" s="124">
        <f t="shared" ref="BN559" si="10358">F559/F560</f>
        <v>0</v>
      </c>
      <c r="BO559" s="125">
        <f t="shared" ref="BO559" si="10359">G559/G560</f>
        <v>0</v>
      </c>
      <c r="BP559" s="126">
        <f t="shared" ref="BP559" si="10360">H559/H560</f>
        <v>0</v>
      </c>
      <c r="BQ559" s="127">
        <f t="shared" ref="BQ559" si="10361">I559/I560</f>
        <v>0</v>
      </c>
      <c r="BR559" s="124">
        <f t="shared" ref="BR559" si="10362">J559/J560</f>
        <v>0</v>
      </c>
      <c r="BS559" s="125">
        <f t="shared" ref="BS559" si="10363">K559/K560</f>
        <v>0</v>
      </c>
      <c r="BT559" s="126">
        <f t="shared" ref="BT559" si="10364">L559/L560</f>
        <v>0</v>
      </c>
      <c r="BU559" s="124">
        <f t="shared" ref="BU559" si="10365">M559/M560</f>
        <v>0</v>
      </c>
      <c r="BV559" s="128">
        <f t="shared" ref="BV559" si="10366">N559/N560</f>
        <v>0</v>
      </c>
      <c r="BW559" s="129">
        <f t="shared" ref="BW559" si="10367">O559/O560</f>
        <v>0</v>
      </c>
      <c r="BX559" s="124">
        <f t="shared" ref="BX559" si="10368">P559/P560</f>
        <v>0</v>
      </c>
      <c r="BY559" s="125">
        <f t="shared" ref="BY559" si="10369">Q559/Q560</f>
        <v>0</v>
      </c>
      <c r="BZ559" s="126">
        <f t="shared" ref="BZ559" si="10370">R559/R560</f>
        <v>0</v>
      </c>
      <c r="CA559" s="127">
        <f t="shared" ref="CA559" si="10371">S559/S560</f>
        <v>0</v>
      </c>
      <c r="CB559" s="124">
        <f t="shared" ref="CB559" si="10372">T559/T560</f>
        <v>0</v>
      </c>
      <c r="CC559" s="125">
        <f t="shared" ref="CC559" si="10373">U559/U560</f>
        <v>0</v>
      </c>
      <c r="CD559" s="126">
        <f t="shared" ref="CD559" si="10374">V559/V560</f>
        <v>0</v>
      </c>
      <c r="CE559" s="127">
        <f t="shared" ref="CE559" si="10375">W559/W560</f>
        <v>0</v>
      </c>
      <c r="CF559" s="124">
        <f t="shared" ref="CF559" si="10376">X559/X560</f>
        <v>0</v>
      </c>
      <c r="CG559" s="125">
        <f t="shared" ref="CG559" si="10377">Y559/Y560</f>
        <v>0</v>
      </c>
      <c r="CH559" s="126">
        <f t="shared" ref="CH559" si="10378">Z559/Z560</f>
        <v>0</v>
      </c>
      <c r="CI559" s="124">
        <f t="shared" ref="CI559" si="10379">AA559/AA560</f>
        <v>0</v>
      </c>
      <c r="CJ559" s="130">
        <f t="shared" ref="CJ559" si="10380">AB559/AB560</f>
        <v>0</v>
      </c>
      <c r="CK559" s="131">
        <f t="shared" ref="CK559" si="10381">AC559/AC560</f>
        <v>0</v>
      </c>
    </row>
    <row r="560" spans="1:89" ht="14.25" thickTop="1" thickBot="1" x14ac:dyDescent="0.25">
      <c r="A560" s="254" t="s">
        <v>13</v>
      </c>
      <c r="B560" s="14">
        <f t="shared" ref="B560:AA560" si="10382">SUM(B537:B559)</f>
        <v>5410</v>
      </c>
      <c r="C560" s="1">
        <f t="shared" si="10382"/>
        <v>5630</v>
      </c>
      <c r="D560" s="14">
        <f t="shared" si="10382"/>
        <v>2817</v>
      </c>
      <c r="E560" s="1">
        <f t="shared" si="10382"/>
        <v>3342</v>
      </c>
      <c r="F560" s="14">
        <f t="shared" si="10382"/>
        <v>4563</v>
      </c>
      <c r="G560" s="1">
        <f t="shared" si="10382"/>
        <v>3689</v>
      </c>
      <c r="H560" s="14">
        <f t="shared" si="10382"/>
        <v>6573</v>
      </c>
      <c r="I560" s="1">
        <f t="shared" si="10382"/>
        <v>6241</v>
      </c>
      <c r="J560" s="14">
        <f t="shared" si="10382"/>
        <v>1674</v>
      </c>
      <c r="K560" s="1">
        <f t="shared" si="10382"/>
        <v>1485</v>
      </c>
      <c r="L560" s="14">
        <f t="shared" si="10382"/>
        <v>3449</v>
      </c>
      <c r="M560" s="1">
        <f t="shared" si="10382"/>
        <v>3794</v>
      </c>
      <c r="N560" s="14">
        <f t="shared" si="10382"/>
        <v>5523</v>
      </c>
      <c r="O560" s="1">
        <f t="shared" si="10382"/>
        <v>5570</v>
      </c>
      <c r="P560" s="14">
        <f t="shared" si="10382"/>
        <v>3050</v>
      </c>
      <c r="Q560" s="1">
        <f t="shared" si="10382"/>
        <v>2798</v>
      </c>
      <c r="R560" s="14">
        <f t="shared" si="10382"/>
        <v>3646</v>
      </c>
      <c r="S560" s="1">
        <f t="shared" si="10382"/>
        <v>3520</v>
      </c>
      <c r="T560" s="14">
        <f t="shared" si="10382"/>
        <v>1146</v>
      </c>
      <c r="U560" s="1">
        <f t="shared" si="10382"/>
        <v>1024</v>
      </c>
      <c r="V560" s="14">
        <f t="shared" si="10382"/>
        <v>4355</v>
      </c>
      <c r="W560" s="1">
        <f t="shared" si="10382"/>
        <v>3115</v>
      </c>
      <c r="X560" s="14">
        <f t="shared" si="10382"/>
        <v>2747</v>
      </c>
      <c r="Y560" s="1">
        <f t="shared" si="10382"/>
        <v>2345</v>
      </c>
      <c r="Z560" s="14">
        <f t="shared" si="10382"/>
        <v>6227</v>
      </c>
      <c r="AA560" s="1">
        <f t="shared" si="10382"/>
        <v>8535</v>
      </c>
      <c r="AB560" s="167">
        <f t="shared" ref="AB560:AC560" si="10383">SUM(AB536:AB559)</f>
        <v>51180</v>
      </c>
      <c r="AC560" s="168">
        <f t="shared" si="10383"/>
        <v>51088</v>
      </c>
      <c r="BI560" s="254" t="s">
        <v>13</v>
      </c>
      <c r="BJ560" s="148">
        <f>SUM(BJ536:BJ559)</f>
        <v>0.99999999999999989</v>
      </c>
      <c r="BK560" s="149">
        <f t="shared" ref="BK560:CK560" si="10384">SUM(BK536:BK559)</f>
        <v>0.99999999999999989</v>
      </c>
      <c r="BL560" s="148">
        <f t="shared" si="10384"/>
        <v>1</v>
      </c>
      <c r="BM560" s="149">
        <f t="shared" si="10384"/>
        <v>1</v>
      </c>
      <c r="BN560" s="148">
        <f t="shared" si="10384"/>
        <v>1</v>
      </c>
      <c r="BO560" s="149">
        <f t="shared" si="10384"/>
        <v>1</v>
      </c>
      <c r="BP560" s="148">
        <f t="shared" si="10384"/>
        <v>1</v>
      </c>
      <c r="BQ560" s="149">
        <f t="shared" si="10384"/>
        <v>1</v>
      </c>
      <c r="BR560" s="148">
        <f t="shared" si="10384"/>
        <v>1.0000000000000002</v>
      </c>
      <c r="BS560" s="149">
        <f t="shared" si="10384"/>
        <v>0.99999999999999989</v>
      </c>
      <c r="BT560" s="148">
        <f t="shared" si="10384"/>
        <v>1</v>
      </c>
      <c r="BU560" s="149">
        <f t="shared" si="10384"/>
        <v>1</v>
      </c>
      <c r="BV560" s="148">
        <f t="shared" si="10384"/>
        <v>1</v>
      </c>
      <c r="BW560" s="149">
        <f t="shared" si="10384"/>
        <v>1</v>
      </c>
      <c r="BX560" s="148">
        <f t="shared" si="10384"/>
        <v>1</v>
      </c>
      <c r="BY560" s="149">
        <f t="shared" si="10384"/>
        <v>0.99999999999999978</v>
      </c>
      <c r="BZ560" s="148">
        <f t="shared" si="10384"/>
        <v>1</v>
      </c>
      <c r="CA560" s="149">
        <f t="shared" si="10384"/>
        <v>1</v>
      </c>
      <c r="CB560" s="148">
        <f t="shared" si="10384"/>
        <v>1</v>
      </c>
      <c r="CC560" s="149">
        <f t="shared" si="10384"/>
        <v>1</v>
      </c>
      <c r="CD560" s="148">
        <f t="shared" si="10384"/>
        <v>1</v>
      </c>
      <c r="CE560" s="149">
        <f t="shared" si="10384"/>
        <v>0.99999999999999989</v>
      </c>
      <c r="CF560" s="148">
        <f t="shared" si="10384"/>
        <v>1</v>
      </c>
      <c r="CG560" s="149">
        <f t="shared" si="10384"/>
        <v>1</v>
      </c>
      <c r="CH560" s="148">
        <f t="shared" si="10384"/>
        <v>1</v>
      </c>
      <c r="CI560" s="149">
        <f t="shared" si="10384"/>
        <v>1</v>
      </c>
      <c r="CJ560" s="148">
        <f t="shared" si="10384"/>
        <v>1</v>
      </c>
      <c r="CK560" s="149">
        <f t="shared" si="10384"/>
        <v>1</v>
      </c>
    </row>
    <row r="561" spans="1:89" ht="13.5" thickTop="1" x14ac:dyDescent="0.2">
      <c r="A561" s="179"/>
    </row>
    <row r="563" spans="1:89" x14ac:dyDescent="0.2">
      <c r="A563" s="271">
        <f>+A532+1</f>
        <v>44001</v>
      </c>
      <c r="B563" s="271"/>
      <c r="C563" s="271"/>
      <c r="D563" s="271"/>
      <c r="BI563" s="270">
        <f>+BI501+2</f>
        <v>44001</v>
      </c>
      <c r="BJ563" s="270"/>
      <c r="BK563" s="270"/>
      <c r="BL563" s="270"/>
    </row>
    <row r="564" spans="1:89" ht="13.5" thickBot="1" x14ac:dyDescent="0.25">
      <c r="AE564" t="s">
        <v>84</v>
      </c>
    </row>
    <row r="565" spans="1:89" ht="14.25" thickTop="1" thickBot="1" x14ac:dyDescent="0.25">
      <c r="A565" s="268" t="s">
        <v>0</v>
      </c>
      <c r="B565" s="262" t="s">
        <v>1</v>
      </c>
      <c r="C565" s="263"/>
      <c r="D565" s="262" t="s">
        <v>2</v>
      </c>
      <c r="E565" s="263"/>
      <c r="F565" s="262" t="s">
        <v>3</v>
      </c>
      <c r="G565" s="263"/>
      <c r="H565" s="262" t="s">
        <v>4</v>
      </c>
      <c r="I565" s="263"/>
      <c r="J565" s="262" t="s">
        <v>5</v>
      </c>
      <c r="K565" s="263"/>
      <c r="L565" s="262" t="s">
        <v>6</v>
      </c>
      <c r="M565" s="263"/>
      <c r="N565" s="262" t="s">
        <v>7</v>
      </c>
      <c r="O565" s="263"/>
      <c r="P565" s="262" t="s">
        <v>8</v>
      </c>
      <c r="Q565" s="263"/>
      <c r="R565" s="262" t="s">
        <v>9</v>
      </c>
      <c r="S565" s="263"/>
      <c r="T565" s="262" t="s">
        <v>10</v>
      </c>
      <c r="U565" s="263"/>
      <c r="V565" s="262" t="s">
        <v>11</v>
      </c>
      <c r="W565" s="263"/>
      <c r="X565" s="262" t="s">
        <v>12</v>
      </c>
      <c r="Y565" s="263"/>
      <c r="Z565" s="264" t="s">
        <v>40</v>
      </c>
      <c r="AA565" s="265"/>
      <c r="AB565" s="266" t="s">
        <v>41</v>
      </c>
      <c r="AC565" s="267"/>
      <c r="AE565" s="268" t="s">
        <v>0</v>
      </c>
      <c r="AF565" s="262" t="s">
        <v>1</v>
      </c>
      <c r="AG565" s="263"/>
      <c r="AH565" s="262" t="s">
        <v>2</v>
      </c>
      <c r="AI565" s="263"/>
      <c r="AJ565" s="262" t="s">
        <v>3</v>
      </c>
      <c r="AK565" s="263"/>
      <c r="AL565" s="262" t="s">
        <v>4</v>
      </c>
      <c r="AM565" s="263"/>
      <c r="AN565" s="262" t="s">
        <v>5</v>
      </c>
      <c r="AO565" s="263"/>
      <c r="AP565" s="262" t="s">
        <v>6</v>
      </c>
      <c r="AQ565" s="263"/>
      <c r="AR565" s="262" t="s">
        <v>7</v>
      </c>
      <c r="AS565" s="263"/>
      <c r="AT565" s="262" t="s">
        <v>8</v>
      </c>
      <c r="AU565" s="263"/>
      <c r="AV565" s="262" t="s">
        <v>9</v>
      </c>
      <c r="AW565" s="263"/>
      <c r="AX565" s="262" t="s">
        <v>10</v>
      </c>
      <c r="AY565" s="263"/>
      <c r="AZ565" s="262" t="s">
        <v>11</v>
      </c>
      <c r="BA565" s="263"/>
      <c r="BB565" s="262" t="s">
        <v>12</v>
      </c>
      <c r="BC565" s="263"/>
      <c r="BD565" s="264" t="s">
        <v>40</v>
      </c>
      <c r="BE565" s="265"/>
      <c r="BF565" s="266" t="s">
        <v>41</v>
      </c>
      <c r="BG565" s="267"/>
      <c r="BI565" s="268" t="s">
        <v>0</v>
      </c>
      <c r="BJ565" s="262" t="s">
        <v>1</v>
      </c>
      <c r="BK565" s="263"/>
      <c r="BL565" s="262" t="s">
        <v>2</v>
      </c>
      <c r="BM565" s="263"/>
      <c r="BN565" s="262" t="s">
        <v>3</v>
      </c>
      <c r="BO565" s="263"/>
      <c r="BP565" s="262" t="s">
        <v>4</v>
      </c>
      <c r="BQ565" s="263"/>
      <c r="BR565" s="262" t="s">
        <v>5</v>
      </c>
      <c r="BS565" s="263"/>
      <c r="BT565" s="262" t="s">
        <v>6</v>
      </c>
      <c r="BU565" s="263"/>
      <c r="BV565" s="262" t="s">
        <v>7</v>
      </c>
      <c r="BW565" s="263"/>
      <c r="BX565" s="262" t="s">
        <v>8</v>
      </c>
      <c r="BY565" s="263"/>
      <c r="BZ565" s="262" t="s">
        <v>9</v>
      </c>
      <c r="CA565" s="263"/>
      <c r="CB565" s="262" t="s">
        <v>10</v>
      </c>
      <c r="CC565" s="263"/>
      <c r="CD565" s="262" t="s">
        <v>11</v>
      </c>
      <c r="CE565" s="263"/>
      <c r="CF565" s="262" t="s">
        <v>12</v>
      </c>
      <c r="CG565" s="263"/>
      <c r="CH565" s="264" t="s">
        <v>40</v>
      </c>
      <c r="CI565" s="265"/>
      <c r="CJ565" s="262" t="s">
        <v>41</v>
      </c>
      <c r="CK565" s="263"/>
    </row>
    <row r="566" spans="1:89" ht="15" thickTop="1" thickBot="1" x14ac:dyDescent="0.3">
      <c r="A566" s="269"/>
      <c r="B566" s="112" t="s">
        <v>14</v>
      </c>
      <c r="C566" s="113" t="s">
        <v>15</v>
      </c>
      <c r="D566" s="114" t="s">
        <v>14</v>
      </c>
      <c r="E566" s="115" t="s">
        <v>15</v>
      </c>
      <c r="F566" s="112" t="s">
        <v>14</v>
      </c>
      <c r="G566" s="113" t="s">
        <v>15</v>
      </c>
      <c r="H566" s="114" t="s">
        <v>14</v>
      </c>
      <c r="I566" s="115" t="s">
        <v>15</v>
      </c>
      <c r="J566" s="112" t="s">
        <v>14</v>
      </c>
      <c r="K566" s="113" t="s">
        <v>15</v>
      </c>
      <c r="L566" s="114" t="s">
        <v>14</v>
      </c>
      <c r="M566" s="112" t="s">
        <v>15</v>
      </c>
      <c r="N566" s="116" t="s">
        <v>14</v>
      </c>
      <c r="O566" s="117" t="s">
        <v>15</v>
      </c>
      <c r="P566" s="112" t="s">
        <v>14</v>
      </c>
      <c r="Q566" s="113" t="s">
        <v>15</v>
      </c>
      <c r="R566" s="114" t="s">
        <v>14</v>
      </c>
      <c r="S566" s="115" t="s">
        <v>15</v>
      </c>
      <c r="T566" s="112" t="s">
        <v>14</v>
      </c>
      <c r="U566" s="113" t="s">
        <v>15</v>
      </c>
      <c r="V566" s="114" t="s">
        <v>14</v>
      </c>
      <c r="W566" s="115" t="s">
        <v>15</v>
      </c>
      <c r="X566" s="112" t="s">
        <v>14</v>
      </c>
      <c r="Y566" s="113" t="s">
        <v>15</v>
      </c>
      <c r="Z566" s="26" t="s">
        <v>14</v>
      </c>
      <c r="AA566" s="118" t="s">
        <v>15</v>
      </c>
      <c r="AB566" s="169" t="s">
        <v>14</v>
      </c>
      <c r="AC566" s="170" t="s">
        <v>15</v>
      </c>
      <c r="AE566" s="269"/>
      <c r="AF566" s="112" t="s">
        <v>14</v>
      </c>
      <c r="AG566" s="113" t="s">
        <v>15</v>
      </c>
      <c r="AH566" s="114" t="s">
        <v>14</v>
      </c>
      <c r="AI566" s="115" t="s">
        <v>15</v>
      </c>
      <c r="AJ566" s="112" t="s">
        <v>14</v>
      </c>
      <c r="AK566" s="113" t="s">
        <v>15</v>
      </c>
      <c r="AL566" s="114" t="s">
        <v>14</v>
      </c>
      <c r="AM566" s="115" t="s">
        <v>15</v>
      </c>
      <c r="AN566" s="112" t="s">
        <v>14</v>
      </c>
      <c r="AO566" s="113" t="s">
        <v>15</v>
      </c>
      <c r="AP566" s="114" t="s">
        <v>14</v>
      </c>
      <c r="AQ566" s="112" t="s">
        <v>15</v>
      </c>
      <c r="AR566" s="116" t="s">
        <v>14</v>
      </c>
      <c r="AS566" s="117" t="s">
        <v>15</v>
      </c>
      <c r="AT566" s="112" t="s">
        <v>14</v>
      </c>
      <c r="AU566" s="113" t="s">
        <v>15</v>
      </c>
      <c r="AV566" s="114" t="s">
        <v>14</v>
      </c>
      <c r="AW566" s="115" t="s">
        <v>15</v>
      </c>
      <c r="AX566" s="112" t="s">
        <v>14</v>
      </c>
      <c r="AY566" s="113" t="s">
        <v>15</v>
      </c>
      <c r="AZ566" s="114" t="s">
        <v>14</v>
      </c>
      <c r="BA566" s="115" t="s">
        <v>15</v>
      </c>
      <c r="BB566" s="112" t="s">
        <v>14</v>
      </c>
      <c r="BC566" s="113" t="s">
        <v>15</v>
      </c>
      <c r="BD566" s="26" t="s">
        <v>14</v>
      </c>
      <c r="BE566" s="118" t="s">
        <v>15</v>
      </c>
      <c r="BF566" s="169" t="s">
        <v>14</v>
      </c>
      <c r="BG566" s="170" t="s">
        <v>15</v>
      </c>
      <c r="BI566" s="269"/>
      <c r="BJ566" s="112" t="s">
        <v>14</v>
      </c>
      <c r="BK566" s="113" t="s">
        <v>15</v>
      </c>
      <c r="BL566" s="114" t="s">
        <v>14</v>
      </c>
      <c r="BM566" s="115" t="s">
        <v>15</v>
      </c>
      <c r="BN566" s="112" t="s">
        <v>14</v>
      </c>
      <c r="BO566" s="113" t="s">
        <v>15</v>
      </c>
      <c r="BP566" s="114" t="s">
        <v>14</v>
      </c>
      <c r="BQ566" s="115" t="s">
        <v>15</v>
      </c>
      <c r="BR566" s="112" t="s">
        <v>14</v>
      </c>
      <c r="BS566" s="113" t="s">
        <v>15</v>
      </c>
      <c r="BT566" s="114" t="s">
        <v>14</v>
      </c>
      <c r="BU566" s="112" t="s">
        <v>15</v>
      </c>
      <c r="BV566" s="116" t="s">
        <v>14</v>
      </c>
      <c r="BW566" s="117" t="s">
        <v>15</v>
      </c>
      <c r="BX566" s="112" t="s">
        <v>14</v>
      </c>
      <c r="BY566" s="113" t="s">
        <v>15</v>
      </c>
      <c r="BZ566" s="114" t="s">
        <v>14</v>
      </c>
      <c r="CA566" s="115" t="s">
        <v>15</v>
      </c>
      <c r="CB566" s="112" t="s">
        <v>14</v>
      </c>
      <c r="CC566" s="113" t="s">
        <v>15</v>
      </c>
      <c r="CD566" s="114" t="s">
        <v>14</v>
      </c>
      <c r="CE566" s="115" t="s">
        <v>15</v>
      </c>
      <c r="CF566" s="112" t="s">
        <v>14</v>
      </c>
      <c r="CG566" s="113" t="s">
        <v>15</v>
      </c>
      <c r="CH566" s="26" t="s">
        <v>14</v>
      </c>
      <c r="CI566" s="118" t="s">
        <v>15</v>
      </c>
      <c r="CJ566" s="116" t="s">
        <v>14</v>
      </c>
      <c r="CK566" s="117" t="s">
        <v>15</v>
      </c>
    </row>
    <row r="567" spans="1:89" ht="13.5" thickTop="1" x14ac:dyDescent="0.2">
      <c r="A567" s="120" t="s">
        <v>16</v>
      </c>
      <c r="B567" s="121"/>
      <c r="C567" s="178"/>
      <c r="D567" s="122"/>
      <c r="E567" s="173"/>
      <c r="F567" s="121"/>
      <c r="G567" s="123"/>
      <c r="H567" s="122"/>
      <c r="I567" s="173"/>
      <c r="J567" s="121"/>
      <c r="K567" s="123"/>
      <c r="L567" s="122"/>
      <c r="M567" s="121"/>
      <c r="N567" s="172"/>
      <c r="O567" s="174"/>
      <c r="P567" s="121"/>
      <c r="Q567" s="123"/>
      <c r="R567" s="122"/>
      <c r="S567" s="173"/>
      <c r="T567" s="121"/>
      <c r="U567" s="123"/>
      <c r="V567" s="122"/>
      <c r="W567" s="173"/>
      <c r="X567" s="121"/>
      <c r="Y567" s="123"/>
      <c r="Z567" s="21"/>
      <c r="AA567" s="177"/>
      <c r="AB567" s="163">
        <f>B567+D567+F567+H567+J567+L567+N567+P567+R567+T567+V567+X567+Z567</f>
        <v>0</v>
      </c>
      <c r="AC567" s="164">
        <f>C567+E567+G567+I567+K567+M567+O567+Q567+S567+U567+W567+Y567+AA567</f>
        <v>0</v>
      </c>
      <c r="AD567" s="217"/>
      <c r="AE567" s="257" t="str">
        <f>$AE$9</f>
        <v>07:00 - 07:59</v>
      </c>
      <c r="AF567" s="121">
        <f>SUMIF($A$9:$A$32,$AE567,B$567:B$590)</f>
        <v>393</v>
      </c>
      <c r="AG567" s="178">
        <f t="shared" ref="AG567:AV569" si="10385">SUMIF($A$9:$A$32,$AE567,C$567:C$590)</f>
        <v>305</v>
      </c>
      <c r="AH567" s="122">
        <f t="shared" si="10385"/>
        <v>185</v>
      </c>
      <c r="AI567" s="173">
        <f t="shared" si="10385"/>
        <v>201</v>
      </c>
      <c r="AJ567" s="121">
        <f t="shared" si="10385"/>
        <v>463</v>
      </c>
      <c r="AK567" s="123">
        <f t="shared" si="10385"/>
        <v>163</v>
      </c>
      <c r="AL567" s="122">
        <f t="shared" si="10385"/>
        <v>519</v>
      </c>
      <c r="AM567" s="173">
        <f t="shared" si="10385"/>
        <v>332</v>
      </c>
      <c r="AN567" s="121">
        <f t="shared" si="10385"/>
        <v>83</v>
      </c>
      <c r="AO567" s="123">
        <f t="shared" si="10385"/>
        <v>163</v>
      </c>
      <c r="AP567" s="122">
        <f t="shared" si="10385"/>
        <v>185</v>
      </c>
      <c r="AQ567" s="121">
        <f t="shared" si="10385"/>
        <v>425</v>
      </c>
      <c r="AR567" s="172">
        <f t="shared" si="10385"/>
        <v>430</v>
      </c>
      <c r="AS567" s="174">
        <f t="shared" si="10385"/>
        <v>527</v>
      </c>
      <c r="AT567" s="121">
        <f t="shared" si="10385"/>
        <v>272</v>
      </c>
      <c r="AU567" s="123">
        <f t="shared" si="10385"/>
        <v>199</v>
      </c>
      <c r="AV567" s="122">
        <f t="shared" si="10385"/>
        <v>460</v>
      </c>
      <c r="AW567" s="173">
        <f t="shared" ref="AW567:BE569" si="10386">SUMIF($A$9:$A$32,$AE567,S$567:S$590)</f>
        <v>188</v>
      </c>
      <c r="AX567" s="121">
        <f t="shared" si="10386"/>
        <v>42</v>
      </c>
      <c r="AY567" s="123">
        <f t="shared" si="10386"/>
        <v>150</v>
      </c>
      <c r="AZ567" s="122">
        <f t="shared" si="10386"/>
        <v>270</v>
      </c>
      <c r="BA567" s="173">
        <f t="shared" si="10386"/>
        <v>332</v>
      </c>
      <c r="BB567" s="121">
        <f t="shared" si="10386"/>
        <v>218</v>
      </c>
      <c r="BC567" s="123">
        <f t="shared" si="10386"/>
        <v>222</v>
      </c>
      <c r="BD567" s="21">
        <f t="shared" si="10386"/>
        <v>387</v>
      </c>
      <c r="BE567" s="177">
        <f t="shared" si="10386"/>
        <v>525</v>
      </c>
      <c r="BF567" s="163">
        <f>AF567+AH567+AJ567+AL567+AN567+AP567+AR567+AT567+AV567+AX567+AZ567+BB567+BD567</f>
        <v>3907</v>
      </c>
      <c r="BG567" s="164">
        <f>AG567+AI567+AK567+AM567+AO567+AQ567+AS567+AU567+AW567+AY567+BA567+BC567+BE567</f>
        <v>3732</v>
      </c>
      <c r="BH567" s="217"/>
      <c r="BI567" s="120" t="s">
        <v>16</v>
      </c>
      <c r="BJ567" s="124">
        <f>B567/B591</f>
        <v>0</v>
      </c>
      <c r="BK567" s="125">
        <f t="shared" ref="BK567" si="10387">C567/C591</f>
        <v>0</v>
      </c>
      <c r="BL567" s="126">
        <f t="shared" ref="BL567" si="10388">D567/D591</f>
        <v>0</v>
      </c>
      <c r="BM567" s="127">
        <f t="shared" ref="BM567" si="10389">E567/E591</f>
        <v>0</v>
      </c>
      <c r="BN567" s="124">
        <f t="shared" ref="BN567" si="10390">F567/F591</f>
        <v>0</v>
      </c>
      <c r="BO567" s="125">
        <f t="shared" ref="BO567" si="10391">G567/G591</f>
        <v>0</v>
      </c>
      <c r="BP567" s="126">
        <f t="shared" ref="BP567" si="10392">H567/H591</f>
        <v>0</v>
      </c>
      <c r="BQ567" s="127">
        <f t="shared" ref="BQ567" si="10393">I567/I591</f>
        <v>0</v>
      </c>
      <c r="BR567" s="124">
        <f t="shared" ref="BR567" si="10394">J567/J591</f>
        <v>0</v>
      </c>
      <c r="BS567" s="125">
        <f t="shared" ref="BS567" si="10395">K567/K591</f>
        <v>0</v>
      </c>
      <c r="BT567" s="126">
        <f t="shared" ref="BT567" si="10396">L567/L591</f>
        <v>0</v>
      </c>
      <c r="BU567" s="124">
        <f t="shared" ref="BU567" si="10397">M567/M591</f>
        <v>0</v>
      </c>
      <c r="BV567" s="128">
        <f t="shared" ref="BV567" si="10398">N567/N591</f>
        <v>0</v>
      </c>
      <c r="BW567" s="129">
        <f t="shared" ref="BW567" si="10399">O567/O591</f>
        <v>0</v>
      </c>
      <c r="BX567" s="124">
        <f t="shared" ref="BX567" si="10400">P567/P591</f>
        <v>0</v>
      </c>
      <c r="BY567" s="125">
        <f t="shared" ref="BY567" si="10401">Q567/Q591</f>
        <v>0</v>
      </c>
      <c r="BZ567" s="126">
        <f t="shared" ref="BZ567" si="10402">R567/R591</f>
        <v>0</v>
      </c>
      <c r="CA567" s="127">
        <f t="shared" ref="CA567" si="10403">S567/S591</f>
        <v>0</v>
      </c>
      <c r="CB567" s="124">
        <f t="shared" ref="CB567" si="10404">T567/T591</f>
        <v>0</v>
      </c>
      <c r="CC567" s="125">
        <f t="shared" ref="CC567" si="10405">U567/U591</f>
        <v>0</v>
      </c>
      <c r="CD567" s="126">
        <f t="shared" ref="CD567" si="10406">V567/V591</f>
        <v>0</v>
      </c>
      <c r="CE567" s="127">
        <f t="shared" ref="CE567" si="10407">W567/W591</f>
        <v>0</v>
      </c>
      <c r="CF567" s="124">
        <f t="shared" ref="CF567" si="10408">X567/X591</f>
        <v>0</v>
      </c>
      <c r="CG567" s="125">
        <f t="shared" ref="CG567" si="10409">Y567/Y591</f>
        <v>0</v>
      </c>
      <c r="CH567" s="126">
        <f t="shared" ref="CH567" si="10410">Z567/Z591</f>
        <v>0</v>
      </c>
      <c r="CI567" s="124">
        <f t="shared" ref="CI567" si="10411">AA567/AA591</f>
        <v>0</v>
      </c>
      <c r="CJ567" s="130">
        <f t="shared" ref="CJ567" si="10412">AB567/AB591</f>
        <v>0</v>
      </c>
      <c r="CK567" s="131">
        <f t="shared" ref="CK567" si="10413">AC567/AC591</f>
        <v>0</v>
      </c>
    </row>
    <row r="568" spans="1:89" x14ac:dyDescent="0.2">
      <c r="A568" s="132" t="s">
        <v>17</v>
      </c>
      <c r="B568" s="181">
        <v>127</v>
      </c>
      <c r="C568" s="182">
        <v>0</v>
      </c>
      <c r="D568" s="183">
        <v>109</v>
      </c>
      <c r="E568" s="184">
        <v>0</v>
      </c>
      <c r="F568" s="181">
        <v>136</v>
      </c>
      <c r="G568" s="185">
        <v>2</v>
      </c>
      <c r="H568" s="183">
        <v>85</v>
      </c>
      <c r="I568" s="184">
        <v>11</v>
      </c>
      <c r="J568" s="181">
        <v>17</v>
      </c>
      <c r="K568" s="185">
        <v>8</v>
      </c>
      <c r="L568" s="183">
        <v>11</v>
      </c>
      <c r="M568" s="181">
        <v>29</v>
      </c>
      <c r="N568" s="186">
        <v>35</v>
      </c>
      <c r="O568" s="187">
        <v>26</v>
      </c>
      <c r="P568" s="181">
        <v>12</v>
      </c>
      <c r="Q568" s="185">
        <v>11</v>
      </c>
      <c r="R568" s="183">
        <v>22</v>
      </c>
      <c r="S568" s="184">
        <v>0</v>
      </c>
      <c r="T568" s="181">
        <v>1</v>
      </c>
      <c r="U568" s="185">
        <v>0</v>
      </c>
      <c r="V568" s="183">
        <v>0</v>
      </c>
      <c r="W568" s="184">
        <v>0</v>
      </c>
      <c r="X568" s="181">
        <v>0</v>
      </c>
      <c r="Y568" s="185">
        <v>0</v>
      </c>
      <c r="Z568" s="183">
        <v>0</v>
      </c>
      <c r="AA568" s="181">
        <v>0</v>
      </c>
      <c r="AB568" s="165">
        <f t="shared" ref="AB568:AB569" si="10414">B568+D568+F568+H568+J568+L568+N568+P568+R568+T568+V568+X568+Z568</f>
        <v>555</v>
      </c>
      <c r="AC568" s="166">
        <f t="shared" ref="AC568:AC587" si="10415">C568+E568+G568+I568+K568+M568+O568+Q568+S568+U568+W568+Y568+AA568</f>
        <v>87</v>
      </c>
      <c r="AE568" s="259" t="str">
        <f>$AE$10</f>
        <v>08:00 - 08:59</v>
      </c>
      <c r="AF568" s="121">
        <f>SUMIF($A$9:$A$32,$AE568,B$567:B$590)</f>
        <v>535</v>
      </c>
      <c r="AG568" s="182">
        <f t="shared" si="10385"/>
        <v>412</v>
      </c>
      <c r="AH568" s="183">
        <f t="shared" si="10385"/>
        <v>263</v>
      </c>
      <c r="AI568" s="184">
        <f t="shared" si="10385"/>
        <v>159</v>
      </c>
      <c r="AJ568" s="181">
        <f t="shared" si="10385"/>
        <v>408</v>
      </c>
      <c r="AK568" s="185">
        <f t="shared" si="10385"/>
        <v>173</v>
      </c>
      <c r="AL568" s="183">
        <f t="shared" si="10385"/>
        <v>587</v>
      </c>
      <c r="AM568" s="184">
        <f t="shared" si="10385"/>
        <v>425</v>
      </c>
      <c r="AN568" s="181">
        <f t="shared" si="10385"/>
        <v>108</v>
      </c>
      <c r="AO568" s="185">
        <f t="shared" si="10385"/>
        <v>163</v>
      </c>
      <c r="AP568" s="183">
        <f t="shared" si="10385"/>
        <v>137</v>
      </c>
      <c r="AQ568" s="181">
        <f t="shared" si="10385"/>
        <v>470</v>
      </c>
      <c r="AR568" s="186">
        <f t="shared" si="10385"/>
        <v>353</v>
      </c>
      <c r="AS568" s="187">
        <f t="shared" si="10385"/>
        <v>567</v>
      </c>
      <c r="AT568" s="181">
        <f t="shared" si="10385"/>
        <v>264</v>
      </c>
      <c r="AU568" s="185">
        <f t="shared" si="10385"/>
        <v>185</v>
      </c>
      <c r="AV568" s="183">
        <f t="shared" si="10385"/>
        <v>399</v>
      </c>
      <c r="AW568" s="184">
        <f t="shared" si="10386"/>
        <v>172</v>
      </c>
      <c r="AX568" s="181">
        <f t="shared" si="10386"/>
        <v>41</v>
      </c>
      <c r="AY568" s="185">
        <f t="shared" si="10386"/>
        <v>150</v>
      </c>
      <c r="AZ568" s="183">
        <f t="shared" si="10386"/>
        <v>210</v>
      </c>
      <c r="BA568" s="184">
        <f t="shared" si="10386"/>
        <v>415</v>
      </c>
      <c r="BB568" s="181">
        <f t="shared" si="10386"/>
        <v>197</v>
      </c>
      <c r="BC568" s="185">
        <f t="shared" si="10386"/>
        <v>181</v>
      </c>
      <c r="BD568" s="183">
        <f t="shared" si="10386"/>
        <v>390</v>
      </c>
      <c r="BE568" s="181">
        <f t="shared" si="10386"/>
        <v>479</v>
      </c>
      <c r="BF568" s="165">
        <f>SUM(AF568,AH568,AJ568,AL568,AN568,AP568,AR568,AT568,AV568,AX568,AZ568,BB568,BD568)</f>
        <v>3892</v>
      </c>
      <c r="BG568" s="166">
        <f>SUM(AG568,AI568,AK568,AM568,AO568,AQ568,AS568,AU568,AW568,AY568,BA568,BC568,BE568)</f>
        <v>3951</v>
      </c>
      <c r="BI568" s="132" t="s">
        <v>17</v>
      </c>
      <c r="BJ568" s="124">
        <f>B568/B591</f>
        <v>2.3053185696133599E-2</v>
      </c>
      <c r="BK568" s="125">
        <f t="shared" ref="BK568" si="10416">C568/C591</f>
        <v>0</v>
      </c>
      <c r="BL568" s="126">
        <f t="shared" ref="BL568" si="10417">D568/D591</f>
        <v>3.9194534340165406E-2</v>
      </c>
      <c r="BM568" s="127">
        <f t="shared" ref="BM568" si="10418">E568/E591</f>
        <v>0</v>
      </c>
      <c r="BN568" s="124">
        <f t="shared" ref="BN568" si="10419">F568/F591</f>
        <v>2.950108459869848E-2</v>
      </c>
      <c r="BO568" s="125">
        <f t="shared" ref="BO568" si="10420">G568/G591</f>
        <v>5.1216389244558254E-4</v>
      </c>
      <c r="BP568" s="126">
        <f t="shared" ref="BP568" si="10421">H568/H591</f>
        <v>1.2397899649941656E-2</v>
      </c>
      <c r="BQ568" s="127">
        <f t="shared" ref="BQ568" si="10422">I568/I591</f>
        <v>1.6796457474423576E-3</v>
      </c>
      <c r="BR568" s="124">
        <f t="shared" ref="BR568" si="10423">J568/J591</f>
        <v>1.0638297872340425E-2</v>
      </c>
      <c r="BS568" s="125">
        <f t="shared" ref="BS568" si="10424">K568/K591</f>
        <v>5.6417489421720732E-3</v>
      </c>
      <c r="BT568" s="126">
        <f t="shared" ref="BT568" si="10425">L568/L591</f>
        <v>2.9427501337613697E-3</v>
      </c>
      <c r="BU568" s="124">
        <f t="shared" ref="BU568" si="10426">M568/M591</f>
        <v>7.6235541535226081E-3</v>
      </c>
      <c r="BV568" s="128">
        <f t="shared" ref="BV568" si="10427">N568/N591</f>
        <v>5.9931506849315065E-3</v>
      </c>
      <c r="BW568" s="129">
        <f t="shared" ref="BW568" si="10428">O568/O591</f>
        <v>4.5375218150087264E-3</v>
      </c>
      <c r="BX568" s="124">
        <f t="shared" ref="BX568" si="10429">P568/P591</f>
        <v>3.772398616787174E-3</v>
      </c>
      <c r="BY568" s="125">
        <f t="shared" ref="BY568" si="10430">Q568/Q591</f>
        <v>3.9215686274509803E-3</v>
      </c>
      <c r="BZ568" s="126">
        <f t="shared" ref="BZ568" si="10431">R568/R591</f>
        <v>5.7682223387519665E-3</v>
      </c>
      <c r="CA568" s="127">
        <f t="shared" ref="CA568" si="10432">S568/S591</f>
        <v>0</v>
      </c>
      <c r="CB568" s="124">
        <f t="shared" ref="CB568" si="10433">T568/T591</f>
        <v>8.1300813008130081E-4</v>
      </c>
      <c r="CC568" s="125">
        <f t="shared" ref="CC568" si="10434">U568/U591</f>
        <v>0</v>
      </c>
      <c r="CD568" s="126">
        <f t="shared" ref="CD568" si="10435">V568/V591</f>
        <v>0</v>
      </c>
      <c r="CE568" s="127">
        <f t="shared" ref="CE568" si="10436">W568/W591</f>
        <v>0</v>
      </c>
      <c r="CF568" s="124">
        <f t="shared" ref="CF568" si="10437">X568/X591</f>
        <v>0</v>
      </c>
      <c r="CG568" s="125">
        <f t="shared" ref="CG568" si="10438">Y568/Y591</f>
        <v>0</v>
      </c>
      <c r="CH568" s="126">
        <f t="shared" ref="CH568" si="10439">Z568/Z591</f>
        <v>0</v>
      </c>
      <c r="CI568" s="124">
        <f t="shared" ref="CI568" si="10440">AA568/AA591</f>
        <v>0</v>
      </c>
      <c r="CJ568" s="130">
        <f t="shared" ref="CJ568" si="10441">AB568/AB591</f>
        <v>1.0432723034700553E-2</v>
      </c>
      <c r="CK568" s="131">
        <f t="shared" ref="CK568" si="10442">AC568/AC591</f>
        <v>1.6373080397470642E-3</v>
      </c>
    </row>
    <row r="569" spans="1:89" ht="13.5" thickBot="1" x14ac:dyDescent="0.25">
      <c r="A569" s="140" t="s">
        <v>18</v>
      </c>
      <c r="B569" s="188">
        <v>486</v>
      </c>
      <c r="C569" s="189">
        <v>0</v>
      </c>
      <c r="D569" s="190">
        <v>229</v>
      </c>
      <c r="E569" s="191">
        <v>2</v>
      </c>
      <c r="F569" s="188">
        <v>473</v>
      </c>
      <c r="G569" s="192">
        <v>13</v>
      </c>
      <c r="H569" s="190">
        <v>491</v>
      </c>
      <c r="I569" s="191">
        <v>95</v>
      </c>
      <c r="J569" s="188">
        <v>49</v>
      </c>
      <c r="K569" s="192">
        <v>41</v>
      </c>
      <c r="L569" s="190">
        <v>117</v>
      </c>
      <c r="M569" s="188">
        <v>205</v>
      </c>
      <c r="N569" s="193">
        <v>240</v>
      </c>
      <c r="O569" s="194">
        <v>199</v>
      </c>
      <c r="P569" s="188">
        <v>137</v>
      </c>
      <c r="Q569" s="192">
        <v>151</v>
      </c>
      <c r="R569" s="190">
        <v>188</v>
      </c>
      <c r="S569" s="191">
        <v>115</v>
      </c>
      <c r="T569" s="188">
        <v>19</v>
      </c>
      <c r="U569" s="192">
        <v>100</v>
      </c>
      <c r="V569" s="190">
        <v>83</v>
      </c>
      <c r="W569" s="191">
        <v>199</v>
      </c>
      <c r="X569" s="188">
        <v>179</v>
      </c>
      <c r="Y569" s="192">
        <v>124</v>
      </c>
      <c r="Z569" s="190">
        <v>558</v>
      </c>
      <c r="AA569" s="188">
        <v>286</v>
      </c>
      <c r="AB569" s="165">
        <f t="shared" si="10414"/>
        <v>3249</v>
      </c>
      <c r="AC569" s="166">
        <f t="shared" si="10415"/>
        <v>1530</v>
      </c>
      <c r="AE569" s="257">
        <f>$AE$11</f>
        <v>0</v>
      </c>
      <c r="AF569" s="121">
        <f>SUMIF($A$9:$A$32,$AE569,B$567:B$590)</f>
        <v>0</v>
      </c>
      <c r="AG569" s="189">
        <f t="shared" si="10385"/>
        <v>0</v>
      </c>
      <c r="AH569" s="190">
        <f t="shared" si="10385"/>
        <v>0</v>
      </c>
      <c r="AI569" s="191">
        <f t="shared" si="10385"/>
        <v>0</v>
      </c>
      <c r="AJ569" s="188">
        <f t="shared" si="10385"/>
        <v>0</v>
      </c>
      <c r="AK569" s="192">
        <f t="shared" si="10385"/>
        <v>0</v>
      </c>
      <c r="AL569" s="190">
        <f t="shared" si="10385"/>
        <v>0</v>
      </c>
      <c r="AM569" s="191">
        <f t="shared" si="10385"/>
        <v>0</v>
      </c>
      <c r="AN569" s="188">
        <f t="shared" si="10385"/>
        <v>0</v>
      </c>
      <c r="AO569" s="192">
        <f t="shared" si="10385"/>
        <v>0</v>
      </c>
      <c r="AP569" s="190">
        <f t="shared" si="10385"/>
        <v>0</v>
      </c>
      <c r="AQ569" s="188">
        <f t="shared" si="10385"/>
        <v>0</v>
      </c>
      <c r="AR569" s="193">
        <f t="shared" si="10385"/>
        <v>0</v>
      </c>
      <c r="AS569" s="194">
        <f t="shared" si="10385"/>
        <v>0</v>
      </c>
      <c r="AT569" s="188">
        <f t="shared" si="10385"/>
        <v>0</v>
      </c>
      <c r="AU569" s="192">
        <f t="shared" si="10385"/>
        <v>0</v>
      </c>
      <c r="AV569" s="190">
        <f t="shared" si="10385"/>
        <v>0</v>
      </c>
      <c r="AW569" s="191">
        <f t="shared" si="10386"/>
        <v>0</v>
      </c>
      <c r="AX569" s="188">
        <f t="shared" si="10386"/>
        <v>0</v>
      </c>
      <c r="AY569" s="192">
        <f t="shared" si="10386"/>
        <v>0</v>
      </c>
      <c r="AZ569" s="190">
        <f t="shared" si="10386"/>
        <v>0</v>
      </c>
      <c r="BA569" s="191">
        <f t="shared" si="10386"/>
        <v>0</v>
      </c>
      <c r="BB569" s="188">
        <f t="shared" si="10386"/>
        <v>0</v>
      </c>
      <c r="BC569" s="192">
        <f t="shared" si="10386"/>
        <v>0</v>
      </c>
      <c r="BD569" s="190">
        <f t="shared" si="10386"/>
        <v>0</v>
      </c>
      <c r="BE569" s="188">
        <f t="shared" si="10386"/>
        <v>0</v>
      </c>
      <c r="BF569" s="165">
        <f>SUM(AF569,AH569,AJ569,AL569,AN569,AP569,AR569,AT569,AV569,AX569,AZ569,BB569,BD569)</f>
        <v>0</v>
      </c>
      <c r="BG569" s="166">
        <f>SUM(AG569,AI569,AK569,AM569,AO569,AQ569,AS569,AU569,AW569,AY569,BA569,BC569,BE569)</f>
        <v>0</v>
      </c>
      <c r="BI569" s="140" t="s">
        <v>18</v>
      </c>
      <c r="BJ569" s="124">
        <f>B569/B591</f>
        <v>8.8219277545834085E-2</v>
      </c>
      <c r="BK569" s="125">
        <f t="shared" ref="BK569" si="10443">C569/C591</f>
        <v>0</v>
      </c>
      <c r="BL569" s="126">
        <f t="shared" ref="BL569" si="10444">D569/D591</f>
        <v>8.2344480402732831E-2</v>
      </c>
      <c r="BM569" s="127">
        <f t="shared" ref="BM569" si="10445">E569/E591</f>
        <v>5.6227157717177395E-4</v>
      </c>
      <c r="BN569" s="124">
        <f t="shared" ref="BN569" si="10446">F569/F591</f>
        <v>0.10260303687635575</v>
      </c>
      <c r="BO569" s="125">
        <f t="shared" ref="BO569" si="10447">G569/G591</f>
        <v>3.3290653008962866E-3</v>
      </c>
      <c r="BP569" s="126">
        <f t="shared" ref="BP569" si="10448">H569/H591</f>
        <v>7.161610268378063E-2</v>
      </c>
      <c r="BQ569" s="127">
        <f t="shared" ref="BQ569" si="10449">I569/I591</f>
        <v>1.4506031455183997E-2</v>
      </c>
      <c r="BR569" s="124">
        <f t="shared" ref="BR569" si="10450">J569/J591</f>
        <v>3.0663329161451813E-2</v>
      </c>
      <c r="BS569" s="125">
        <f t="shared" ref="BS569" si="10451">K569/K591</f>
        <v>2.8913963328631876E-2</v>
      </c>
      <c r="BT569" s="126">
        <f t="shared" ref="BT569" si="10452">L569/L591</f>
        <v>3.1300160513643663E-2</v>
      </c>
      <c r="BU569" s="124">
        <f t="shared" ref="BU569" si="10453">M569/M591</f>
        <v>5.3890641430073605E-2</v>
      </c>
      <c r="BV569" s="128">
        <f t="shared" ref="BV569" si="10454">N569/N591</f>
        <v>4.1095890410958902E-2</v>
      </c>
      <c r="BW569" s="129">
        <f t="shared" ref="BW569" si="10455">O569/O591</f>
        <v>3.472949389179756E-2</v>
      </c>
      <c r="BX569" s="124">
        <f t="shared" ref="BX569" si="10456">P569/P591</f>
        <v>4.3068217541653568E-2</v>
      </c>
      <c r="BY569" s="125">
        <f t="shared" ref="BY569" si="10457">Q569/Q591</f>
        <v>5.3832442067736186E-2</v>
      </c>
      <c r="BZ569" s="126">
        <f t="shared" ref="BZ569" si="10458">R569/R591</f>
        <v>4.9292081803880443E-2</v>
      </c>
      <c r="CA569" s="127">
        <f t="shared" ref="CA569" si="10459">S569/S591</f>
        <v>3.1318082788671021E-2</v>
      </c>
      <c r="CB569" s="124">
        <f t="shared" ref="CB569" si="10460">T569/T591</f>
        <v>1.5447154471544716E-2</v>
      </c>
      <c r="CC569" s="125">
        <f t="shared" ref="CC569" si="10461">U569/U591</f>
        <v>9.6061479346781942E-2</v>
      </c>
      <c r="CD569" s="126">
        <f t="shared" ref="CD569" si="10462">V569/V591</f>
        <v>1.715584952459694E-2</v>
      </c>
      <c r="CE569" s="127">
        <f t="shared" ref="CE569" si="10463">W569/W591</f>
        <v>5.9473998804542738E-2</v>
      </c>
      <c r="CF569" s="124">
        <f t="shared" ref="CF569" si="10464">X569/X591</f>
        <v>6.2631210636808959E-2</v>
      </c>
      <c r="CG569" s="125">
        <f t="shared" ref="CG569" si="10465">Y569/Y591</f>
        <v>0.05</v>
      </c>
      <c r="CH569" s="126">
        <f t="shared" ref="CH569" si="10466">Z569/Z591</f>
        <v>8.794326241134752E-2</v>
      </c>
      <c r="CI569" s="124">
        <f t="shared" ref="CI569" si="10467">AA569/AA591</f>
        <v>3.2265342960288809E-2</v>
      </c>
      <c r="CJ569" s="130">
        <f t="shared" ref="CJ569" si="10468">AB569/AB591</f>
        <v>6.1073724576111883E-2</v>
      </c>
      <c r="CK569" s="131">
        <f t="shared" ref="CK569" si="10469">AC569/AC591</f>
        <v>2.8794037940379404E-2</v>
      </c>
    </row>
    <row r="570" spans="1:89" ht="14.25" thickTop="1" thickBot="1" x14ac:dyDescent="0.25">
      <c r="A570" s="132" t="s">
        <v>19</v>
      </c>
      <c r="B570" s="181">
        <v>443</v>
      </c>
      <c r="C570" s="182">
        <v>281</v>
      </c>
      <c r="D570" s="183">
        <v>182</v>
      </c>
      <c r="E570" s="184">
        <v>211</v>
      </c>
      <c r="F570" s="181">
        <v>243</v>
      </c>
      <c r="G570" s="185">
        <v>212</v>
      </c>
      <c r="H570" s="183">
        <v>507</v>
      </c>
      <c r="I570" s="184">
        <v>343</v>
      </c>
      <c r="J570" s="181">
        <v>83</v>
      </c>
      <c r="K570" s="185">
        <v>119</v>
      </c>
      <c r="L570" s="183">
        <v>174</v>
      </c>
      <c r="M570" s="181">
        <v>303</v>
      </c>
      <c r="N570" s="186">
        <v>394</v>
      </c>
      <c r="O570" s="187">
        <v>434</v>
      </c>
      <c r="P570" s="181">
        <v>238</v>
      </c>
      <c r="Q570" s="185">
        <v>207</v>
      </c>
      <c r="R570" s="183">
        <v>355</v>
      </c>
      <c r="S570" s="184">
        <v>172</v>
      </c>
      <c r="T570" s="181">
        <v>61</v>
      </c>
      <c r="U570" s="185">
        <v>146</v>
      </c>
      <c r="V570" s="183">
        <v>203</v>
      </c>
      <c r="W570" s="184">
        <v>274</v>
      </c>
      <c r="X570" s="181">
        <v>277</v>
      </c>
      <c r="Y570" s="185">
        <v>207</v>
      </c>
      <c r="Z570" s="183">
        <v>425</v>
      </c>
      <c r="AA570" s="181">
        <v>624</v>
      </c>
      <c r="AB570" s="165">
        <f>B570+D570+F570+H570+J570+L570+N570+P570+R570+T570+V570+X570+Z570</f>
        <v>3585</v>
      </c>
      <c r="AC570" s="166">
        <f t="shared" si="10415"/>
        <v>3533</v>
      </c>
      <c r="AE570" s="254" t="s">
        <v>13</v>
      </c>
      <c r="AF570" s="14">
        <f t="shared" ref="AF570:BG570" si="10470">SUM(AF567:AF569)</f>
        <v>928</v>
      </c>
      <c r="AG570" s="1">
        <f t="shared" si="10470"/>
        <v>717</v>
      </c>
      <c r="AH570" s="14">
        <f t="shared" si="10470"/>
        <v>448</v>
      </c>
      <c r="AI570" s="1">
        <f t="shared" si="10470"/>
        <v>360</v>
      </c>
      <c r="AJ570" s="14">
        <f t="shared" si="10470"/>
        <v>871</v>
      </c>
      <c r="AK570" s="1">
        <f t="shared" si="10470"/>
        <v>336</v>
      </c>
      <c r="AL570" s="14">
        <f t="shared" si="10470"/>
        <v>1106</v>
      </c>
      <c r="AM570" s="1">
        <f t="shared" si="10470"/>
        <v>757</v>
      </c>
      <c r="AN570" s="14">
        <f t="shared" si="10470"/>
        <v>191</v>
      </c>
      <c r="AO570" s="1">
        <f t="shared" si="10470"/>
        <v>326</v>
      </c>
      <c r="AP570" s="14">
        <f t="shared" si="10470"/>
        <v>322</v>
      </c>
      <c r="AQ570" s="1">
        <f t="shared" si="10470"/>
        <v>895</v>
      </c>
      <c r="AR570" s="14">
        <f t="shared" si="10470"/>
        <v>783</v>
      </c>
      <c r="AS570" s="1">
        <f t="shared" si="10470"/>
        <v>1094</v>
      </c>
      <c r="AT570" s="14">
        <f t="shared" si="10470"/>
        <v>536</v>
      </c>
      <c r="AU570" s="1">
        <f t="shared" si="10470"/>
        <v>384</v>
      </c>
      <c r="AV570" s="14">
        <f t="shared" si="10470"/>
        <v>859</v>
      </c>
      <c r="AW570" s="1">
        <f t="shared" si="10470"/>
        <v>360</v>
      </c>
      <c r="AX570" s="14">
        <f t="shared" si="10470"/>
        <v>83</v>
      </c>
      <c r="AY570" s="1">
        <f t="shared" si="10470"/>
        <v>300</v>
      </c>
      <c r="AZ570" s="14">
        <f t="shared" si="10470"/>
        <v>480</v>
      </c>
      <c r="BA570" s="1">
        <f t="shared" si="10470"/>
        <v>747</v>
      </c>
      <c r="BB570" s="14">
        <f t="shared" si="10470"/>
        <v>415</v>
      </c>
      <c r="BC570" s="1">
        <f t="shared" si="10470"/>
        <v>403</v>
      </c>
      <c r="BD570" s="14">
        <f t="shared" si="10470"/>
        <v>777</v>
      </c>
      <c r="BE570" s="1">
        <f t="shared" si="10470"/>
        <v>1004</v>
      </c>
      <c r="BF570" s="167">
        <f t="shared" si="10470"/>
        <v>7799</v>
      </c>
      <c r="BG570" s="168">
        <f t="shared" si="10470"/>
        <v>7683</v>
      </c>
      <c r="BI570" s="132" t="s">
        <v>19</v>
      </c>
      <c r="BJ570" s="124">
        <f>B570/B591</f>
        <v>8.0413868215647125E-2</v>
      </c>
      <c r="BK570" s="125">
        <f t="shared" ref="BK570" si="10471">C570/C591</f>
        <v>4.7108130762782897E-2</v>
      </c>
      <c r="BL570" s="126">
        <f t="shared" ref="BL570" si="10472">D570/D591</f>
        <v>6.5444084861560586E-2</v>
      </c>
      <c r="BM570" s="127">
        <f t="shared" ref="BM570" si="10473">E570/E591</f>
        <v>5.9319651391622152E-2</v>
      </c>
      <c r="BN570" s="124">
        <f t="shared" ref="BN570" si="10474">F570/F591</f>
        <v>5.2711496746203908E-2</v>
      </c>
      <c r="BO570" s="125">
        <f t="shared" ref="BO570" si="10475">G570/G591</f>
        <v>5.4289372599231757E-2</v>
      </c>
      <c r="BP570" s="126">
        <f t="shared" ref="BP570" si="10476">H570/H591</f>
        <v>7.3949824970828471E-2</v>
      </c>
      <c r="BQ570" s="127">
        <f t="shared" ref="BQ570" si="10477">I570/I591</f>
        <v>5.2374408306611699E-2</v>
      </c>
      <c r="BR570" s="124">
        <f t="shared" ref="BR570" si="10478">J570/J591</f>
        <v>5.1939924906132667E-2</v>
      </c>
      <c r="BS570" s="125">
        <f t="shared" ref="BS570" si="10479">K570/K591</f>
        <v>8.3921015514809585E-2</v>
      </c>
      <c r="BT570" s="126">
        <f t="shared" ref="BT570" si="10480">L570/L591</f>
        <v>4.6548956661316213E-2</v>
      </c>
      <c r="BU570" s="124">
        <f t="shared" ref="BU570" si="10481">M570/M591</f>
        <v>7.9652996845425872E-2</v>
      </c>
      <c r="BV570" s="128">
        <f t="shared" ref="BV570" si="10482">N570/N591</f>
        <v>6.7465753424657535E-2</v>
      </c>
      <c r="BW570" s="129">
        <f t="shared" ref="BW570" si="10483">O570/O591</f>
        <v>7.5741710296684125E-2</v>
      </c>
      <c r="BX570" s="124">
        <f t="shared" ref="BX570" si="10484">P570/P591</f>
        <v>7.4819239232945617E-2</v>
      </c>
      <c r="BY570" s="125">
        <f t="shared" ref="BY570" si="10485">Q570/Q591</f>
        <v>7.3796791443850263E-2</v>
      </c>
      <c r="BZ570" s="126">
        <f t="shared" ref="BZ570" si="10486">R570/R591</f>
        <v>9.3078133193497642E-2</v>
      </c>
      <c r="CA570" s="127">
        <f t="shared" ref="CA570" si="10487">S570/S591</f>
        <v>4.6840958605664486E-2</v>
      </c>
      <c r="CB570" s="124">
        <f t="shared" ref="CB570" si="10488">T570/T591</f>
        <v>4.9593495934959347E-2</v>
      </c>
      <c r="CC570" s="125">
        <f t="shared" ref="CC570" si="10489">U570/U591</f>
        <v>0.14024975984630164</v>
      </c>
      <c r="CD570" s="126">
        <f t="shared" ref="CD570" si="10490">V570/V591</f>
        <v>4.1959487391484085E-2</v>
      </c>
      <c r="CE570" s="127">
        <f t="shared" ref="CE570" si="10491">W570/W591</f>
        <v>8.1888822474596529E-2</v>
      </c>
      <c r="CF570" s="124">
        <f t="shared" ref="CF570" si="10492">X570/X591</f>
        <v>9.6920923722883134E-2</v>
      </c>
      <c r="CG570" s="125">
        <f t="shared" ref="CG570" si="10493">Y570/Y591</f>
        <v>8.3467741935483869E-2</v>
      </c>
      <c r="CH570" s="126">
        <f t="shared" ref="CH570" si="10494">Z570/Z591</f>
        <v>6.698187549251379E-2</v>
      </c>
      <c r="CI570" s="124">
        <f t="shared" ref="CI570" si="10495">AA570/AA591</f>
        <v>7.0397111913357402E-2</v>
      </c>
      <c r="CJ570" s="130">
        <f t="shared" ref="CJ570" si="10496">AB570/AB591</f>
        <v>6.7389751494417088E-2</v>
      </c>
      <c r="CK570" s="131">
        <f t="shared" ref="CK570" si="10497">AC570/AC591</f>
        <v>6.6489762119843421E-2</v>
      </c>
    </row>
    <row r="571" spans="1:89" ht="13.5" thickTop="1" x14ac:dyDescent="0.2">
      <c r="A571" s="140" t="s">
        <v>20</v>
      </c>
      <c r="B571" s="188">
        <v>393</v>
      </c>
      <c r="C571" s="189">
        <v>305</v>
      </c>
      <c r="D571" s="190">
        <v>185</v>
      </c>
      <c r="E571" s="191">
        <v>201</v>
      </c>
      <c r="F571" s="188">
        <v>463</v>
      </c>
      <c r="G571" s="192">
        <v>163</v>
      </c>
      <c r="H571" s="190">
        <v>519</v>
      </c>
      <c r="I571" s="191">
        <v>332</v>
      </c>
      <c r="J571" s="188">
        <v>83</v>
      </c>
      <c r="K571" s="192">
        <v>163</v>
      </c>
      <c r="L571" s="190">
        <v>185</v>
      </c>
      <c r="M571" s="188">
        <v>425</v>
      </c>
      <c r="N571" s="193">
        <v>430</v>
      </c>
      <c r="O571" s="194">
        <v>527</v>
      </c>
      <c r="P571" s="188">
        <v>272</v>
      </c>
      <c r="Q571" s="192">
        <v>199</v>
      </c>
      <c r="R571" s="190">
        <v>460</v>
      </c>
      <c r="S571" s="191">
        <v>188</v>
      </c>
      <c r="T571" s="188">
        <v>42</v>
      </c>
      <c r="U571" s="192">
        <v>150</v>
      </c>
      <c r="V571" s="190">
        <v>270</v>
      </c>
      <c r="W571" s="191">
        <v>332</v>
      </c>
      <c r="X571" s="188">
        <v>218</v>
      </c>
      <c r="Y571" s="192">
        <v>222</v>
      </c>
      <c r="Z571" s="190">
        <v>387</v>
      </c>
      <c r="AA571" s="188">
        <v>525</v>
      </c>
      <c r="AB571" s="165">
        <f t="shared" ref="AB571:AB587" si="10498">B571+D571+F571+H571+J571+L571+N571+P571+R571+T571+V571+X571+Z571</f>
        <v>3907</v>
      </c>
      <c r="AC571" s="166">
        <f t="shared" si="10415"/>
        <v>3732</v>
      </c>
      <c r="BI571" s="140" t="s">
        <v>20</v>
      </c>
      <c r="BJ571" s="124">
        <f>B571/B591</f>
        <v>7.1337810854964601E-2</v>
      </c>
      <c r="BK571" s="125">
        <f t="shared" ref="BK571" si="10499">C571/C591</f>
        <v>5.1131601005867562E-2</v>
      </c>
      <c r="BL571" s="126">
        <f t="shared" ref="BL571" si="10500">D571/D591</f>
        <v>6.6522833513124768E-2</v>
      </c>
      <c r="BM571" s="127">
        <f t="shared" ref="BM571" si="10501">E571/E591</f>
        <v>5.6508293505763287E-2</v>
      </c>
      <c r="BN571" s="124">
        <f t="shared" ref="BN571" si="10502">F571/F591</f>
        <v>0.10043383947939262</v>
      </c>
      <c r="BO571" s="125">
        <f t="shared" ref="BO571" si="10503">G571/G591</f>
        <v>4.1741357234314984E-2</v>
      </c>
      <c r="BP571" s="126">
        <f t="shared" ref="BP571" si="10504">H571/H591</f>
        <v>7.5700116686114358E-2</v>
      </c>
      <c r="BQ571" s="127">
        <f t="shared" ref="BQ571" si="10505">I571/I591</f>
        <v>5.069476255916934E-2</v>
      </c>
      <c r="BR571" s="124">
        <f t="shared" ref="BR571" si="10506">J571/J591</f>
        <v>5.1939924906132667E-2</v>
      </c>
      <c r="BS571" s="125">
        <f t="shared" ref="BS571" si="10507">K571/K591</f>
        <v>0.114950634696756</v>
      </c>
      <c r="BT571" s="126">
        <f t="shared" ref="BT571" si="10508">L571/L591</f>
        <v>4.9491706795077584E-2</v>
      </c>
      <c r="BU571" s="124">
        <f t="shared" ref="BU571" si="10509">M571/M591</f>
        <v>0.11172450052576235</v>
      </c>
      <c r="BV571" s="128">
        <f t="shared" ref="BV571" si="10510">N571/N591</f>
        <v>7.3630136986301373E-2</v>
      </c>
      <c r="BW571" s="129">
        <f t="shared" ref="BW571" si="10511">O571/O591</f>
        <v>9.1972076788830709E-2</v>
      </c>
      <c r="BX571" s="124">
        <f t="shared" ref="BX571" si="10512">P571/P591</f>
        <v>8.5507701980509276E-2</v>
      </c>
      <c r="BY571" s="125">
        <f t="shared" ref="BY571" si="10513">Q571/Q591</f>
        <v>7.0944741532976821E-2</v>
      </c>
      <c r="BZ571" s="126">
        <f t="shared" ref="BZ571" si="10514">R571/R591</f>
        <v>0.12060828526481385</v>
      </c>
      <c r="CA571" s="127">
        <f t="shared" ref="CA571" si="10515">S571/S591</f>
        <v>5.1198257080610023E-2</v>
      </c>
      <c r="CB571" s="124">
        <f t="shared" ref="CB571" si="10516">T571/T591</f>
        <v>3.4146341463414637E-2</v>
      </c>
      <c r="CC571" s="125">
        <f t="shared" ref="CC571" si="10517">U571/U591</f>
        <v>0.14409221902017291</v>
      </c>
      <c r="CD571" s="126">
        <f t="shared" ref="CD571" si="10518">V571/V591</f>
        <v>5.5808185200496074E-2</v>
      </c>
      <c r="CE571" s="127">
        <f t="shared" ref="CE571" si="10519">W571/W591</f>
        <v>9.9222952779438128E-2</v>
      </c>
      <c r="CF571" s="124">
        <f t="shared" ref="CF571" si="10520">X571/X591</f>
        <v>7.6277116864940514E-2</v>
      </c>
      <c r="CG571" s="125">
        <f t="shared" ref="CG571" si="10521">Y571/Y591</f>
        <v>8.9516129032258071E-2</v>
      </c>
      <c r="CH571" s="126">
        <f t="shared" ref="CH571" si="10522">Z571/Z591</f>
        <v>6.0992907801418438E-2</v>
      </c>
      <c r="CI571" s="124">
        <f t="shared" ref="CI571" si="10523">AA571/AA591</f>
        <v>5.9228339350180507E-2</v>
      </c>
      <c r="CJ571" s="130">
        <f t="shared" ref="CJ571" si="10524">AB571/AB591</f>
        <v>7.3442610624459573E-2</v>
      </c>
      <c r="CK571" s="131">
        <f t="shared" ref="CK571" si="10525">AC571/AC591</f>
        <v>7.0234869015356818E-2</v>
      </c>
    </row>
    <row r="572" spans="1:89" ht="13.5" thickBot="1" x14ac:dyDescent="0.25">
      <c r="A572" s="132" t="s">
        <v>21</v>
      </c>
      <c r="B572" s="181">
        <v>535</v>
      </c>
      <c r="C572" s="182">
        <v>412</v>
      </c>
      <c r="D572" s="183">
        <v>263</v>
      </c>
      <c r="E572" s="184">
        <v>159</v>
      </c>
      <c r="F572" s="181">
        <v>408</v>
      </c>
      <c r="G572" s="185">
        <v>173</v>
      </c>
      <c r="H572" s="183">
        <v>587</v>
      </c>
      <c r="I572" s="184">
        <v>425</v>
      </c>
      <c r="J572" s="181">
        <v>108</v>
      </c>
      <c r="K572" s="185">
        <v>163</v>
      </c>
      <c r="L572" s="183">
        <v>137</v>
      </c>
      <c r="M572" s="181">
        <v>470</v>
      </c>
      <c r="N572" s="186">
        <v>353</v>
      </c>
      <c r="O572" s="187">
        <v>567</v>
      </c>
      <c r="P572" s="181">
        <v>264</v>
      </c>
      <c r="Q572" s="185">
        <v>185</v>
      </c>
      <c r="R572" s="183">
        <v>399</v>
      </c>
      <c r="S572" s="184">
        <v>172</v>
      </c>
      <c r="T572" s="181">
        <v>41</v>
      </c>
      <c r="U572" s="185">
        <v>150</v>
      </c>
      <c r="V572" s="183">
        <v>210</v>
      </c>
      <c r="W572" s="184">
        <v>415</v>
      </c>
      <c r="X572" s="181">
        <v>197</v>
      </c>
      <c r="Y572" s="185">
        <v>181</v>
      </c>
      <c r="Z572" s="183">
        <v>390</v>
      </c>
      <c r="AA572" s="181">
        <v>479</v>
      </c>
      <c r="AB572" s="165">
        <f t="shared" si="10498"/>
        <v>3892</v>
      </c>
      <c r="AC572" s="166">
        <f t="shared" si="10415"/>
        <v>3951</v>
      </c>
      <c r="AE572" t="s">
        <v>85</v>
      </c>
      <c r="BI572" s="132" t="s">
        <v>21</v>
      </c>
      <c r="BJ572" s="124">
        <f>B572/B591</f>
        <v>9.7113813759302961E-2</v>
      </c>
      <c r="BK572" s="125">
        <f t="shared" ref="BK572" si="10526">C572/C591</f>
        <v>6.9069572506286675E-2</v>
      </c>
      <c r="BL572" s="126">
        <f t="shared" ref="BL572" si="10527">D572/D591</f>
        <v>9.4570298453793597E-2</v>
      </c>
      <c r="BM572" s="127">
        <f t="shared" ref="BM572" si="10528">E572/E591</f>
        <v>4.470059038515603E-2</v>
      </c>
      <c r="BN572" s="124">
        <f t="shared" ref="BN572" si="10529">F572/F591</f>
        <v>8.8503253796095444E-2</v>
      </c>
      <c r="BO572" s="125">
        <f t="shared" ref="BO572" si="10530">G572/G591</f>
        <v>4.4302176696542891E-2</v>
      </c>
      <c r="BP572" s="126">
        <f t="shared" ref="BP572" si="10531">H572/H591</f>
        <v>8.5618436406067672E-2</v>
      </c>
      <c r="BQ572" s="127">
        <f t="shared" ref="BQ572" si="10532">I572/I591</f>
        <v>6.489540387845473E-2</v>
      </c>
      <c r="BR572" s="124">
        <f t="shared" ref="BR572" si="10533">J572/J591</f>
        <v>6.7584480600750937E-2</v>
      </c>
      <c r="BS572" s="125">
        <f t="shared" ref="BS572" si="10534">K572/K591</f>
        <v>0.114950634696756</v>
      </c>
      <c r="BT572" s="126">
        <f t="shared" ref="BT572" si="10535">L572/L591</f>
        <v>3.6650615302300696E-2</v>
      </c>
      <c r="BU572" s="124">
        <f t="shared" ref="BU572" si="10536">M572/M591</f>
        <v>0.12355415352260778</v>
      </c>
      <c r="BV572" s="128">
        <f t="shared" ref="BV572" si="10537">N572/N591</f>
        <v>6.0445205479452056E-2</v>
      </c>
      <c r="BW572" s="129">
        <f t="shared" ref="BW572" si="10538">O572/O591</f>
        <v>9.8952879581151829E-2</v>
      </c>
      <c r="BX572" s="124">
        <f t="shared" ref="BX572" si="10539">P572/P591</f>
        <v>8.2992769569317823E-2</v>
      </c>
      <c r="BY572" s="125">
        <f t="shared" ref="BY572" si="10540">Q572/Q591</f>
        <v>6.5953654188948302E-2</v>
      </c>
      <c r="BZ572" s="126">
        <f t="shared" ref="BZ572" si="10541">R572/R591</f>
        <v>0.10461457787100158</v>
      </c>
      <c r="CA572" s="127">
        <f t="shared" ref="CA572" si="10542">S572/S591</f>
        <v>4.6840958605664486E-2</v>
      </c>
      <c r="CB572" s="124">
        <f t="shared" ref="CB572" si="10543">T572/T591</f>
        <v>3.3333333333333333E-2</v>
      </c>
      <c r="CC572" s="125">
        <f t="shared" ref="CC572" si="10544">U572/U591</f>
        <v>0.14409221902017291</v>
      </c>
      <c r="CD572" s="126">
        <f t="shared" ref="CD572" si="10545">V572/V591</f>
        <v>4.34063662670525E-2</v>
      </c>
      <c r="CE572" s="127">
        <f t="shared" ref="CE572" si="10546">W572/W591</f>
        <v>0.12402869097429767</v>
      </c>
      <c r="CF572" s="124">
        <f t="shared" ref="CF572" si="10547">X572/X591</f>
        <v>6.8929321203638913E-2</v>
      </c>
      <c r="CG572" s="125">
        <f t="shared" ref="CG572" si="10548">Y572/Y591</f>
        <v>7.2983870967741934E-2</v>
      </c>
      <c r="CH572" s="126">
        <f t="shared" ref="CH572" si="10549">Z572/Z591</f>
        <v>6.1465721040189124E-2</v>
      </c>
      <c r="CI572" s="124">
        <f t="shared" ref="CI572" si="10550">AA572/AA591</f>
        <v>5.4038808664259926E-2</v>
      </c>
      <c r="CJ572" s="130">
        <f t="shared" ref="CJ572" si="10551">AB572/AB591</f>
        <v>7.3160645137035227E-2</v>
      </c>
      <c r="CK572" s="131">
        <f t="shared" ref="CK572" si="10552">AC572/AC591</f>
        <v>7.4356368563685632E-2</v>
      </c>
    </row>
    <row r="573" spans="1:89" ht="14.25" thickTop="1" thickBot="1" x14ac:dyDescent="0.25">
      <c r="A573" s="140" t="s">
        <v>22</v>
      </c>
      <c r="B573" s="188">
        <v>502</v>
      </c>
      <c r="C573" s="189">
        <v>458</v>
      </c>
      <c r="D573" s="190">
        <v>307</v>
      </c>
      <c r="E573" s="191">
        <v>155</v>
      </c>
      <c r="F573" s="188">
        <v>336</v>
      </c>
      <c r="G573" s="192">
        <v>157</v>
      </c>
      <c r="H573" s="190">
        <v>438</v>
      </c>
      <c r="I573" s="191">
        <v>379</v>
      </c>
      <c r="J573" s="188">
        <v>101</v>
      </c>
      <c r="K573" s="192">
        <v>146</v>
      </c>
      <c r="L573" s="190">
        <v>115</v>
      </c>
      <c r="M573" s="188">
        <v>444</v>
      </c>
      <c r="N573" s="193">
        <v>299</v>
      </c>
      <c r="O573" s="194">
        <v>647</v>
      </c>
      <c r="P573" s="188">
        <v>228</v>
      </c>
      <c r="Q573" s="192">
        <v>176</v>
      </c>
      <c r="R573" s="190">
        <v>326</v>
      </c>
      <c r="S573" s="191">
        <v>208</v>
      </c>
      <c r="T573" s="188">
        <v>40</v>
      </c>
      <c r="U573" s="192">
        <v>89</v>
      </c>
      <c r="V573" s="190">
        <v>194</v>
      </c>
      <c r="W573" s="191">
        <v>402</v>
      </c>
      <c r="X573" s="188">
        <v>209</v>
      </c>
      <c r="Y573" s="192">
        <v>115</v>
      </c>
      <c r="Z573" s="190">
        <v>421</v>
      </c>
      <c r="AA573" s="188">
        <v>384</v>
      </c>
      <c r="AB573" s="165">
        <f t="shared" si="10498"/>
        <v>3516</v>
      </c>
      <c r="AC573" s="166">
        <f t="shared" si="10415"/>
        <v>3760</v>
      </c>
      <c r="AE573" s="268" t="s">
        <v>0</v>
      </c>
      <c r="AF573" s="262" t="s">
        <v>1</v>
      </c>
      <c r="AG573" s="263"/>
      <c r="AH573" s="262" t="s">
        <v>2</v>
      </c>
      <c r="AI573" s="263"/>
      <c r="AJ573" s="262" t="s">
        <v>3</v>
      </c>
      <c r="AK573" s="263"/>
      <c r="AL573" s="262" t="s">
        <v>4</v>
      </c>
      <c r="AM573" s="263"/>
      <c r="AN573" s="262" t="s">
        <v>5</v>
      </c>
      <c r="AO573" s="263"/>
      <c r="AP573" s="262" t="s">
        <v>6</v>
      </c>
      <c r="AQ573" s="263"/>
      <c r="AR573" s="262" t="s">
        <v>7</v>
      </c>
      <c r="AS573" s="263"/>
      <c r="AT573" s="262" t="s">
        <v>8</v>
      </c>
      <c r="AU573" s="263"/>
      <c r="AV573" s="262" t="s">
        <v>9</v>
      </c>
      <c r="AW573" s="263"/>
      <c r="AX573" s="262" t="s">
        <v>10</v>
      </c>
      <c r="AY573" s="263"/>
      <c r="AZ573" s="262" t="s">
        <v>11</v>
      </c>
      <c r="BA573" s="263"/>
      <c r="BB573" s="262" t="s">
        <v>12</v>
      </c>
      <c r="BC573" s="263"/>
      <c r="BD573" s="264" t="s">
        <v>40</v>
      </c>
      <c r="BE573" s="265"/>
      <c r="BF573" s="266" t="s">
        <v>41</v>
      </c>
      <c r="BG573" s="267"/>
      <c r="BI573" s="140" t="s">
        <v>22</v>
      </c>
      <c r="BJ573" s="124">
        <f>B573/B591</f>
        <v>9.1123615901252494E-2</v>
      </c>
      <c r="BK573" s="125">
        <f t="shared" ref="BK573" si="10553">C573/C591</f>
        <v>7.6781223805532275E-2</v>
      </c>
      <c r="BL573" s="126">
        <f t="shared" ref="BL573" si="10554">D573/D591</f>
        <v>0.11039194534340166</v>
      </c>
      <c r="BM573" s="127">
        <f t="shared" ref="BM573" si="10555">E573/E591</f>
        <v>4.357604723081248E-2</v>
      </c>
      <c r="BN573" s="124">
        <f t="shared" ref="BN573" si="10556">F573/F591</f>
        <v>7.2885032537960956E-2</v>
      </c>
      <c r="BO573" s="125">
        <f t="shared" ref="BO573" si="10557">G573/G591</f>
        <v>4.0204865556978234E-2</v>
      </c>
      <c r="BP573" s="126">
        <f t="shared" ref="BP573" si="10558">H573/H591</f>
        <v>6.3885647607934651E-2</v>
      </c>
      <c r="BQ573" s="127">
        <f t="shared" ref="BQ573" si="10559">I573/I591</f>
        <v>5.7871430752786682E-2</v>
      </c>
      <c r="BR573" s="124">
        <f t="shared" ref="BR573" si="10560">J573/J591</f>
        <v>6.3204005006257821E-2</v>
      </c>
      <c r="BS573" s="125">
        <f t="shared" ref="BS573" si="10561">K573/K591</f>
        <v>0.10296191819464035</v>
      </c>
      <c r="BT573" s="126">
        <f t="shared" ref="BT573" si="10562">L573/L591</f>
        <v>3.0765115034777957E-2</v>
      </c>
      <c r="BU573" s="124">
        <f t="shared" ref="BU573" si="10563">M573/M591</f>
        <v>0.1167192429022082</v>
      </c>
      <c r="BV573" s="128">
        <f t="shared" ref="BV573" si="10564">N573/N591</f>
        <v>5.1198630136986299E-2</v>
      </c>
      <c r="BW573" s="129">
        <f t="shared" ref="BW573" si="10565">O573/O591</f>
        <v>0.11291448516579407</v>
      </c>
      <c r="BX573" s="124">
        <f t="shared" ref="BX573" si="10566">P573/P591</f>
        <v>7.1675573718956304E-2</v>
      </c>
      <c r="BY573" s="125">
        <f t="shared" ref="BY573" si="10567">Q573/Q591</f>
        <v>6.2745098039215685E-2</v>
      </c>
      <c r="BZ573" s="126">
        <f t="shared" ref="BZ573" si="10568">R573/R591</f>
        <v>8.5474567383324596E-2</v>
      </c>
      <c r="CA573" s="127">
        <f t="shared" ref="CA573" si="10569">S573/S591</f>
        <v>5.6644880174291937E-2</v>
      </c>
      <c r="CB573" s="124">
        <f t="shared" ref="CB573" si="10570">T573/T591</f>
        <v>3.2520325203252036E-2</v>
      </c>
      <c r="CC573" s="125">
        <f t="shared" ref="CC573" si="10571">U573/U591</f>
        <v>8.5494716618635933E-2</v>
      </c>
      <c r="CD573" s="126">
        <f t="shared" ref="CD573" si="10572">V573/V591</f>
        <v>4.0099214551467546E-2</v>
      </c>
      <c r="CE573" s="127">
        <f t="shared" ref="CE573" si="10573">W573/W591</f>
        <v>0.12014345487148835</v>
      </c>
      <c r="CF573" s="124">
        <f t="shared" ref="CF573" si="10574">X573/X591</f>
        <v>7.3128061581525544E-2</v>
      </c>
      <c r="CG573" s="125">
        <f t="shared" ref="CG573" si="10575">Y573/Y591</f>
        <v>4.6370967741935484E-2</v>
      </c>
      <c r="CH573" s="126">
        <f t="shared" ref="CH573" si="10576">Z573/Z591</f>
        <v>6.6351457840819542E-2</v>
      </c>
      <c r="CI573" s="124">
        <f t="shared" ref="CI573" si="10577">AA573/AA591</f>
        <v>4.3321299638989168E-2</v>
      </c>
      <c r="CJ573" s="130">
        <f t="shared" ref="CJ573" si="10578">AB573/AB591</f>
        <v>6.6092710252265124E-2</v>
      </c>
      <c r="CK573" s="131">
        <f t="shared" ref="CK573" si="10579">AC573/AC591</f>
        <v>7.0761818729298404E-2</v>
      </c>
    </row>
    <row r="574" spans="1:89" ht="15" thickTop="1" thickBot="1" x14ac:dyDescent="0.3">
      <c r="A574" s="132" t="s">
        <v>23</v>
      </c>
      <c r="B574" s="181">
        <v>316</v>
      </c>
      <c r="C574" s="182">
        <v>292</v>
      </c>
      <c r="D574" s="183">
        <v>226</v>
      </c>
      <c r="E574" s="184">
        <v>158</v>
      </c>
      <c r="F574" s="181">
        <v>421</v>
      </c>
      <c r="G574" s="185">
        <v>166</v>
      </c>
      <c r="H574" s="183">
        <v>352</v>
      </c>
      <c r="I574" s="184">
        <v>461</v>
      </c>
      <c r="J574" s="181">
        <v>107</v>
      </c>
      <c r="K574" s="185">
        <v>147</v>
      </c>
      <c r="L574" s="183">
        <v>121</v>
      </c>
      <c r="M574" s="181">
        <v>407</v>
      </c>
      <c r="N574" s="186">
        <v>241</v>
      </c>
      <c r="O574" s="187">
        <v>522</v>
      </c>
      <c r="P574" s="181">
        <v>139</v>
      </c>
      <c r="Q574" s="185">
        <v>182</v>
      </c>
      <c r="R574" s="183">
        <v>218</v>
      </c>
      <c r="S574" s="184">
        <v>204</v>
      </c>
      <c r="T574" s="181">
        <v>30</v>
      </c>
      <c r="U574" s="185">
        <v>65</v>
      </c>
      <c r="V574" s="183">
        <v>150</v>
      </c>
      <c r="W574" s="184">
        <v>289</v>
      </c>
      <c r="X574" s="181">
        <v>135</v>
      </c>
      <c r="Y574" s="185">
        <v>128</v>
      </c>
      <c r="Z574" s="183">
        <v>477</v>
      </c>
      <c r="AA574" s="181">
        <v>369</v>
      </c>
      <c r="AB574" s="165">
        <f t="shared" si="10498"/>
        <v>2933</v>
      </c>
      <c r="AC574" s="166">
        <f t="shared" si="10415"/>
        <v>3390</v>
      </c>
      <c r="AE574" s="269"/>
      <c r="AF574" s="112" t="s">
        <v>14</v>
      </c>
      <c r="AG574" s="113" t="s">
        <v>15</v>
      </c>
      <c r="AH574" s="114" t="s">
        <v>14</v>
      </c>
      <c r="AI574" s="115" t="s">
        <v>15</v>
      </c>
      <c r="AJ574" s="112" t="s">
        <v>14</v>
      </c>
      <c r="AK574" s="113" t="s">
        <v>15</v>
      </c>
      <c r="AL574" s="114" t="s">
        <v>14</v>
      </c>
      <c r="AM574" s="115" t="s">
        <v>15</v>
      </c>
      <c r="AN574" s="112" t="s">
        <v>14</v>
      </c>
      <c r="AO574" s="113" t="s">
        <v>15</v>
      </c>
      <c r="AP574" s="114" t="s">
        <v>14</v>
      </c>
      <c r="AQ574" s="112" t="s">
        <v>15</v>
      </c>
      <c r="AR574" s="116" t="s">
        <v>14</v>
      </c>
      <c r="AS574" s="117" t="s">
        <v>15</v>
      </c>
      <c r="AT574" s="112" t="s">
        <v>14</v>
      </c>
      <c r="AU574" s="113" t="s">
        <v>15</v>
      </c>
      <c r="AV574" s="114" t="s">
        <v>14</v>
      </c>
      <c r="AW574" s="115" t="s">
        <v>15</v>
      </c>
      <c r="AX574" s="112" t="s">
        <v>14</v>
      </c>
      <c r="AY574" s="113" t="s">
        <v>15</v>
      </c>
      <c r="AZ574" s="114" t="s">
        <v>14</v>
      </c>
      <c r="BA574" s="115" t="s">
        <v>15</v>
      </c>
      <c r="BB574" s="112" t="s">
        <v>14</v>
      </c>
      <c r="BC574" s="113" t="s">
        <v>15</v>
      </c>
      <c r="BD574" s="26" t="s">
        <v>14</v>
      </c>
      <c r="BE574" s="118" t="s">
        <v>15</v>
      </c>
      <c r="BF574" s="169" t="s">
        <v>14</v>
      </c>
      <c r="BG574" s="170" t="s">
        <v>15</v>
      </c>
      <c r="BI574" s="132" t="s">
        <v>23</v>
      </c>
      <c r="BJ574" s="124">
        <f>B574/B591</f>
        <v>5.7360682519513526E-2</v>
      </c>
      <c r="BK574" s="125">
        <f t="shared" ref="BK574" si="10580">C574/C591</f>
        <v>4.8952221290863372E-2</v>
      </c>
      <c r="BL574" s="126">
        <f t="shared" ref="BL574" si="10581">D574/D591</f>
        <v>8.1265731751168649E-2</v>
      </c>
      <c r="BM574" s="127">
        <f t="shared" ref="BM574" si="10582">E574/E591</f>
        <v>4.4419454596570145E-2</v>
      </c>
      <c r="BN574" s="124">
        <f t="shared" ref="BN574" si="10583">F574/F591</f>
        <v>9.1323210412147499E-2</v>
      </c>
      <c r="BO574" s="125">
        <f t="shared" ref="BO574" si="10584">G574/G591</f>
        <v>4.2509603072983355E-2</v>
      </c>
      <c r="BP574" s="126">
        <f t="shared" ref="BP574" si="10585">H574/H591</f>
        <v>5.1341890315052506E-2</v>
      </c>
      <c r="BQ574" s="127">
        <f t="shared" ref="BQ574" si="10586">I574/I591</f>
        <v>7.039242632462972E-2</v>
      </c>
      <c r="BR574" s="124">
        <f t="shared" ref="BR574" si="10587">J574/J591</f>
        <v>6.6958698372966211E-2</v>
      </c>
      <c r="BS574" s="125">
        <f t="shared" ref="BS574" si="10588">K574/K591</f>
        <v>0.10366713681241185</v>
      </c>
      <c r="BT574" s="126">
        <f t="shared" ref="BT574" si="10589">L574/L591</f>
        <v>3.2370251471375067E-2</v>
      </c>
      <c r="BU574" s="124">
        <f t="shared" ref="BU574" si="10590">M574/M591</f>
        <v>0.10699263932702419</v>
      </c>
      <c r="BV574" s="128">
        <f t="shared" ref="BV574" si="10591">N574/N591</f>
        <v>4.126712328767123E-2</v>
      </c>
      <c r="BW574" s="129">
        <f t="shared" ref="BW574" si="10592">O574/O591</f>
        <v>9.1099476439790578E-2</v>
      </c>
      <c r="BX574" s="124">
        <f t="shared" ref="BX574" si="10593">P574/P591</f>
        <v>4.3696950644451428E-2</v>
      </c>
      <c r="BY574" s="125">
        <f t="shared" ref="BY574" si="10594">Q574/Q591</f>
        <v>6.4884135472370763E-2</v>
      </c>
      <c r="BZ574" s="126">
        <f t="shared" ref="BZ574" si="10595">R574/R591</f>
        <v>5.7157839538542213E-2</v>
      </c>
      <c r="CA574" s="127">
        <f t="shared" ref="CA574" si="10596">S574/S591</f>
        <v>5.5555555555555552E-2</v>
      </c>
      <c r="CB574" s="124">
        <f t="shared" ref="CB574" si="10597">T574/T591</f>
        <v>2.4390243902439025E-2</v>
      </c>
      <c r="CC574" s="125">
        <f t="shared" ref="CC574" si="10598">U574/U591</f>
        <v>6.2439961575408258E-2</v>
      </c>
      <c r="CD574" s="126">
        <f t="shared" ref="CD574" si="10599">V574/V591</f>
        <v>3.1004547333608929E-2</v>
      </c>
      <c r="CE574" s="127">
        <f t="shared" ref="CE574" si="10600">W574/W591</f>
        <v>8.637178720860729E-2</v>
      </c>
      <c r="CF574" s="124">
        <f t="shared" ref="CF574" si="10601">X574/X591</f>
        <v>4.7235829251224631E-2</v>
      </c>
      <c r="CG574" s="125">
        <f t="shared" ref="CG574" si="10602">Y574/Y591</f>
        <v>5.1612903225806452E-2</v>
      </c>
      <c r="CH574" s="126">
        <f t="shared" ref="CH574" si="10603">Z574/Z591</f>
        <v>7.5177304964539005E-2</v>
      </c>
      <c r="CI574" s="124">
        <f t="shared" ref="CI574" si="10604">AA574/AA591</f>
        <v>4.1629061371841157E-2</v>
      </c>
      <c r="CJ574" s="130">
        <f t="shared" ref="CJ574" si="10605">AB574/AB591</f>
        <v>5.5133651641039137E-2</v>
      </c>
      <c r="CK574" s="131">
        <f t="shared" ref="CK574" si="10606">AC574/AC591</f>
        <v>6.3798554652213194E-2</v>
      </c>
    </row>
    <row r="575" spans="1:89" ht="13.5" thickTop="1" x14ac:dyDescent="0.2">
      <c r="A575" s="140" t="s">
        <v>24</v>
      </c>
      <c r="B575" s="195">
        <v>269</v>
      </c>
      <c r="C575" s="189">
        <v>242</v>
      </c>
      <c r="D575" s="190">
        <v>158</v>
      </c>
      <c r="E575" s="191">
        <v>148</v>
      </c>
      <c r="F575" s="188">
        <v>294</v>
      </c>
      <c r="G575" s="192">
        <v>149</v>
      </c>
      <c r="H575" s="190">
        <v>309</v>
      </c>
      <c r="I575" s="191">
        <v>364</v>
      </c>
      <c r="J575" s="188">
        <v>73</v>
      </c>
      <c r="K575" s="192">
        <v>108</v>
      </c>
      <c r="L575" s="190">
        <v>187</v>
      </c>
      <c r="M575" s="188">
        <v>255</v>
      </c>
      <c r="N575" s="193">
        <v>241</v>
      </c>
      <c r="O575" s="196">
        <v>333</v>
      </c>
      <c r="P575" s="188">
        <v>152</v>
      </c>
      <c r="Q575" s="192">
        <v>141</v>
      </c>
      <c r="R575" s="190">
        <v>178</v>
      </c>
      <c r="S575" s="191">
        <v>218</v>
      </c>
      <c r="T575" s="188">
        <v>47</v>
      </c>
      <c r="U575" s="192">
        <v>63</v>
      </c>
      <c r="V575" s="190">
        <v>165</v>
      </c>
      <c r="W575" s="197">
        <v>229</v>
      </c>
      <c r="X575" s="188">
        <v>108</v>
      </c>
      <c r="Y575" s="192">
        <v>119</v>
      </c>
      <c r="Z575" s="190">
        <v>377</v>
      </c>
      <c r="AA575" s="188">
        <v>395</v>
      </c>
      <c r="AB575" s="165">
        <f t="shared" si="10498"/>
        <v>2558</v>
      </c>
      <c r="AC575" s="166">
        <f t="shared" si="10415"/>
        <v>2764</v>
      </c>
      <c r="AE575" s="257" t="str">
        <f>$AE$17</f>
        <v>17:00 - 17:59</v>
      </c>
      <c r="AF575" s="121">
        <f t="shared" ref="AF575:AU577" si="10607">SUMIF($A$9:$A$32,$AE575,B$567:B$590)</f>
        <v>332</v>
      </c>
      <c r="AG575" s="178">
        <f t="shared" si="10607"/>
        <v>489</v>
      </c>
      <c r="AH575" s="122">
        <f t="shared" si="10607"/>
        <v>143</v>
      </c>
      <c r="AI575" s="173">
        <f t="shared" si="10607"/>
        <v>315</v>
      </c>
      <c r="AJ575" s="121">
        <f t="shared" si="10607"/>
        <v>253</v>
      </c>
      <c r="AK575" s="123">
        <f t="shared" si="10607"/>
        <v>378</v>
      </c>
      <c r="AL575" s="122">
        <f t="shared" si="10607"/>
        <v>516</v>
      </c>
      <c r="AM575" s="173">
        <f t="shared" si="10607"/>
        <v>557</v>
      </c>
      <c r="AN575" s="121">
        <f t="shared" si="10607"/>
        <v>152</v>
      </c>
      <c r="AO575" s="123">
        <f t="shared" si="10607"/>
        <v>50</v>
      </c>
      <c r="AP575" s="122">
        <f t="shared" si="10607"/>
        <v>348</v>
      </c>
      <c r="AQ575" s="121">
        <f t="shared" si="10607"/>
        <v>175</v>
      </c>
      <c r="AR575" s="172">
        <f t="shared" si="10607"/>
        <v>439</v>
      </c>
      <c r="AS575" s="174">
        <f t="shared" si="10607"/>
        <v>335</v>
      </c>
      <c r="AT575" s="121">
        <f t="shared" si="10607"/>
        <v>272</v>
      </c>
      <c r="AU575" s="123">
        <f t="shared" si="10607"/>
        <v>211</v>
      </c>
      <c r="AV575" s="122">
        <f t="shared" ref="AP575:BE577" si="10608">SUMIF($A$9:$A$32,$AE575,R$567:R$590)</f>
        <v>283</v>
      </c>
      <c r="AW575" s="173">
        <f t="shared" si="10608"/>
        <v>322</v>
      </c>
      <c r="AX575" s="121">
        <f t="shared" si="10608"/>
        <v>169</v>
      </c>
      <c r="AY575" s="123">
        <f t="shared" si="10608"/>
        <v>29</v>
      </c>
      <c r="AZ575" s="122">
        <f t="shared" si="10608"/>
        <v>516</v>
      </c>
      <c r="BA575" s="173">
        <f t="shared" si="10608"/>
        <v>152</v>
      </c>
      <c r="BB575" s="121">
        <f t="shared" si="10608"/>
        <v>284</v>
      </c>
      <c r="BC575" s="123">
        <f t="shared" si="10608"/>
        <v>214</v>
      </c>
      <c r="BD575" s="21">
        <f t="shared" si="10608"/>
        <v>492</v>
      </c>
      <c r="BE575" s="177">
        <f t="shared" si="10608"/>
        <v>805</v>
      </c>
      <c r="BF575" s="163">
        <f>AF575+AH575+AJ575+AL575+AN575+AP575+AR575+AT575+AV575+AX575+AZ575+BB575+BD575</f>
        <v>4199</v>
      </c>
      <c r="BG575" s="164">
        <f>AG575+AI575+AK575+AM575+AO575+AQ575+AS575+AU575+AW575+AY575+BA575+BC575+BE575</f>
        <v>4032</v>
      </c>
      <c r="BI575" s="140" t="s">
        <v>24</v>
      </c>
      <c r="BJ575" s="124">
        <f>B575/B591</f>
        <v>4.8829188600471952E-2</v>
      </c>
      <c r="BK575" s="125">
        <f t="shared" ref="BK575" si="10609">C575/C591</f>
        <v>4.0569991617770328E-2</v>
      </c>
      <c r="BL575" s="126">
        <f t="shared" ref="BL575" si="10610">D575/D591</f>
        <v>5.6814095649047103E-2</v>
      </c>
      <c r="BM575" s="127">
        <f t="shared" ref="BM575" si="10611">E575/E591</f>
        <v>4.1608096710711272E-2</v>
      </c>
      <c r="BN575" s="124">
        <f t="shared" ref="BN575" si="10612">F575/F591</f>
        <v>6.3774403470715835E-2</v>
      </c>
      <c r="BO575" s="125">
        <f t="shared" ref="BO575" si="10613">G575/G591</f>
        <v>3.8156209987195905E-2</v>
      </c>
      <c r="BP575" s="126">
        <f t="shared" ref="BP575" si="10614">H575/H591</f>
        <v>4.5070011668611437E-2</v>
      </c>
      <c r="BQ575" s="127">
        <f t="shared" ref="BQ575" si="10615">I575/I591</f>
        <v>5.5581004733547108E-2</v>
      </c>
      <c r="BR575" s="124">
        <f t="shared" ref="BR575" si="10616">J575/J591</f>
        <v>4.5682102628285357E-2</v>
      </c>
      <c r="BS575" s="125">
        <f t="shared" ref="BS575" si="10617">K575/K591</f>
        <v>7.6163610719322997E-2</v>
      </c>
      <c r="BT575" s="126">
        <f t="shared" ref="BT575" si="10618">L575/L591</f>
        <v>5.0026752273943285E-2</v>
      </c>
      <c r="BU575" s="124">
        <f t="shared" ref="BU575" si="10619">M575/M591</f>
        <v>6.7034700315457413E-2</v>
      </c>
      <c r="BV575" s="128">
        <f t="shared" ref="BV575" si="10620">N575/N591</f>
        <v>4.126712328767123E-2</v>
      </c>
      <c r="BW575" s="129">
        <f t="shared" ref="BW575" si="10621">O575/O591</f>
        <v>5.8115183246073301E-2</v>
      </c>
      <c r="BX575" s="124">
        <f t="shared" ref="BX575" si="10622">P575/P591</f>
        <v>4.7783715812637538E-2</v>
      </c>
      <c r="BY575" s="125">
        <f t="shared" ref="BY575" si="10623">Q575/Q591</f>
        <v>5.0267379679144387E-2</v>
      </c>
      <c r="BZ575" s="126">
        <f t="shared" ref="BZ575" si="10624">R575/R591</f>
        <v>4.6670162558993186E-2</v>
      </c>
      <c r="CA575" s="127">
        <f t="shared" ref="CA575" si="10625">S575/S591</f>
        <v>5.9368191721132897E-2</v>
      </c>
      <c r="CB575" s="124">
        <f t="shared" ref="CB575" si="10626">T575/T591</f>
        <v>3.8211382113821135E-2</v>
      </c>
      <c r="CC575" s="125">
        <f t="shared" ref="CC575" si="10627">U575/U591</f>
        <v>6.0518731988472622E-2</v>
      </c>
      <c r="CD575" s="126">
        <f t="shared" ref="CD575" si="10628">V575/V591</f>
        <v>3.4105002066969821E-2</v>
      </c>
      <c r="CE575" s="127">
        <f t="shared" ref="CE575" si="10629">W575/W591</f>
        <v>6.843992827256426E-2</v>
      </c>
      <c r="CF575" s="124">
        <f t="shared" ref="CF575" si="10630">X575/X591</f>
        <v>3.7788663400979708E-2</v>
      </c>
      <c r="CG575" s="125">
        <f t="shared" ref="CG575" si="10631">Y575/Y591</f>
        <v>4.7983870967741933E-2</v>
      </c>
      <c r="CH575" s="126">
        <f t="shared" ref="CH575" si="10632">Z575/Z591</f>
        <v>5.9416863672182824E-2</v>
      </c>
      <c r="CI575" s="124">
        <f t="shared" ref="CI575" si="10633">AA575/AA591</f>
        <v>4.4562274368231049E-2</v>
      </c>
      <c r="CJ575" s="130">
        <f t="shared" ref="CJ575" si="10634">AB575/AB591</f>
        <v>4.8084514455430653E-2</v>
      </c>
      <c r="CK575" s="131">
        <f t="shared" ref="CK575" si="10635">AC575/AC591</f>
        <v>5.2017464619090632E-2</v>
      </c>
    </row>
    <row r="576" spans="1:89" x14ac:dyDescent="0.2">
      <c r="A576" s="132" t="s">
        <v>25</v>
      </c>
      <c r="B576" s="198">
        <v>233</v>
      </c>
      <c r="C576" s="182">
        <v>303</v>
      </c>
      <c r="D576" s="183">
        <v>135</v>
      </c>
      <c r="E576" s="184">
        <v>179</v>
      </c>
      <c r="F576" s="181">
        <v>256</v>
      </c>
      <c r="G576" s="185">
        <v>177</v>
      </c>
      <c r="H576" s="183">
        <v>361</v>
      </c>
      <c r="I576" s="184">
        <v>316</v>
      </c>
      <c r="J576" s="181">
        <v>91</v>
      </c>
      <c r="K576" s="182">
        <v>64</v>
      </c>
      <c r="L576" s="183">
        <v>147</v>
      </c>
      <c r="M576" s="181">
        <v>188</v>
      </c>
      <c r="N576" s="186">
        <v>262</v>
      </c>
      <c r="O576" s="199">
        <v>269</v>
      </c>
      <c r="P576" s="181">
        <v>144</v>
      </c>
      <c r="Q576" s="182">
        <v>106</v>
      </c>
      <c r="R576" s="183">
        <v>179</v>
      </c>
      <c r="S576" s="184">
        <v>145</v>
      </c>
      <c r="T576" s="190">
        <v>45</v>
      </c>
      <c r="U576" s="181">
        <v>41</v>
      </c>
      <c r="V576" s="183">
        <v>196</v>
      </c>
      <c r="W576" s="200">
        <v>161</v>
      </c>
      <c r="X576" s="181">
        <v>105</v>
      </c>
      <c r="Y576" s="185">
        <v>97</v>
      </c>
      <c r="Z576" s="183">
        <v>415</v>
      </c>
      <c r="AA576" s="181">
        <v>402</v>
      </c>
      <c r="AB576" s="165">
        <f t="shared" si="10498"/>
        <v>2569</v>
      </c>
      <c r="AC576" s="166">
        <f t="shared" si="10415"/>
        <v>2448</v>
      </c>
      <c r="AE576" s="259" t="str">
        <f>$AE$18</f>
        <v>18:00 - 18:59</v>
      </c>
      <c r="AF576" s="121">
        <f t="shared" si="10607"/>
        <v>456</v>
      </c>
      <c r="AG576" s="182">
        <f t="shared" si="10607"/>
        <v>606</v>
      </c>
      <c r="AH576" s="183">
        <f t="shared" si="10607"/>
        <v>215</v>
      </c>
      <c r="AI576" s="184">
        <f t="shared" si="10607"/>
        <v>316</v>
      </c>
      <c r="AJ576" s="181">
        <f t="shared" si="10607"/>
        <v>196</v>
      </c>
      <c r="AK576" s="185">
        <f t="shared" si="10607"/>
        <v>500</v>
      </c>
      <c r="AL576" s="183">
        <f t="shared" si="10607"/>
        <v>578</v>
      </c>
      <c r="AM576" s="184">
        <f t="shared" si="10607"/>
        <v>599</v>
      </c>
      <c r="AN576" s="181">
        <f t="shared" si="10607"/>
        <v>155</v>
      </c>
      <c r="AO576" s="185">
        <f t="shared" si="10607"/>
        <v>75</v>
      </c>
      <c r="AP576" s="183">
        <f t="shared" si="10608"/>
        <v>395</v>
      </c>
      <c r="AQ576" s="181">
        <f t="shared" si="10608"/>
        <v>133</v>
      </c>
      <c r="AR576" s="186">
        <f t="shared" si="10608"/>
        <v>395</v>
      </c>
      <c r="AS576" s="187">
        <f t="shared" si="10608"/>
        <v>331</v>
      </c>
      <c r="AT576" s="181">
        <f t="shared" si="10608"/>
        <v>230</v>
      </c>
      <c r="AU576" s="185">
        <f t="shared" si="10608"/>
        <v>271</v>
      </c>
      <c r="AV576" s="183">
        <f t="shared" si="10608"/>
        <v>232</v>
      </c>
      <c r="AW576" s="184">
        <f t="shared" si="10608"/>
        <v>392</v>
      </c>
      <c r="AX576" s="181">
        <f t="shared" si="10608"/>
        <v>129</v>
      </c>
      <c r="AY576" s="185">
        <f t="shared" si="10608"/>
        <v>26</v>
      </c>
      <c r="AZ576" s="183">
        <f t="shared" si="10608"/>
        <v>577</v>
      </c>
      <c r="BA576" s="184">
        <f t="shared" si="10608"/>
        <v>116</v>
      </c>
      <c r="BB576" s="181">
        <f t="shared" si="10608"/>
        <v>252</v>
      </c>
      <c r="BC576" s="185">
        <f t="shared" si="10608"/>
        <v>171</v>
      </c>
      <c r="BD576" s="183">
        <f t="shared" si="10608"/>
        <v>351</v>
      </c>
      <c r="BE576" s="181">
        <f t="shared" si="10608"/>
        <v>905</v>
      </c>
      <c r="BF576" s="165">
        <f>SUM(AF576,AH576,AJ576,AL576,AN576,AP576,AR576,AT576,AV576,AX576,AZ576,BB576,BD576)</f>
        <v>4161</v>
      </c>
      <c r="BG576" s="166">
        <f>SUM(AG576,AI576,AK576,AM576,AO576,AQ576,AS576,AU576,AW576,AY576,BA576,BC576,BE576)</f>
        <v>4441</v>
      </c>
      <c r="BI576" s="132" t="s">
        <v>25</v>
      </c>
      <c r="BJ576" s="124">
        <f>B576/B591</f>
        <v>4.2294427300780542E-2</v>
      </c>
      <c r="BK576" s="125">
        <f t="shared" ref="BK576" si="10636">C576/C591</f>
        <v>5.079631181894384E-2</v>
      </c>
      <c r="BL576" s="126">
        <f t="shared" ref="BL576" si="10637">D576/D591</f>
        <v>4.8543689320388349E-2</v>
      </c>
      <c r="BM576" s="127">
        <f t="shared" ref="BM576" si="10638">E576/E591</f>
        <v>5.0323306156873769E-2</v>
      </c>
      <c r="BN576" s="124">
        <f t="shared" ref="BN576" si="10639">F576/F591</f>
        <v>5.5531453362255963E-2</v>
      </c>
      <c r="BO576" s="125">
        <f t="shared" ref="BO576" si="10640">G576/G591</f>
        <v>4.5326504481434056E-2</v>
      </c>
      <c r="BP576" s="126">
        <f t="shared" ref="BP576" si="10641">H576/H591</f>
        <v>5.2654609101516918E-2</v>
      </c>
      <c r="BQ576" s="127">
        <f t="shared" ref="BQ576" si="10642">I576/I591</f>
        <v>4.8251641471980453E-2</v>
      </c>
      <c r="BR576" s="124">
        <f t="shared" ref="BR576" si="10643">J576/J591</f>
        <v>5.694618272841051E-2</v>
      </c>
      <c r="BS576" s="125">
        <f t="shared" ref="BS576" si="10644">K576/K591</f>
        <v>4.5133991537376586E-2</v>
      </c>
      <c r="BT576" s="126">
        <f t="shared" ref="BT576" si="10645">L576/L591</f>
        <v>3.9325842696629212E-2</v>
      </c>
      <c r="BU576" s="124">
        <f t="shared" ref="BU576" si="10646">M576/M591</f>
        <v>4.9421661409043111E-2</v>
      </c>
      <c r="BV576" s="128">
        <f t="shared" ref="BV576" si="10647">N576/N591</f>
        <v>4.486301369863014E-2</v>
      </c>
      <c r="BW576" s="129">
        <f t="shared" ref="BW576" si="10648">O576/O591</f>
        <v>4.6945898778359509E-2</v>
      </c>
      <c r="BX576" s="124">
        <f t="shared" ref="BX576" si="10649">P576/P591</f>
        <v>4.5268783401446085E-2</v>
      </c>
      <c r="BY576" s="125">
        <f t="shared" ref="BY576" si="10650">Q576/Q591</f>
        <v>3.7789661319073083E-2</v>
      </c>
      <c r="BZ576" s="126">
        <f t="shared" ref="BZ576" si="10651">R576/R591</f>
        <v>4.693235448348191E-2</v>
      </c>
      <c r="CA576" s="127">
        <f t="shared" ref="CA576" si="10652">S576/S591</f>
        <v>3.9488017429193903E-2</v>
      </c>
      <c r="CB576" s="124">
        <f t="shared" ref="CB576" si="10653">T576/T591</f>
        <v>3.6585365853658534E-2</v>
      </c>
      <c r="CC576" s="125">
        <f t="shared" ref="CC576" si="10654">U576/U591</f>
        <v>3.9385206532180597E-2</v>
      </c>
      <c r="CD576" s="126">
        <f t="shared" ref="CD576" si="10655">V576/V591</f>
        <v>4.051260851591567E-2</v>
      </c>
      <c r="CE576" s="127">
        <f t="shared" ref="CE576" si="10656">W576/W591</f>
        <v>4.8117154811715482E-2</v>
      </c>
      <c r="CF576" s="124">
        <f t="shared" ref="CF576" si="10657">X576/X591</f>
        <v>3.6738978306508047E-2</v>
      </c>
      <c r="CG576" s="125">
        <f t="shared" ref="CG576" si="10658">Y576/Y591</f>
        <v>3.9112903225806454E-2</v>
      </c>
      <c r="CH576" s="126">
        <f t="shared" ref="CH576" si="10659">Z576/Z591</f>
        <v>6.5405831363278169E-2</v>
      </c>
      <c r="CI576" s="124">
        <f t="shared" ref="CI576" si="10660">AA576/AA591</f>
        <v>4.5351985559566786E-2</v>
      </c>
      <c r="CJ576" s="130">
        <f t="shared" ref="CJ576" si="10661">AB576/AB591</f>
        <v>4.8291289146208505E-2</v>
      </c>
      <c r="CK576" s="131">
        <f t="shared" ref="CK576" si="10662">AC576/AC591</f>
        <v>4.6070460704607047E-2</v>
      </c>
    </row>
    <row r="577" spans="1:89" ht="13.5" thickBot="1" x14ac:dyDescent="0.25">
      <c r="A577" s="140" t="s">
        <v>26</v>
      </c>
      <c r="B577" s="195">
        <v>199</v>
      </c>
      <c r="C577" s="189">
        <v>299</v>
      </c>
      <c r="D577" s="190">
        <v>124</v>
      </c>
      <c r="E577" s="191">
        <v>192</v>
      </c>
      <c r="F577" s="188">
        <v>238</v>
      </c>
      <c r="G577" s="192">
        <v>168</v>
      </c>
      <c r="H577" s="190">
        <v>341</v>
      </c>
      <c r="I577" s="191">
        <v>327</v>
      </c>
      <c r="J577" s="188">
        <v>83</v>
      </c>
      <c r="K577" s="189">
        <v>66</v>
      </c>
      <c r="L577" s="190">
        <v>173</v>
      </c>
      <c r="M577" s="188">
        <v>143</v>
      </c>
      <c r="N577" s="193">
        <v>280</v>
      </c>
      <c r="O577" s="196">
        <v>269</v>
      </c>
      <c r="P577" s="188">
        <v>144</v>
      </c>
      <c r="Q577" s="189">
        <v>127</v>
      </c>
      <c r="R577" s="190">
        <v>134</v>
      </c>
      <c r="S577" s="191">
        <v>174</v>
      </c>
      <c r="T577" s="188">
        <v>56</v>
      </c>
      <c r="U577" s="192">
        <v>43</v>
      </c>
      <c r="V577" s="190">
        <v>179</v>
      </c>
      <c r="W577" s="197">
        <v>150</v>
      </c>
      <c r="X577" s="188">
        <v>97</v>
      </c>
      <c r="Y577" s="192">
        <v>123</v>
      </c>
      <c r="Z577" s="190">
        <v>353</v>
      </c>
      <c r="AA577" s="188">
        <v>501</v>
      </c>
      <c r="AB577" s="165">
        <f t="shared" si="10498"/>
        <v>2401</v>
      </c>
      <c r="AC577" s="166">
        <f t="shared" si="10415"/>
        <v>2582</v>
      </c>
      <c r="AE577" s="257">
        <f>$AE$19</f>
        <v>0</v>
      </c>
      <c r="AF577" s="121">
        <f t="shared" si="10607"/>
        <v>0</v>
      </c>
      <c r="AG577" s="189">
        <f t="shared" si="10607"/>
        <v>0</v>
      </c>
      <c r="AH577" s="190">
        <f t="shared" si="10607"/>
        <v>0</v>
      </c>
      <c r="AI577" s="191">
        <f t="shared" si="10607"/>
        <v>0</v>
      </c>
      <c r="AJ577" s="188">
        <f t="shared" si="10607"/>
        <v>0</v>
      </c>
      <c r="AK577" s="192">
        <f t="shared" si="10607"/>
        <v>0</v>
      </c>
      <c r="AL577" s="190">
        <f t="shared" si="10607"/>
        <v>0</v>
      </c>
      <c r="AM577" s="191">
        <f t="shared" si="10607"/>
        <v>0</v>
      </c>
      <c r="AN577" s="188">
        <f t="shared" si="10607"/>
        <v>0</v>
      </c>
      <c r="AO577" s="192">
        <f t="shared" si="10607"/>
        <v>0</v>
      </c>
      <c r="AP577" s="190">
        <f t="shared" si="10608"/>
        <v>0</v>
      </c>
      <c r="AQ577" s="188">
        <f t="shared" si="10608"/>
        <v>0</v>
      </c>
      <c r="AR577" s="193">
        <f t="shared" si="10608"/>
        <v>0</v>
      </c>
      <c r="AS577" s="194">
        <f t="shared" si="10608"/>
        <v>0</v>
      </c>
      <c r="AT577" s="188">
        <f t="shared" si="10608"/>
        <v>0</v>
      </c>
      <c r="AU577" s="192">
        <f t="shared" si="10608"/>
        <v>0</v>
      </c>
      <c r="AV577" s="190">
        <f t="shared" si="10608"/>
        <v>0</v>
      </c>
      <c r="AW577" s="191">
        <f t="shared" si="10608"/>
        <v>0</v>
      </c>
      <c r="AX577" s="188">
        <f t="shared" si="10608"/>
        <v>0</v>
      </c>
      <c r="AY577" s="192">
        <f t="shared" si="10608"/>
        <v>0</v>
      </c>
      <c r="AZ577" s="190">
        <f t="shared" si="10608"/>
        <v>0</v>
      </c>
      <c r="BA577" s="191">
        <f t="shared" si="10608"/>
        <v>0</v>
      </c>
      <c r="BB577" s="188">
        <f t="shared" si="10608"/>
        <v>0</v>
      </c>
      <c r="BC577" s="192">
        <f t="shared" si="10608"/>
        <v>0</v>
      </c>
      <c r="BD577" s="190">
        <f t="shared" si="10608"/>
        <v>0</v>
      </c>
      <c r="BE577" s="188">
        <f t="shared" si="10608"/>
        <v>0</v>
      </c>
      <c r="BF577" s="165">
        <f>SUM(AF577,AH577,AJ577,AL577,AN577,AP577,AR577,AT577,AV577,AX577,AZ577,BB577,BD577)</f>
        <v>0</v>
      </c>
      <c r="BG577" s="166">
        <f>SUM(AG577,AI577,AK577,AM577,AO577,AQ577,AS577,AU577,AW577,AY577,BA577,BC577,BE577)</f>
        <v>0</v>
      </c>
      <c r="BI577" s="140" t="s">
        <v>26</v>
      </c>
      <c r="BJ577" s="124">
        <f>B577/B591</f>
        <v>3.6122708295516427E-2</v>
      </c>
      <c r="BK577" s="125">
        <f t="shared" ref="BK577" si="10663">C577/C591</f>
        <v>5.0125733445096396E-2</v>
      </c>
      <c r="BL577" s="126">
        <f t="shared" ref="BL577" si="10664">D577/D591</f>
        <v>4.4588277597986337E-2</v>
      </c>
      <c r="BM577" s="127">
        <f t="shared" ref="BM577" si="10665">E577/E591</f>
        <v>5.39780714084903E-2</v>
      </c>
      <c r="BN577" s="124">
        <f t="shared" ref="BN577" si="10666">F577/F591</f>
        <v>5.1626898047722344E-2</v>
      </c>
      <c r="BO577" s="125">
        <f t="shared" ref="BO577" si="10667">G577/G591</f>
        <v>4.3021766965428934E-2</v>
      </c>
      <c r="BP577" s="126">
        <f t="shared" ref="BP577" si="10668">H577/H591</f>
        <v>4.9737456242707118E-2</v>
      </c>
      <c r="BQ577" s="127">
        <f t="shared" ref="BQ577" si="10669">I577/I591</f>
        <v>4.9931287219422811E-2</v>
      </c>
      <c r="BR577" s="124">
        <f t="shared" ref="BR577" si="10670">J577/J591</f>
        <v>5.1939924906132667E-2</v>
      </c>
      <c r="BS577" s="125">
        <f t="shared" ref="BS577" si="10671">K577/K591</f>
        <v>4.6544428772919602E-2</v>
      </c>
      <c r="BT577" s="126">
        <f t="shared" ref="BT577" si="10672">L577/L591</f>
        <v>4.6281433921883358E-2</v>
      </c>
      <c r="BU577" s="124">
        <f t="shared" ref="BU577" si="10673">M577/M591</f>
        <v>3.7592008412197689E-2</v>
      </c>
      <c r="BV577" s="128">
        <f t="shared" ref="BV577" si="10674">N577/N591</f>
        <v>4.7945205479452052E-2</v>
      </c>
      <c r="BW577" s="129">
        <f t="shared" ref="BW577" si="10675">O577/O591</f>
        <v>4.6945898778359509E-2</v>
      </c>
      <c r="BX577" s="124">
        <f t="shared" ref="BX577" si="10676">P577/P591</f>
        <v>4.5268783401446085E-2</v>
      </c>
      <c r="BY577" s="125">
        <f t="shared" ref="BY577" si="10677">Q577/Q591</f>
        <v>4.5276292335115861E-2</v>
      </c>
      <c r="BZ577" s="126">
        <f t="shared" ref="BZ577" si="10678">R577/R591</f>
        <v>3.5133717881489251E-2</v>
      </c>
      <c r="CA577" s="127">
        <f t="shared" ref="CA577" si="10679">S577/S591</f>
        <v>4.7385620915032678E-2</v>
      </c>
      <c r="CB577" s="124">
        <f t="shared" ref="CB577" si="10680">T577/T591</f>
        <v>4.5528455284552849E-2</v>
      </c>
      <c r="CC577" s="125">
        <f t="shared" ref="CC577" si="10681">U577/U591</f>
        <v>4.1306436119116233E-2</v>
      </c>
      <c r="CD577" s="126">
        <f t="shared" ref="CD577" si="10682">V577/V591</f>
        <v>3.6998759818106658E-2</v>
      </c>
      <c r="CE577" s="127">
        <f t="shared" ref="CE577" si="10683">W577/W591</f>
        <v>4.4829647340107588E-2</v>
      </c>
      <c r="CF577" s="124">
        <f t="shared" ref="CF577" si="10684">X577/X591</f>
        <v>3.3939818054583626E-2</v>
      </c>
      <c r="CG577" s="125">
        <f t="shared" ref="CG577" si="10685">Y577/Y591</f>
        <v>4.9596774193548389E-2</v>
      </c>
      <c r="CH577" s="126">
        <f t="shared" ref="CH577" si="10686">Z577/Z591</f>
        <v>5.5634357762017334E-2</v>
      </c>
      <c r="CI577" s="124">
        <f t="shared" ref="CI577" si="10687">AA577/AA591</f>
        <v>5.6520758122743681E-2</v>
      </c>
      <c r="CJ577" s="130">
        <f t="shared" ref="CJ577" si="10688">AB577/AB591</f>
        <v>4.5133275687055906E-2</v>
      </c>
      <c r="CK577" s="131">
        <f t="shared" ref="CK577" si="10689">AC577/AC591</f>
        <v>4.8592291478470342E-2</v>
      </c>
    </row>
    <row r="578" spans="1:89" ht="14.25" thickTop="1" thickBot="1" x14ac:dyDescent="0.25">
      <c r="A578" s="132" t="s">
        <v>27</v>
      </c>
      <c r="B578" s="198">
        <v>201</v>
      </c>
      <c r="C578" s="182">
        <v>322</v>
      </c>
      <c r="D578" s="183">
        <v>93</v>
      </c>
      <c r="E578" s="184">
        <v>255</v>
      </c>
      <c r="F578" s="181">
        <v>214</v>
      </c>
      <c r="G578" s="185">
        <v>202</v>
      </c>
      <c r="H578" s="183">
        <v>322</v>
      </c>
      <c r="I578" s="184">
        <v>326</v>
      </c>
      <c r="J578" s="181">
        <v>108</v>
      </c>
      <c r="K578" s="182">
        <v>40</v>
      </c>
      <c r="L578" s="183">
        <v>214</v>
      </c>
      <c r="M578" s="181">
        <v>142</v>
      </c>
      <c r="N578" s="186">
        <v>326</v>
      </c>
      <c r="O578" s="199">
        <v>219</v>
      </c>
      <c r="P578" s="181">
        <v>150</v>
      </c>
      <c r="Q578" s="182">
        <v>133</v>
      </c>
      <c r="R578" s="183">
        <v>151</v>
      </c>
      <c r="S578" s="184">
        <v>167</v>
      </c>
      <c r="T578" s="181">
        <v>80</v>
      </c>
      <c r="U578" s="185">
        <v>33</v>
      </c>
      <c r="V578" s="183">
        <v>238</v>
      </c>
      <c r="W578" s="200">
        <v>165</v>
      </c>
      <c r="X578" s="181">
        <v>132</v>
      </c>
      <c r="Y578" s="185">
        <v>153</v>
      </c>
      <c r="Z578" s="183">
        <v>364</v>
      </c>
      <c r="AA578" s="181">
        <v>431</v>
      </c>
      <c r="AB578" s="165">
        <f t="shared" si="10498"/>
        <v>2593</v>
      </c>
      <c r="AC578" s="166">
        <f t="shared" si="10415"/>
        <v>2588</v>
      </c>
      <c r="AE578" s="254" t="s">
        <v>13</v>
      </c>
      <c r="AF578" s="14">
        <f t="shared" ref="AF578:BG578" si="10690">SUM(AF575:AF577)</f>
        <v>788</v>
      </c>
      <c r="AG578" s="1">
        <f t="shared" si="10690"/>
        <v>1095</v>
      </c>
      <c r="AH578" s="14">
        <f t="shared" si="10690"/>
        <v>358</v>
      </c>
      <c r="AI578" s="1">
        <f t="shared" si="10690"/>
        <v>631</v>
      </c>
      <c r="AJ578" s="14">
        <f t="shared" si="10690"/>
        <v>449</v>
      </c>
      <c r="AK578" s="1">
        <f t="shared" si="10690"/>
        <v>878</v>
      </c>
      <c r="AL578" s="14">
        <f t="shared" si="10690"/>
        <v>1094</v>
      </c>
      <c r="AM578" s="1">
        <f t="shared" si="10690"/>
        <v>1156</v>
      </c>
      <c r="AN578" s="14">
        <f t="shared" si="10690"/>
        <v>307</v>
      </c>
      <c r="AO578" s="1">
        <f t="shared" si="10690"/>
        <v>125</v>
      </c>
      <c r="AP578" s="14">
        <f t="shared" si="10690"/>
        <v>743</v>
      </c>
      <c r="AQ578" s="1">
        <f t="shared" si="10690"/>
        <v>308</v>
      </c>
      <c r="AR578" s="14">
        <f t="shared" si="10690"/>
        <v>834</v>
      </c>
      <c r="AS578" s="1">
        <f t="shared" si="10690"/>
        <v>666</v>
      </c>
      <c r="AT578" s="14">
        <f t="shared" si="10690"/>
        <v>502</v>
      </c>
      <c r="AU578" s="1">
        <f t="shared" si="10690"/>
        <v>482</v>
      </c>
      <c r="AV578" s="14">
        <f t="shared" si="10690"/>
        <v>515</v>
      </c>
      <c r="AW578" s="1">
        <f t="shared" si="10690"/>
        <v>714</v>
      </c>
      <c r="AX578" s="14">
        <f t="shared" si="10690"/>
        <v>298</v>
      </c>
      <c r="AY578" s="1">
        <f t="shared" si="10690"/>
        <v>55</v>
      </c>
      <c r="AZ578" s="14">
        <f t="shared" si="10690"/>
        <v>1093</v>
      </c>
      <c r="BA578" s="1">
        <f t="shared" si="10690"/>
        <v>268</v>
      </c>
      <c r="BB578" s="14">
        <f t="shared" si="10690"/>
        <v>536</v>
      </c>
      <c r="BC578" s="1">
        <f t="shared" si="10690"/>
        <v>385</v>
      </c>
      <c r="BD578" s="14">
        <f t="shared" si="10690"/>
        <v>843</v>
      </c>
      <c r="BE578" s="1">
        <f t="shared" si="10690"/>
        <v>1710</v>
      </c>
      <c r="BF578" s="167">
        <f t="shared" si="10690"/>
        <v>8360</v>
      </c>
      <c r="BG578" s="168">
        <f t="shared" si="10690"/>
        <v>8473</v>
      </c>
      <c r="BI578" s="132" t="s">
        <v>27</v>
      </c>
      <c r="BJ578" s="124">
        <f>B578/B591</f>
        <v>3.648575058994373E-2</v>
      </c>
      <c r="BK578" s="125">
        <f t="shared" ref="BK578" si="10691">C578/C591</f>
        <v>5.3981559094719196E-2</v>
      </c>
      <c r="BL578" s="126">
        <f t="shared" ref="BL578" si="10692">D578/D591</f>
        <v>3.3441208198489752E-2</v>
      </c>
      <c r="BM578" s="127">
        <f t="shared" ref="BM578" si="10693">E578/E591</f>
        <v>7.1689626089401187E-2</v>
      </c>
      <c r="BN578" s="124">
        <f t="shared" ref="BN578" si="10694">F578/F591</f>
        <v>4.6420824295010849E-2</v>
      </c>
      <c r="BO578" s="125">
        <f t="shared" ref="BO578" si="10695">G578/G591</f>
        <v>5.1728553137003842E-2</v>
      </c>
      <c r="BP578" s="126">
        <f t="shared" ref="BP578" si="10696">H578/H591</f>
        <v>4.6966161026837809E-2</v>
      </c>
      <c r="BQ578" s="127">
        <f t="shared" ref="BQ578" si="10697">I578/I591</f>
        <v>4.9778592151473511E-2</v>
      </c>
      <c r="BR578" s="124">
        <f t="shared" ref="BR578" si="10698">J578/J591</f>
        <v>6.7584480600750937E-2</v>
      </c>
      <c r="BS578" s="125">
        <f t="shared" ref="BS578" si="10699">K578/K591</f>
        <v>2.8208744710860368E-2</v>
      </c>
      <c r="BT578" s="126">
        <f t="shared" ref="BT578" si="10700">L578/L591</f>
        <v>5.7249866238630286E-2</v>
      </c>
      <c r="BU578" s="124">
        <f t="shared" ref="BU578" si="10701">M578/M591</f>
        <v>3.7329127234490007E-2</v>
      </c>
      <c r="BV578" s="128">
        <f t="shared" ref="BV578" si="10702">N578/N591</f>
        <v>5.5821917808219178E-2</v>
      </c>
      <c r="BW578" s="129">
        <f t="shared" ref="BW578" si="10703">O578/O591</f>
        <v>3.8219895287958112E-2</v>
      </c>
      <c r="BX578" s="124">
        <f t="shared" ref="BX578" si="10704">P578/P591</f>
        <v>4.7154982709839671E-2</v>
      </c>
      <c r="BY578" s="125">
        <f t="shared" ref="BY578" si="10705">Q578/Q591</f>
        <v>4.7415329768270946E-2</v>
      </c>
      <c r="BZ578" s="126">
        <f t="shared" ref="BZ578" si="10706">R578/R591</f>
        <v>3.9590980597797587E-2</v>
      </c>
      <c r="CA578" s="127">
        <f t="shared" ref="CA578" si="10707">S578/S591</f>
        <v>4.5479302832244009E-2</v>
      </c>
      <c r="CB578" s="124">
        <f t="shared" ref="CB578" si="10708">T578/T591</f>
        <v>6.5040650406504072E-2</v>
      </c>
      <c r="CC578" s="125">
        <f t="shared" ref="CC578" si="10709">U578/U591</f>
        <v>3.1700288184438041E-2</v>
      </c>
      <c r="CD578" s="126">
        <f t="shared" ref="CD578" si="10710">V578/V591</f>
        <v>4.9193881769326167E-2</v>
      </c>
      <c r="CE578" s="127">
        <f t="shared" ref="CE578" si="10711">W578/W591</f>
        <v>4.9312612074118349E-2</v>
      </c>
      <c r="CF578" s="124">
        <f t="shared" ref="CF578" si="10712">X578/X591</f>
        <v>4.6186144156752977E-2</v>
      </c>
      <c r="CG578" s="125">
        <f t="shared" ref="CG578" si="10713">Y578/Y591</f>
        <v>6.1693548387096772E-2</v>
      </c>
      <c r="CH578" s="126">
        <f t="shared" ref="CH578" si="10714">Z578/Z591</f>
        <v>5.7368006304176516E-2</v>
      </c>
      <c r="CI578" s="124">
        <f t="shared" ref="CI578" si="10715">AA578/AA591</f>
        <v>4.8623646209386279E-2</v>
      </c>
      <c r="CJ578" s="130">
        <f t="shared" ref="CJ578" si="10716">AB578/AB591</f>
        <v>4.8742433926087445E-2</v>
      </c>
      <c r="CK578" s="131">
        <f t="shared" ref="CK578" si="10717">AC578/AC591</f>
        <v>4.8705209274314966E-2</v>
      </c>
    </row>
    <row r="579" spans="1:89" ht="13.5" thickTop="1" x14ac:dyDescent="0.2">
      <c r="A579" s="140" t="s">
        <v>28</v>
      </c>
      <c r="B579" s="195">
        <v>241</v>
      </c>
      <c r="C579" s="189">
        <v>396</v>
      </c>
      <c r="D579" s="190">
        <v>115</v>
      </c>
      <c r="E579" s="191">
        <v>276</v>
      </c>
      <c r="F579" s="188">
        <v>231</v>
      </c>
      <c r="G579" s="192">
        <v>232</v>
      </c>
      <c r="H579" s="190">
        <v>350</v>
      </c>
      <c r="I579" s="191">
        <v>453</v>
      </c>
      <c r="J579" s="188">
        <v>111</v>
      </c>
      <c r="K579" s="189">
        <v>51</v>
      </c>
      <c r="L579" s="190">
        <v>380</v>
      </c>
      <c r="M579" s="188">
        <v>141</v>
      </c>
      <c r="N579" s="193">
        <v>429</v>
      </c>
      <c r="O579" s="196">
        <v>229</v>
      </c>
      <c r="P579" s="188">
        <v>223</v>
      </c>
      <c r="Q579" s="189">
        <v>138</v>
      </c>
      <c r="R579" s="190">
        <v>174</v>
      </c>
      <c r="S579" s="191">
        <v>241</v>
      </c>
      <c r="T579" s="188">
        <v>135</v>
      </c>
      <c r="U579" s="192">
        <v>21</v>
      </c>
      <c r="V579" s="190">
        <v>354</v>
      </c>
      <c r="W579" s="197">
        <v>128</v>
      </c>
      <c r="X579" s="188">
        <v>170</v>
      </c>
      <c r="Y579" s="192">
        <v>132</v>
      </c>
      <c r="Z579" s="190">
        <v>412</v>
      </c>
      <c r="AA579" s="188">
        <v>469</v>
      </c>
      <c r="AB579" s="165">
        <f t="shared" si="10498"/>
        <v>3325</v>
      </c>
      <c r="AC579" s="166">
        <f t="shared" si="10415"/>
        <v>2907</v>
      </c>
      <c r="BI579" s="140" t="s">
        <v>28</v>
      </c>
      <c r="BJ579" s="124">
        <f>B579/B591</f>
        <v>4.3746596478489747E-2</v>
      </c>
      <c r="BK579" s="125">
        <f t="shared" ref="BK579" si="10718">C579/C591</f>
        <v>6.6387259010896899E-2</v>
      </c>
      <c r="BL579" s="126">
        <f t="shared" ref="BL579" si="10719">D579/D591</f>
        <v>4.1352031643293777E-2</v>
      </c>
      <c r="BM579" s="127">
        <f t="shared" ref="BM579" si="10720">E579/E591</f>
        <v>7.7593477649704812E-2</v>
      </c>
      <c r="BN579" s="124">
        <f t="shared" ref="BN579" si="10721">F579/F591</f>
        <v>5.0108459869848153E-2</v>
      </c>
      <c r="BO579" s="125">
        <f t="shared" ref="BO579" si="10722">G579/G591</f>
        <v>5.9411011523687579E-2</v>
      </c>
      <c r="BP579" s="126">
        <f t="shared" ref="BP579" si="10723">H579/H591</f>
        <v>5.1050175029171529E-2</v>
      </c>
      <c r="BQ579" s="127">
        <f t="shared" ref="BQ579" si="10724">I579/I591</f>
        <v>6.9170865781035276E-2</v>
      </c>
      <c r="BR579" s="124">
        <f t="shared" ref="BR579" si="10725">J579/J591</f>
        <v>6.9461827284105132E-2</v>
      </c>
      <c r="BS579" s="125">
        <f t="shared" ref="BS579" si="10726">K579/K591</f>
        <v>3.5966149506346967E-2</v>
      </c>
      <c r="BT579" s="126">
        <f t="shared" ref="BT579" si="10727">L579/L591</f>
        <v>0.10165864098448368</v>
      </c>
      <c r="BU579" s="124">
        <f t="shared" ref="BU579" si="10728">M579/M591</f>
        <v>3.7066246056782333E-2</v>
      </c>
      <c r="BV579" s="128">
        <f t="shared" ref="BV579" si="10729">N579/N591</f>
        <v>7.3458904109589038E-2</v>
      </c>
      <c r="BW579" s="129">
        <f t="shared" ref="BW579" si="10730">O579/O591</f>
        <v>3.9965095986038396E-2</v>
      </c>
      <c r="BX579" s="124">
        <f t="shared" ref="BX579" si="10731">P579/P591</f>
        <v>7.0103740961961647E-2</v>
      </c>
      <c r="BY579" s="125">
        <f t="shared" ref="BY579" si="10732">Q579/Q591</f>
        <v>4.9197860962566842E-2</v>
      </c>
      <c r="BZ579" s="126">
        <f t="shared" ref="BZ579" si="10733">R579/R591</f>
        <v>4.5621394861038278E-2</v>
      </c>
      <c r="CA579" s="127">
        <f t="shared" ref="CA579" si="10734">S579/S591</f>
        <v>6.5631808278867096E-2</v>
      </c>
      <c r="CB579" s="124">
        <f t="shared" ref="CB579" si="10735">T579/T591</f>
        <v>0.10975609756097561</v>
      </c>
      <c r="CC579" s="125">
        <f t="shared" ref="CC579" si="10736">U579/U591</f>
        <v>2.0172910662824207E-2</v>
      </c>
      <c r="CD579" s="126">
        <f t="shared" ref="CD579" si="10737">V579/V591</f>
        <v>7.3170731707317069E-2</v>
      </c>
      <c r="CE579" s="127">
        <f t="shared" ref="CE579" si="10738">W579/W591</f>
        <v>3.8254632396891808E-2</v>
      </c>
      <c r="CF579" s="124">
        <f t="shared" ref="CF579" si="10739">X579/X591</f>
        <v>5.9482155353393983E-2</v>
      </c>
      <c r="CG579" s="125">
        <f t="shared" ref="CG579" si="10740">Y579/Y591</f>
        <v>5.32258064516129E-2</v>
      </c>
      <c r="CH579" s="126">
        <f t="shared" ref="CH579" si="10741">Z579/Z591</f>
        <v>6.4933018124507483E-2</v>
      </c>
      <c r="CI579" s="124">
        <f t="shared" ref="CI579" si="10742">AA579/AA591</f>
        <v>5.2910649819494587E-2</v>
      </c>
      <c r="CJ579" s="130">
        <f t="shared" ref="CJ579" si="10743">AB579/AB591</f>
        <v>6.2502349712395197E-2</v>
      </c>
      <c r="CK579" s="131">
        <f t="shared" ref="CK579" si="10744">AC579/AC591</f>
        <v>5.4708672086720866E-2</v>
      </c>
    </row>
    <row r="580" spans="1:89" x14ac:dyDescent="0.2">
      <c r="A580" s="132" t="s">
        <v>29</v>
      </c>
      <c r="B580" s="198">
        <v>279</v>
      </c>
      <c r="C580" s="182">
        <v>432</v>
      </c>
      <c r="D580" s="183">
        <v>166</v>
      </c>
      <c r="E580" s="184">
        <v>340</v>
      </c>
      <c r="F580" s="181">
        <v>274</v>
      </c>
      <c r="G580" s="185">
        <v>293</v>
      </c>
      <c r="H580" s="183">
        <v>498</v>
      </c>
      <c r="I580" s="184">
        <v>474</v>
      </c>
      <c r="J580" s="181">
        <v>168</v>
      </c>
      <c r="K580" s="182">
        <v>42</v>
      </c>
      <c r="L580" s="183">
        <v>381</v>
      </c>
      <c r="M580" s="181">
        <v>135</v>
      </c>
      <c r="N580" s="186">
        <v>436</v>
      </c>
      <c r="O580" s="199">
        <v>243</v>
      </c>
      <c r="P580" s="181">
        <v>219</v>
      </c>
      <c r="Q580" s="182">
        <v>167</v>
      </c>
      <c r="R580" s="183">
        <v>239</v>
      </c>
      <c r="S580" s="184">
        <v>274</v>
      </c>
      <c r="T580" s="181">
        <v>176</v>
      </c>
      <c r="U580" s="185">
        <v>33</v>
      </c>
      <c r="V580" s="183">
        <v>507</v>
      </c>
      <c r="W580" s="200">
        <v>136</v>
      </c>
      <c r="X580" s="181">
        <v>274</v>
      </c>
      <c r="Y580" s="185">
        <v>151</v>
      </c>
      <c r="Z580" s="183">
        <v>482</v>
      </c>
      <c r="AA580" s="181">
        <v>753</v>
      </c>
      <c r="AB580" s="165">
        <f t="shared" si="10498"/>
        <v>4099</v>
      </c>
      <c r="AC580" s="166">
        <f t="shared" si="10415"/>
        <v>3473</v>
      </c>
      <c r="BI580" s="132" t="s">
        <v>29</v>
      </c>
      <c r="BJ580" s="124">
        <f>B580/B591</f>
        <v>5.064440007260846E-2</v>
      </c>
      <c r="BK580" s="125">
        <f t="shared" ref="BK580" si="10745">C580/C591</f>
        <v>7.2422464375523896E-2</v>
      </c>
      <c r="BL580" s="126">
        <f t="shared" ref="BL580" si="10746">D580/D591</f>
        <v>5.9690758719884933E-2</v>
      </c>
      <c r="BM580" s="127">
        <f t="shared" ref="BM580" si="10747">E580/E591</f>
        <v>9.5586168119201578E-2</v>
      </c>
      <c r="BN580" s="124">
        <f t="shared" ref="BN580" si="10748">F580/F591</f>
        <v>5.9436008676789588E-2</v>
      </c>
      <c r="BO580" s="125">
        <f t="shared" ref="BO580" si="10749">G580/G591</f>
        <v>7.5032010243277852E-2</v>
      </c>
      <c r="BP580" s="126">
        <f t="shared" ref="BP580" si="10750">H580/H591</f>
        <v>7.2637106184364059E-2</v>
      </c>
      <c r="BQ580" s="127">
        <f t="shared" ref="BQ580" si="10751">I580/I591</f>
        <v>7.2377462207970686E-2</v>
      </c>
      <c r="BR580" s="124">
        <f t="shared" ref="BR580" si="10752">J580/J591</f>
        <v>0.10513141426783479</v>
      </c>
      <c r="BS580" s="125">
        <f t="shared" ref="BS580" si="10753">K580/K591</f>
        <v>2.9619181946403384E-2</v>
      </c>
      <c r="BT580" s="126">
        <f t="shared" ref="BT580" si="10754">L580/L591</f>
        <v>0.10192616372391654</v>
      </c>
      <c r="BU580" s="124">
        <f t="shared" ref="BU580" si="10755">M580/M591</f>
        <v>3.5488958990536279E-2</v>
      </c>
      <c r="BV580" s="128">
        <f t="shared" ref="BV580" si="10756">N580/N591</f>
        <v>7.4657534246575341E-2</v>
      </c>
      <c r="BW580" s="129">
        <f t="shared" ref="BW580" si="10757">O580/O591</f>
        <v>4.2408376963350786E-2</v>
      </c>
      <c r="BX580" s="124">
        <f t="shared" ref="BX580" si="10758">P580/P591</f>
        <v>6.8846274756365927E-2</v>
      </c>
      <c r="BY580" s="125">
        <f t="shared" ref="BY580" si="10759">Q580/Q591</f>
        <v>5.9536541889483069E-2</v>
      </c>
      <c r="BZ580" s="126">
        <f t="shared" ref="BZ580" si="10760">R580/R591</f>
        <v>6.2663869952805457E-2</v>
      </c>
      <c r="CA580" s="127">
        <f t="shared" ref="CA580" si="10761">S580/S591</f>
        <v>7.4618736383442269E-2</v>
      </c>
      <c r="CB580" s="124">
        <f t="shared" ref="CB580" si="10762">T580/T591</f>
        <v>0.14308943089430895</v>
      </c>
      <c r="CC580" s="125">
        <f t="shared" ref="CC580" si="10763">U580/U591</f>
        <v>3.1700288184438041E-2</v>
      </c>
      <c r="CD580" s="126">
        <f t="shared" ref="CD580" si="10764">V580/V591</f>
        <v>0.10479536998759818</v>
      </c>
      <c r="CE580" s="127">
        <f t="shared" ref="CE580" si="10765">W580/W591</f>
        <v>4.0645546921697549E-2</v>
      </c>
      <c r="CF580" s="124">
        <f t="shared" ref="CF580" si="10766">X580/X591</f>
        <v>9.5871238628411473E-2</v>
      </c>
      <c r="CG580" s="125">
        <f t="shared" ref="CG580" si="10767">Y580/Y591</f>
        <v>6.0887096774193551E-2</v>
      </c>
      <c r="CH580" s="126">
        <f t="shared" ref="CH580" si="10768">Z580/Z591</f>
        <v>7.5965327029156815E-2</v>
      </c>
      <c r="CI580" s="124">
        <f t="shared" ref="CI580" si="10769">AA580/AA591</f>
        <v>8.4950361010830325E-2</v>
      </c>
      <c r="CJ580" s="130">
        <f t="shared" ref="CJ580" si="10770">AB580/AB591</f>
        <v>7.7051768863491105E-2</v>
      </c>
      <c r="CK580" s="131">
        <f t="shared" ref="CK580" si="10771">AC580/AC591</f>
        <v>6.5360584161397173E-2</v>
      </c>
    </row>
    <row r="581" spans="1:89" x14ac:dyDescent="0.2">
      <c r="A581" s="140" t="s">
        <v>30</v>
      </c>
      <c r="B581" s="195">
        <v>332</v>
      </c>
      <c r="C581" s="189">
        <v>489</v>
      </c>
      <c r="D581" s="190">
        <v>143</v>
      </c>
      <c r="E581" s="191">
        <v>315</v>
      </c>
      <c r="F581" s="188">
        <v>253</v>
      </c>
      <c r="G581" s="192">
        <v>378</v>
      </c>
      <c r="H581" s="190">
        <v>516</v>
      </c>
      <c r="I581" s="191">
        <v>557</v>
      </c>
      <c r="J581" s="188">
        <v>152</v>
      </c>
      <c r="K581" s="189">
        <v>50</v>
      </c>
      <c r="L581" s="190">
        <v>348</v>
      </c>
      <c r="M581" s="188">
        <v>175</v>
      </c>
      <c r="N581" s="193">
        <v>439</v>
      </c>
      <c r="O581" s="196">
        <v>335</v>
      </c>
      <c r="P581" s="188">
        <v>272</v>
      </c>
      <c r="Q581" s="189">
        <v>211</v>
      </c>
      <c r="R581" s="190">
        <v>283</v>
      </c>
      <c r="S581" s="191">
        <v>322</v>
      </c>
      <c r="T581" s="188">
        <v>169</v>
      </c>
      <c r="U581" s="192">
        <v>29</v>
      </c>
      <c r="V581" s="190">
        <v>516</v>
      </c>
      <c r="W581" s="197">
        <v>152</v>
      </c>
      <c r="X581" s="188">
        <v>284</v>
      </c>
      <c r="Y581" s="192">
        <v>214</v>
      </c>
      <c r="Z581" s="190">
        <v>492</v>
      </c>
      <c r="AA581" s="188">
        <v>805</v>
      </c>
      <c r="AB581" s="165">
        <f t="shared" si="10498"/>
        <v>4199</v>
      </c>
      <c r="AC581" s="166">
        <f t="shared" si="10415"/>
        <v>4032</v>
      </c>
      <c r="BI581" s="140" t="s">
        <v>30</v>
      </c>
      <c r="BJ581" s="124">
        <f>B581/B591</f>
        <v>6.0265020874931928E-2</v>
      </c>
      <c r="BK581" s="125">
        <f t="shared" ref="BK581" si="10772">C581/C591</f>
        <v>8.1978206202849957E-2</v>
      </c>
      <c r="BL581" s="126">
        <f t="shared" ref="BL581" si="10773">D581/D591</f>
        <v>5.1420352391226179E-2</v>
      </c>
      <c r="BM581" s="127">
        <f t="shared" ref="BM581" si="10774">E581/E591</f>
        <v>8.8557773404554396E-2</v>
      </c>
      <c r="BN581" s="124">
        <f t="shared" ref="BN581" si="10775">F581/F591</f>
        <v>5.4880694143167028E-2</v>
      </c>
      <c r="BO581" s="125">
        <f t="shared" ref="BO581" si="10776">G581/G591</f>
        <v>9.6798975672215112E-2</v>
      </c>
      <c r="BP581" s="126">
        <f t="shared" ref="BP581" si="10777">H581/H591</f>
        <v>7.5262543757292882E-2</v>
      </c>
      <c r="BQ581" s="127">
        <f t="shared" ref="BQ581" si="10778">I581/I591</f>
        <v>8.5051152847763017E-2</v>
      </c>
      <c r="BR581" s="124">
        <f t="shared" ref="BR581" si="10779">J581/J591</f>
        <v>9.5118898623279102E-2</v>
      </c>
      <c r="BS581" s="125">
        <f t="shared" ref="BS581" si="10780">K581/K591</f>
        <v>3.5260930888575459E-2</v>
      </c>
      <c r="BT581" s="126">
        <f t="shared" ref="BT581" si="10781">L581/L591</f>
        <v>9.3097913322632425E-2</v>
      </c>
      <c r="BU581" s="124">
        <f t="shared" ref="BU581" si="10782">M581/M591</f>
        <v>4.6004206098843321E-2</v>
      </c>
      <c r="BV581" s="128">
        <f t="shared" ref="BV581" si="10783">N581/N591</f>
        <v>7.5171232876712332E-2</v>
      </c>
      <c r="BW581" s="129">
        <f t="shared" ref="BW581" si="10784">O581/O591</f>
        <v>5.8464223385689351E-2</v>
      </c>
      <c r="BX581" s="124">
        <f t="shared" ref="BX581" si="10785">P581/P591</f>
        <v>8.5507701980509276E-2</v>
      </c>
      <c r="BY581" s="125">
        <f t="shared" ref="BY581" si="10786">Q581/Q591</f>
        <v>7.522281639928699E-2</v>
      </c>
      <c r="BZ581" s="126">
        <f t="shared" ref="BZ581" si="10787">R581/R591</f>
        <v>7.4200314630309391E-2</v>
      </c>
      <c r="CA581" s="127">
        <f t="shared" ref="CA581" si="10788">S581/S591</f>
        <v>8.7690631808278865E-2</v>
      </c>
      <c r="CB581" s="124">
        <f t="shared" ref="CB581" si="10789">T581/T591</f>
        <v>0.13739837398373983</v>
      </c>
      <c r="CC581" s="125">
        <f t="shared" ref="CC581" si="10790">U581/U591</f>
        <v>2.7857829010566763E-2</v>
      </c>
      <c r="CD581" s="126">
        <f t="shared" ref="CD581" si="10791">V581/V591</f>
        <v>0.10665564282761472</v>
      </c>
      <c r="CE581" s="127">
        <f t="shared" ref="CE581" si="10792">W581/W591</f>
        <v>4.5427375971309025E-2</v>
      </c>
      <c r="CF581" s="124">
        <f t="shared" ref="CF581" si="10793">X581/X591</f>
        <v>9.9370188943317006E-2</v>
      </c>
      <c r="CG581" s="125">
        <f t="shared" ref="CG581" si="10794">Y581/Y591</f>
        <v>8.629032258064516E-2</v>
      </c>
      <c r="CH581" s="126">
        <f t="shared" ref="CH581" si="10795">Z581/Z591</f>
        <v>7.7541371158392436E-2</v>
      </c>
      <c r="CI581" s="124">
        <f t="shared" ref="CI581" si="10796">AA581/AA591</f>
        <v>9.0816787003610108E-2</v>
      </c>
      <c r="CJ581" s="130">
        <f t="shared" ref="CJ581" si="10797">AB581/AB591</f>
        <v>7.8931538779653365E-2</v>
      </c>
      <c r="CK581" s="131">
        <f t="shared" ref="CK581" si="10798">AC581/AC591</f>
        <v>7.5880758807588072E-2</v>
      </c>
    </row>
    <row r="582" spans="1:89" x14ac:dyDescent="0.2">
      <c r="A582" s="132" t="s">
        <v>31</v>
      </c>
      <c r="B582" s="198">
        <v>456</v>
      </c>
      <c r="C582" s="182">
        <v>606</v>
      </c>
      <c r="D582" s="183">
        <v>215</v>
      </c>
      <c r="E582" s="184">
        <v>316</v>
      </c>
      <c r="F582" s="181">
        <v>196</v>
      </c>
      <c r="G582" s="185">
        <v>500</v>
      </c>
      <c r="H582" s="183">
        <v>578</v>
      </c>
      <c r="I582" s="184">
        <v>599</v>
      </c>
      <c r="J582" s="181">
        <v>155</v>
      </c>
      <c r="K582" s="182">
        <v>75</v>
      </c>
      <c r="L582" s="183">
        <v>395</v>
      </c>
      <c r="M582" s="181">
        <v>133</v>
      </c>
      <c r="N582" s="186">
        <v>395</v>
      </c>
      <c r="O582" s="199">
        <v>331</v>
      </c>
      <c r="P582" s="181">
        <v>230</v>
      </c>
      <c r="Q582" s="182">
        <v>271</v>
      </c>
      <c r="R582" s="183">
        <v>232</v>
      </c>
      <c r="S582" s="184">
        <v>392</v>
      </c>
      <c r="T582" s="181">
        <v>129</v>
      </c>
      <c r="U582" s="185">
        <v>26</v>
      </c>
      <c r="V582" s="183">
        <v>577</v>
      </c>
      <c r="W582" s="200">
        <v>116</v>
      </c>
      <c r="X582" s="181">
        <v>252</v>
      </c>
      <c r="Y582" s="185">
        <v>171</v>
      </c>
      <c r="Z582" s="183">
        <v>351</v>
      </c>
      <c r="AA582" s="181">
        <v>905</v>
      </c>
      <c r="AB582" s="165">
        <f t="shared" si="10498"/>
        <v>4161</v>
      </c>
      <c r="AC582" s="166">
        <f t="shared" si="10415"/>
        <v>4441</v>
      </c>
      <c r="BI582" s="132" t="s">
        <v>31</v>
      </c>
      <c r="BJ582" s="124">
        <f>B582/B591</f>
        <v>8.2773643129424576E-2</v>
      </c>
      <c r="BK582" s="125">
        <f t="shared" ref="BK582" si="10799">C582/C591</f>
        <v>0.10159262363788768</v>
      </c>
      <c r="BL582" s="126">
        <f t="shared" ref="BL582" si="10800">D582/D591</f>
        <v>7.731032002876663E-2</v>
      </c>
      <c r="BM582" s="127">
        <f t="shared" ref="BM582" si="10801">E582/E591</f>
        <v>8.8838909193140289E-2</v>
      </c>
      <c r="BN582" s="124">
        <f t="shared" ref="BN582" si="10802">F582/F591</f>
        <v>4.2516268980477223E-2</v>
      </c>
      <c r="BO582" s="125">
        <f t="shared" ref="BO582" si="10803">G582/G591</f>
        <v>0.12804097311139565</v>
      </c>
      <c r="BP582" s="126">
        <f t="shared" ref="BP582" si="10804">H582/H591</f>
        <v>8.4305717619603274E-2</v>
      </c>
      <c r="BQ582" s="127">
        <f t="shared" ref="BQ582" si="10805">I582/I591</f>
        <v>9.1464345701633837E-2</v>
      </c>
      <c r="BR582" s="124">
        <f t="shared" ref="BR582" si="10806">J582/J591</f>
        <v>9.6996245306633297E-2</v>
      </c>
      <c r="BS582" s="125">
        <f t="shared" ref="BS582" si="10807">K582/K591</f>
        <v>5.2891396332863189E-2</v>
      </c>
      <c r="BT582" s="126">
        <f t="shared" ref="BT582" si="10808">L582/L591</f>
        <v>0.10567148207597646</v>
      </c>
      <c r="BU582" s="124">
        <f t="shared" ref="BU582" si="10809">M582/M591</f>
        <v>3.4963196635120923E-2</v>
      </c>
      <c r="BV582" s="128">
        <f t="shared" ref="BV582" si="10810">N582/N591</f>
        <v>6.763698630136987E-2</v>
      </c>
      <c r="BW582" s="129">
        <f t="shared" ref="BW582" si="10811">O582/O591</f>
        <v>5.7766143106457245E-2</v>
      </c>
      <c r="BX582" s="124">
        <f t="shared" ref="BX582" si="10812">P582/P591</f>
        <v>7.2304306821754163E-2</v>
      </c>
      <c r="BY582" s="125">
        <f t="shared" ref="BY582" si="10813">Q582/Q591</f>
        <v>9.6613190730837795E-2</v>
      </c>
      <c r="BZ582" s="126">
        <f t="shared" ref="BZ582" si="10814">R582/R591</f>
        <v>6.0828526481384371E-2</v>
      </c>
      <c r="CA582" s="127">
        <f t="shared" ref="CA582" si="10815">S582/S591</f>
        <v>0.10675381263616558</v>
      </c>
      <c r="CB582" s="124">
        <f t="shared" ref="CB582" si="10816">T582/T591</f>
        <v>0.1048780487804878</v>
      </c>
      <c r="CC582" s="125">
        <f t="shared" ref="CC582" si="10817">U582/U591</f>
        <v>2.4975984630163303E-2</v>
      </c>
      <c r="CD582" s="126">
        <f t="shared" ref="CD582" si="10818">V582/V591</f>
        <v>0.11926415874328235</v>
      </c>
      <c r="CE582" s="127">
        <f t="shared" ref="CE582" si="10819">W582/W591</f>
        <v>3.4668260609683206E-2</v>
      </c>
      <c r="CF582" s="124">
        <f t="shared" ref="CF582" si="10820">X582/X591</f>
        <v>8.8173547935619309E-2</v>
      </c>
      <c r="CG582" s="125">
        <f t="shared" ref="CG582" si="10821">Y582/Y591</f>
        <v>6.8951612903225809E-2</v>
      </c>
      <c r="CH582" s="126">
        <f t="shared" ref="CH582" si="10822">Z582/Z591</f>
        <v>5.5319148936170209E-2</v>
      </c>
      <c r="CI582" s="124">
        <f t="shared" ref="CI582" si="10823">AA582/AA591</f>
        <v>0.10209837545126353</v>
      </c>
      <c r="CJ582" s="130">
        <f t="shared" ref="CJ582" si="10824">AB582/AB591</f>
        <v>7.8217226211511712E-2</v>
      </c>
      <c r="CK582" s="131">
        <f t="shared" ref="CK582" si="10825">AC582/AC591</f>
        <v>8.3577988557663352E-2</v>
      </c>
    </row>
    <row r="583" spans="1:89" x14ac:dyDescent="0.2">
      <c r="A583" s="140" t="s">
        <v>32</v>
      </c>
      <c r="B583" s="195">
        <v>291</v>
      </c>
      <c r="C583" s="189">
        <v>447</v>
      </c>
      <c r="D583" s="190">
        <v>75</v>
      </c>
      <c r="E583" s="191">
        <v>282</v>
      </c>
      <c r="F583" s="188">
        <v>101</v>
      </c>
      <c r="G583" s="192">
        <v>491</v>
      </c>
      <c r="H583" s="190">
        <v>427</v>
      </c>
      <c r="I583" s="191">
        <v>584</v>
      </c>
      <c r="J583" s="188">
        <v>97</v>
      </c>
      <c r="K583" s="189">
        <v>73</v>
      </c>
      <c r="L583" s="190">
        <v>280</v>
      </c>
      <c r="M583" s="188">
        <v>119</v>
      </c>
      <c r="N583" s="193">
        <v>650</v>
      </c>
      <c r="O583" s="196">
        <v>354</v>
      </c>
      <c r="P583" s="188">
        <v>232</v>
      </c>
      <c r="Q583" s="189">
        <v>252</v>
      </c>
      <c r="R583" s="190">
        <v>187</v>
      </c>
      <c r="S583" s="191">
        <v>384</v>
      </c>
      <c r="T583" s="188">
        <v>115</v>
      </c>
      <c r="U583" s="192">
        <v>24</v>
      </c>
      <c r="V583" s="190">
        <v>626</v>
      </c>
      <c r="W583" s="197">
        <v>96</v>
      </c>
      <c r="X583" s="188">
        <v>168</v>
      </c>
      <c r="Y583" s="192">
        <v>237</v>
      </c>
      <c r="Z583" s="190">
        <v>250</v>
      </c>
      <c r="AA583" s="188">
        <v>971</v>
      </c>
      <c r="AB583" s="165">
        <f t="shared" si="10498"/>
        <v>3499</v>
      </c>
      <c r="AC583" s="166">
        <f t="shared" si="10415"/>
        <v>4314</v>
      </c>
      <c r="BI583" s="140" t="s">
        <v>32</v>
      </c>
      <c r="BJ583" s="124">
        <f>B583/B591</f>
        <v>5.2822653839172264E-2</v>
      </c>
      <c r="BK583" s="125">
        <f t="shared" ref="BK583" si="10826">C583/C591</f>
        <v>7.4937133277451801E-2</v>
      </c>
      <c r="BL583" s="126">
        <f t="shared" ref="BL583" si="10827">D583/D591</f>
        <v>2.696871628910464E-2</v>
      </c>
      <c r="BM583" s="127">
        <f t="shared" ref="BM583" si="10828">E583/E591</f>
        <v>7.9280292381220127E-2</v>
      </c>
      <c r="BN583" s="124">
        <f t="shared" ref="BN583" si="10829">F583/F591</f>
        <v>2.190889370932755E-2</v>
      </c>
      <c r="BO583" s="125">
        <f t="shared" ref="BO583" si="10830">G583/G591</f>
        <v>0.12573623559539052</v>
      </c>
      <c r="BP583" s="126">
        <f t="shared" ref="BP583" si="10831">H583/H591</f>
        <v>6.2281213535589262E-2</v>
      </c>
      <c r="BQ583" s="127">
        <f t="shared" ref="BQ583" si="10832">I583/I591</f>
        <v>8.9173919682394256E-2</v>
      </c>
      <c r="BR583" s="124">
        <f t="shared" ref="BR583" si="10833">J583/J591</f>
        <v>6.07008760951189E-2</v>
      </c>
      <c r="BS583" s="125">
        <f t="shared" ref="BS583" si="10834">K583/K591</f>
        <v>5.1480959097320173E-2</v>
      </c>
      <c r="BT583" s="126">
        <f t="shared" ref="BT583" si="10835">L583/L591</f>
        <v>7.4906367041198504E-2</v>
      </c>
      <c r="BU583" s="124">
        <f t="shared" ref="BU583" si="10836">M583/M591</f>
        <v>3.1282860147213459E-2</v>
      </c>
      <c r="BV583" s="128">
        <f t="shared" ref="BV583" si="10837">N583/N591</f>
        <v>0.1113013698630137</v>
      </c>
      <c r="BW583" s="129">
        <f t="shared" ref="BW583" si="10838">O583/O591</f>
        <v>6.1780104712041886E-2</v>
      </c>
      <c r="BX583" s="124">
        <f t="shared" ref="BX583" si="10839">P583/P591</f>
        <v>7.2933039924552023E-2</v>
      </c>
      <c r="BY583" s="125">
        <f t="shared" ref="BY583" si="10840">Q583/Q591</f>
        <v>8.9839572192513373E-2</v>
      </c>
      <c r="BZ583" s="126">
        <f t="shared" ref="BZ583" si="10841">R583/R591</f>
        <v>4.9029889879391712E-2</v>
      </c>
      <c r="CA583" s="127">
        <f t="shared" ref="CA583" si="10842">S583/S591</f>
        <v>0.10457516339869281</v>
      </c>
      <c r="CB583" s="124">
        <f t="shared" ref="CB583" si="10843">T583/T591</f>
        <v>9.3495934959349589E-2</v>
      </c>
      <c r="CC583" s="125">
        <f t="shared" ref="CC583" si="10844">U583/U591</f>
        <v>2.3054755043227664E-2</v>
      </c>
      <c r="CD583" s="126">
        <f t="shared" ref="CD583" si="10845">V583/V591</f>
        <v>0.12939231087226127</v>
      </c>
      <c r="CE583" s="127">
        <f t="shared" ref="CE583" si="10846">W583/W591</f>
        <v>2.8690974297668859E-2</v>
      </c>
      <c r="CF583" s="124">
        <f t="shared" ref="CF583" si="10847">X583/X591</f>
        <v>5.8782365290412877E-2</v>
      </c>
      <c r="CG583" s="125">
        <f t="shared" ref="CG583" si="10848">Y583/Y591</f>
        <v>9.5564516129032259E-2</v>
      </c>
      <c r="CH583" s="126">
        <f t="shared" ref="CH583" si="10849">Z583/Z591</f>
        <v>3.9401103230890466E-2</v>
      </c>
      <c r="CI583" s="124">
        <f t="shared" ref="CI583" si="10850">AA583/AA591</f>
        <v>0.1095442238267148</v>
      </c>
      <c r="CJ583" s="130">
        <f t="shared" ref="CJ583" si="10851">AB583/AB591</f>
        <v>6.5773149366517542E-2</v>
      </c>
      <c r="CK583" s="131">
        <f t="shared" ref="CK583" si="10852">AC583/AC591</f>
        <v>8.1187895212285463E-2</v>
      </c>
    </row>
    <row r="584" spans="1:89" x14ac:dyDescent="0.2">
      <c r="A584" s="132" t="s">
        <v>33</v>
      </c>
      <c r="B584" s="198">
        <v>202</v>
      </c>
      <c r="C584" s="182">
        <v>555</v>
      </c>
      <c r="D584" s="183">
        <v>50</v>
      </c>
      <c r="E584" s="184">
        <v>288</v>
      </c>
      <c r="F584" s="181">
        <v>56</v>
      </c>
      <c r="G584" s="185">
        <v>355</v>
      </c>
      <c r="H584" s="183">
        <v>146</v>
      </c>
      <c r="I584" s="184">
        <v>441</v>
      </c>
      <c r="J584" s="181">
        <v>10</v>
      </c>
      <c r="K584" s="182">
        <v>55</v>
      </c>
      <c r="L584" s="183">
        <v>347</v>
      </c>
      <c r="M584" s="181">
        <v>68</v>
      </c>
      <c r="N584" s="186">
        <v>365</v>
      </c>
      <c r="O584" s="199">
        <v>176</v>
      </c>
      <c r="P584" s="181">
        <v>106</v>
      </c>
      <c r="Q584" s="182">
        <v>127</v>
      </c>
      <c r="R584" s="183">
        <v>73</v>
      </c>
      <c r="S584" s="184">
        <v>232</v>
      </c>
      <c r="T584" s="181">
        <v>27</v>
      </c>
      <c r="U584" s="185">
        <v>15</v>
      </c>
      <c r="V584" s="183">
        <v>319</v>
      </c>
      <c r="W584" s="200">
        <v>81</v>
      </c>
      <c r="X584" s="181">
        <v>43</v>
      </c>
      <c r="Y584" s="185">
        <v>69</v>
      </c>
      <c r="Z584" s="183">
        <v>125</v>
      </c>
      <c r="AA584" s="181">
        <v>460</v>
      </c>
      <c r="AB584" s="165">
        <f t="shared" si="10498"/>
        <v>1869</v>
      </c>
      <c r="AC584" s="166">
        <f t="shared" si="10415"/>
        <v>2922</v>
      </c>
      <c r="BI584" s="132" t="s">
        <v>33</v>
      </c>
      <c r="BJ584" s="124">
        <f>B584/B591</f>
        <v>3.6667271737157378E-2</v>
      </c>
      <c r="BK584" s="125">
        <f t="shared" ref="BK584" si="10853">C584/C591</f>
        <v>9.3042749371332778E-2</v>
      </c>
      <c r="BL584" s="126">
        <f t="shared" ref="BL584" si="10854">D584/D591</f>
        <v>1.7979144192736426E-2</v>
      </c>
      <c r="BM584" s="127">
        <f t="shared" ref="BM584" si="10855">E584/E591</f>
        <v>8.0967107112735456E-2</v>
      </c>
      <c r="BN584" s="124">
        <f t="shared" ref="BN584" si="10856">F584/F591</f>
        <v>1.2147505422993492E-2</v>
      </c>
      <c r="BO584" s="125">
        <f t="shared" ref="BO584" si="10857">G584/G591</f>
        <v>9.0909090909090912E-2</v>
      </c>
      <c r="BP584" s="126">
        <f t="shared" ref="BP584" si="10858">H584/H591</f>
        <v>2.1295215869311553E-2</v>
      </c>
      <c r="BQ584" s="127">
        <f t="shared" ref="BQ584" si="10859">I584/I591</f>
        <v>6.7338524965643604E-2</v>
      </c>
      <c r="BR584" s="124">
        <f t="shared" ref="BR584" si="10860">J584/J591</f>
        <v>6.2578222778473091E-3</v>
      </c>
      <c r="BS584" s="125">
        <f t="shared" ref="BS584" si="10861">K584/K591</f>
        <v>3.8787023977433006E-2</v>
      </c>
      <c r="BT584" s="126">
        <f t="shared" ref="BT584" si="10862">L584/L591</f>
        <v>9.2830390583199571E-2</v>
      </c>
      <c r="BU584" s="124">
        <f t="shared" ref="BU584" si="10863">M584/M591</f>
        <v>1.7875920084121977E-2</v>
      </c>
      <c r="BV584" s="128">
        <f t="shared" ref="BV584" si="10864">N584/N591</f>
        <v>6.25E-2</v>
      </c>
      <c r="BW584" s="129">
        <f t="shared" ref="BW584" si="10865">O584/O591</f>
        <v>3.0715532286212915E-2</v>
      </c>
      <c r="BX584" s="124">
        <f t="shared" ref="BX584" si="10866">P584/P591</f>
        <v>3.3322854448286705E-2</v>
      </c>
      <c r="BY584" s="125">
        <f t="shared" ref="BY584" si="10867">Q584/Q591</f>
        <v>4.5276292335115861E-2</v>
      </c>
      <c r="BZ584" s="126">
        <f t="shared" ref="BZ584" si="10868">R584/R591</f>
        <v>1.9140010487676981E-2</v>
      </c>
      <c r="CA584" s="127">
        <f t="shared" ref="CA584" si="10869">S584/S591</f>
        <v>6.3180827886710242E-2</v>
      </c>
      <c r="CB584" s="124">
        <f t="shared" ref="CB584" si="10870">T584/T591</f>
        <v>2.1951219512195121E-2</v>
      </c>
      <c r="CC584" s="125">
        <f t="shared" ref="CC584" si="10871">U584/U591</f>
        <v>1.4409221902017291E-2</v>
      </c>
      <c r="CD584" s="126">
        <f t="shared" ref="CD584" si="10872">V584/V591</f>
        <v>6.5936337329474987E-2</v>
      </c>
      <c r="CE584" s="127">
        <f t="shared" ref="CE584" si="10873">W584/W591</f>
        <v>2.4208009563658098E-2</v>
      </c>
      <c r="CF584" s="124">
        <f t="shared" ref="CF584" si="10874">X584/X591</f>
        <v>1.5045486354093772E-2</v>
      </c>
      <c r="CG584" s="125">
        <f t="shared" ref="CG584" si="10875">Y584/Y591</f>
        <v>2.7822580645161292E-2</v>
      </c>
      <c r="CH584" s="126">
        <f t="shared" ref="CH584" si="10876">Z584/Z591</f>
        <v>1.9700551615445233E-2</v>
      </c>
      <c r="CI584" s="124">
        <f t="shared" ref="CI584" si="10877">AA584/AA591</f>
        <v>5.1895306859205778E-2</v>
      </c>
      <c r="CJ584" s="130">
        <f t="shared" ref="CJ584" si="10878">AB584/AB591</f>
        <v>3.5132899733072674E-2</v>
      </c>
      <c r="CK584" s="131">
        <f t="shared" ref="CK584" si="10879">AC584/AC591</f>
        <v>5.4990966576332428E-2</v>
      </c>
    </row>
    <row r="585" spans="1:89" x14ac:dyDescent="0.2">
      <c r="A585" s="140" t="s">
        <v>34</v>
      </c>
      <c r="B585" s="195">
        <v>4</v>
      </c>
      <c r="C585" s="189">
        <v>112</v>
      </c>
      <c r="D585" s="190">
        <v>6</v>
      </c>
      <c r="E585" s="191">
        <v>64</v>
      </c>
      <c r="F585" s="188">
        <v>17</v>
      </c>
      <c r="G585" s="192">
        <v>72</v>
      </c>
      <c r="H585" s="190">
        <v>29</v>
      </c>
      <c r="I585" s="191">
        <v>49</v>
      </c>
      <c r="J585" s="188">
        <v>2</v>
      </c>
      <c r="K585" s="189">
        <v>6</v>
      </c>
      <c r="L585" s="190">
        <v>19</v>
      </c>
      <c r="M585" s="188">
        <v>21</v>
      </c>
      <c r="N585" s="193">
        <v>25</v>
      </c>
      <c r="O585" s="196">
        <v>50</v>
      </c>
      <c r="P585" s="188">
        <v>18</v>
      </c>
      <c r="Q585" s="189">
        <v>21</v>
      </c>
      <c r="R585" s="190">
        <v>15</v>
      </c>
      <c r="S585" s="191">
        <v>60</v>
      </c>
      <c r="T585" s="188">
        <v>17</v>
      </c>
      <c r="U585" s="192">
        <v>9</v>
      </c>
      <c r="V585" s="190">
        <v>48</v>
      </c>
      <c r="W585" s="197">
        <v>20</v>
      </c>
      <c r="X585" s="188">
        <v>10</v>
      </c>
      <c r="Y585" s="192">
        <v>35</v>
      </c>
      <c r="Z585" s="190">
        <v>63</v>
      </c>
      <c r="AA585" s="188">
        <v>103</v>
      </c>
      <c r="AB585" s="165">
        <f t="shared" si="10498"/>
        <v>273</v>
      </c>
      <c r="AC585" s="166">
        <f t="shared" si="10415"/>
        <v>622</v>
      </c>
      <c r="BI585" s="140" t="s">
        <v>34</v>
      </c>
      <c r="BJ585" s="124">
        <f>B585/B591</f>
        <v>7.2608458885460158E-4</v>
      </c>
      <c r="BK585" s="125">
        <f t="shared" ref="BK585" si="10880">C585/C591</f>
        <v>1.8776194467728415E-2</v>
      </c>
      <c r="BL585" s="126">
        <f t="shared" ref="BL585" si="10881">D585/D591</f>
        <v>2.1574973031283709E-3</v>
      </c>
      <c r="BM585" s="127">
        <f t="shared" ref="BM585" si="10882">E585/E591</f>
        <v>1.7992690469496767E-2</v>
      </c>
      <c r="BN585" s="124">
        <f t="shared" ref="BN585" si="10883">F585/F591</f>
        <v>3.68763557483731E-3</v>
      </c>
      <c r="BO585" s="125">
        <f t="shared" ref="BO585" si="10884">G585/G591</f>
        <v>1.8437900128040974E-2</v>
      </c>
      <c r="BP585" s="126">
        <f t="shared" ref="BP585" si="10885">H585/H591</f>
        <v>4.2298716452742122E-3</v>
      </c>
      <c r="BQ585" s="127">
        <f t="shared" ref="BQ585" si="10886">I585/I591</f>
        <v>7.4820583295159568E-3</v>
      </c>
      <c r="BR585" s="124">
        <f t="shared" ref="BR585" si="10887">J585/J591</f>
        <v>1.2515644555694619E-3</v>
      </c>
      <c r="BS585" s="125">
        <f t="shared" ref="BS585" si="10888">K585/K591</f>
        <v>4.2313117066290554E-3</v>
      </c>
      <c r="BT585" s="126">
        <f t="shared" ref="BT585" si="10889">L585/L591</f>
        <v>5.0829320492241838E-3</v>
      </c>
      <c r="BU585" s="124">
        <f t="shared" ref="BU585" si="10890">M585/M591</f>
        <v>5.5205047318611991E-3</v>
      </c>
      <c r="BV585" s="128">
        <f t="shared" ref="BV585" si="10891">N585/N591</f>
        <v>4.2808219178082189E-3</v>
      </c>
      <c r="BW585" s="129">
        <f t="shared" ref="BW585" si="10892">O585/O591</f>
        <v>8.7260034904013961E-3</v>
      </c>
      <c r="BX585" s="124">
        <f t="shared" ref="BX585" si="10893">P585/P591</f>
        <v>5.6585979251807606E-3</v>
      </c>
      <c r="BY585" s="125">
        <f t="shared" ref="BY585" si="10894">Q585/Q591</f>
        <v>7.4866310160427805E-3</v>
      </c>
      <c r="BZ585" s="126">
        <f t="shared" ref="BZ585" si="10895">R585/R591</f>
        <v>3.9328788673308858E-3</v>
      </c>
      <c r="CA585" s="127">
        <f t="shared" ref="CA585" si="10896">S585/S591</f>
        <v>1.6339869281045753E-2</v>
      </c>
      <c r="CB585" s="124">
        <f t="shared" ref="CB585" si="10897">T585/T591</f>
        <v>1.3821138211382113E-2</v>
      </c>
      <c r="CC585" s="125">
        <f t="shared" ref="CC585" si="10898">U585/U591</f>
        <v>8.6455331412103754E-3</v>
      </c>
      <c r="CD585" s="126">
        <f t="shared" ref="CD585" si="10899">V585/V591</f>
        <v>9.9214551467548574E-3</v>
      </c>
      <c r="CE585" s="127">
        <f t="shared" ref="CE585" si="10900">W585/W591</f>
        <v>5.9772863120143458E-3</v>
      </c>
      <c r="CF585" s="124">
        <f t="shared" ref="CF585" si="10901">X585/X591</f>
        <v>3.4989503149055285E-3</v>
      </c>
      <c r="CG585" s="125">
        <f t="shared" ref="CG585" si="10902">Y585/Y591</f>
        <v>1.4112903225806451E-2</v>
      </c>
      <c r="CH585" s="126">
        <f t="shared" ref="CH585" si="10903">Z585/Z591</f>
        <v>9.9290780141843976E-3</v>
      </c>
      <c r="CI585" s="124">
        <f t="shared" ref="CI585" si="10904">AA585/AA591</f>
        <v>1.1620036101083033E-2</v>
      </c>
      <c r="CJ585" s="130">
        <f t="shared" ref="CJ585" si="10905">AB585/AB591</f>
        <v>5.1317718711229744E-3</v>
      </c>
      <c r="CK585" s="131">
        <f t="shared" ref="CK585" si="10906">AC585/AC591</f>
        <v>1.170581150255947E-2</v>
      </c>
    </row>
    <row r="586" spans="1:89" x14ac:dyDescent="0.2">
      <c r="A586" s="132" t="s">
        <v>35</v>
      </c>
      <c r="B586" s="198">
        <v>0</v>
      </c>
      <c r="C586" s="182">
        <v>14</v>
      </c>
      <c r="D586" s="183">
        <v>0</v>
      </c>
      <c r="E586" s="184">
        <v>16</v>
      </c>
      <c r="F586" s="181">
        <v>0</v>
      </c>
      <c r="G586" s="185">
        <v>2</v>
      </c>
      <c r="H586" s="183">
        <v>0</v>
      </c>
      <c r="I586" s="184">
        <v>13</v>
      </c>
      <c r="J586" s="181">
        <v>0</v>
      </c>
      <c r="K586" s="182">
        <v>1</v>
      </c>
      <c r="L586" s="183">
        <v>7</v>
      </c>
      <c r="M586" s="181">
        <v>1</v>
      </c>
      <c r="N586" s="186">
        <v>0</v>
      </c>
      <c r="O586" s="199">
        <v>0</v>
      </c>
      <c r="P586" s="181">
        <v>1</v>
      </c>
      <c r="Q586" s="182">
        <v>0</v>
      </c>
      <c r="R586" s="183">
        <v>1</v>
      </c>
      <c r="S586" s="184">
        <v>4</v>
      </c>
      <c r="T586" s="181">
        <v>0</v>
      </c>
      <c r="U586" s="185">
        <v>4</v>
      </c>
      <c r="V586" s="183">
        <v>3</v>
      </c>
      <c r="W586" s="200">
        <v>1</v>
      </c>
      <c r="X586" s="181">
        <v>0</v>
      </c>
      <c r="Y586" s="185">
        <v>2</v>
      </c>
      <c r="Z586" s="183">
        <v>3</v>
      </c>
      <c r="AA586" s="181">
        <v>2</v>
      </c>
      <c r="AB586" s="165">
        <f t="shared" si="10498"/>
        <v>15</v>
      </c>
      <c r="AC586" s="166">
        <f t="shared" si="10415"/>
        <v>60</v>
      </c>
      <c r="BI586" s="132" t="s">
        <v>35</v>
      </c>
      <c r="BJ586" s="124">
        <f>B586/B591</f>
        <v>0</v>
      </c>
      <c r="BK586" s="125">
        <f t="shared" ref="BK586" si="10907">C586/C591</f>
        <v>2.3470243084660518E-3</v>
      </c>
      <c r="BL586" s="126">
        <f t="shared" ref="BL586" si="10908">D586/D591</f>
        <v>0</v>
      </c>
      <c r="BM586" s="127">
        <f t="shared" ref="BM586" si="10909">E586/E591</f>
        <v>4.4981726173741916E-3</v>
      </c>
      <c r="BN586" s="124">
        <f t="shared" ref="BN586" si="10910">F586/F591</f>
        <v>0</v>
      </c>
      <c r="BO586" s="125">
        <f t="shared" ref="BO586" si="10911">G586/G591</f>
        <v>5.1216389244558254E-4</v>
      </c>
      <c r="BP586" s="126">
        <f t="shared" ref="BP586" si="10912">H586/H591</f>
        <v>0</v>
      </c>
      <c r="BQ586" s="127">
        <f t="shared" ref="BQ586" si="10913">I586/I591</f>
        <v>1.9850358833409681E-3</v>
      </c>
      <c r="BR586" s="124">
        <f t="shared" ref="BR586" si="10914">J586/J591</f>
        <v>0</v>
      </c>
      <c r="BS586" s="125">
        <f t="shared" ref="BS586" si="10915">K586/K591</f>
        <v>7.0521861777150916E-4</v>
      </c>
      <c r="BT586" s="126">
        <f t="shared" ref="BT586" si="10916">L586/L591</f>
        <v>1.8726591760299626E-3</v>
      </c>
      <c r="BU586" s="124">
        <f t="shared" ref="BU586" si="10917">M586/M591</f>
        <v>2.6288117770767612E-4</v>
      </c>
      <c r="BV586" s="128">
        <f t="shared" ref="BV586" si="10918">N586/N591</f>
        <v>0</v>
      </c>
      <c r="BW586" s="129">
        <f t="shared" ref="BW586" si="10919">O586/O591</f>
        <v>0</v>
      </c>
      <c r="BX586" s="124">
        <f t="shared" ref="BX586" si="10920">P586/P591</f>
        <v>3.1436655139893113E-4</v>
      </c>
      <c r="BY586" s="125">
        <f t="shared" ref="BY586" si="10921">Q586/Q591</f>
        <v>0</v>
      </c>
      <c r="BZ586" s="126">
        <f t="shared" ref="BZ586" si="10922">R586/R591</f>
        <v>2.6219192448872575E-4</v>
      </c>
      <c r="CA586" s="127">
        <f t="shared" ref="CA586" si="10923">S586/S591</f>
        <v>1.0893246187363835E-3</v>
      </c>
      <c r="CB586" s="124">
        <f t="shared" ref="CB586" si="10924">T586/T591</f>
        <v>0</v>
      </c>
      <c r="CC586" s="125">
        <f t="shared" ref="CC586" si="10925">U586/U591</f>
        <v>3.8424591738712775E-3</v>
      </c>
      <c r="CD586" s="126">
        <f t="shared" ref="CD586" si="10926">V586/V591</f>
        <v>6.2009094667217859E-4</v>
      </c>
      <c r="CE586" s="127">
        <f t="shared" ref="CE586" si="10927">W586/W591</f>
        <v>2.9886431560071725E-4</v>
      </c>
      <c r="CF586" s="124">
        <f t="shared" ref="CF586" si="10928">X586/X591</f>
        <v>0</v>
      </c>
      <c r="CG586" s="125">
        <f t="shared" ref="CG586" si="10929">Y586/Y591</f>
        <v>8.0645161290322581E-4</v>
      </c>
      <c r="CH586" s="126">
        <f t="shared" ref="CH586" si="10930">Z586/Z591</f>
        <v>4.7281323877068556E-4</v>
      </c>
      <c r="CI586" s="124">
        <f t="shared" ref="CI586" si="10931">AA586/AA591</f>
        <v>2.256317689530686E-4</v>
      </c>
      <c r="CJ586" s="130">
        <f t="shared" ref="CJ586" si="10932">AB586/AB591</f>
        <v>2.8196548742433924E-4</v>
      </c>
      <c r="CK586" s="131">
        <f t="shared" ref="CK586" si="10933">AC586/AC591</f>
        <v>1.1291779584462511E-3</v>
      </c>
    </row>
    <row r="587" spans="1:89" x14ac:dyDescent="0.2">
      <c r="A587" s="140" t="s">
        <v>36</v>
      </c>
      <c r="B587" s="195">
        <v>0</v>
      </c>
      <c r="C587" s="189">
        <v>0</v>
      </c>
      <c r="D587" s="190">
        <v>0</v>
      </c>
      <c r="E587" s="191">
        <v>0</v>
      </c>
      <c r="F587" s="188">
        <v>0</v>
      </c>
      <c r="G587" s="192">
        <v>0</v>
      </c>
      <c r="H587" s="190">
        <v>0</v>
      </c>
      <c r="I587" s="191">
        <v>0</v>
      </c>
      <c r="J587" s="188">
        <v>0</v>
      </c>
      <c r="K587" s="192">
        <v>0</v>
      </c>
      <c r="L587" s="190">
        <v>0</v>
      </c>
      <c r="M587" s="188">
        <v>0</v>
      </c>
      <c r="N587" s="193">
        <v>0</v>
      </c>
      <c r="O587" s="196">
        <v>0</v>
      </c>
      <c r="P587" s="188">
        <v>0</v>
      </c>
      <c r="Q587" s="192">
        <v>0</v>
      </c>
      <c r="R587" s="190">
        <v>0</v>
      </c>
      <c r="S587" s="191">
        <v>0</v>
      </c>
      <c r="T587" s="188">
        <v>0</v>
      </c>
      <c r="U587" s="192">
        <v>0</v>
      </c>
      <c r="V587" s="190">
        <v>0</v>
      </c>
      <c r="W587" s="191">
        <v>0</v>
      </c>
      <c r="X587" s="188">
        <v>0</v>
      </c>
      <c r="Y587" s="192">
        <v>0</v>
      </c>
      <c r="Z587" s="190">
        <v>0</v>
      </c>
      <c r="AA587" s="188">
        <v>0</v>
      </c>
      <c r="AB587" s="165">
        <f t="shared" si="10498"/>
        <v>0</v>
      </c>
      <c r="AC587" s="166">
        <f t="shared" si="10415"/>
        <v>0</v>
      </c>
      <c r="BI587" s="140" t="s">
        <v>36</v>
      </c>
      <c r="BJ587" s="124">
        <f>B587/B591</f>
        <v>0</v>
      </c>
      <c r="BK587" s="125">
        <f t="shared" ref="BK587" si="10934">C587/C591</f>
        <v>0</v>
      </c>
      <c r="BL587" s="126">
        <f t="shared" ref="BL587" si="10935">D587/D591</f>
        <v>0</v>
      </c>
      <c r="BM587" s="127">
        <f t="shared" ref="BM587" si="10936">E587/E591</f>
        <v>0</v>
      </c>
      <c r="BN587" s="124">
        <f t="shared" ref="BN587" si="10937">F587/F591</f>
        <v>0</v>
      </c>
      <c r="BO587" s="125">
        <f t="shared" ref="BO587" si="10938">G587/G591</f>
        <v>0</v>
      </c>
      <c r="BP587" s="126">
        <f t="shared" ref="BP587" si="10939">H587/H591</f>
        <v>0</v>
      </c>
      <c r="BQ587" s="127">
        <f t="shared" ref="BQ587" si="10940">I587/I591</f>
        <v>0</v>
      </c>
      <c r="BR587" s="124">
        <f t="shared" ref="BR587" si="10941">J587/J591</f>
        <v>0</v>
      </c>
      <c r="BS587" s="125">
        <f t="shared" ref="BS587" si="10942">K587/K591</f>
        <v>0</v>
      </c>
      <c r="BT587" s="126">
        <f t="shared" ref="BT587" si="10943">L587/L591</f>
        <v>0</v>
      </c>
      <c r="BU587" s="124">
        <f t="shared" ref="BU587" si="10944">M587/M591</f>
        <v>0</v>
      </c>
      <c r="BV587" s="128">
        <f t="shared" ref="BV587" si="10945">N587/N591</f>
        <v>0</v>
      </c>
      <c r="BW587" s="129">
        <f t="shared" ref="BW587" si="10946">O587/O591</f>
        <v>0</v>
      </c>
      <c r="BX587" s="124">
        <f t="shared" ref="BX587" si="10947">P587/P591</f>
        <v>0</v>
      </c>
      <c r="BY587" s="125">
        <f t="shared" ref="BY587" si="10948">Q587/Q591</f>
        <v>0</v>
      </c>
      <c r="BZ587" s="126">
        <f t="shared" ref="BZ587" si="10949">R587/R591</f>
        <v>0</v>
      </c>
      <c r="CA587" s="127">
        <f t="shared" ref="CA587" si="10950">S587/S591</f>
        <v>0</v>
      </c>
      <c r="CB587" s="124">
        <f t="shared" ref="CB587" si="10951">T587/T591</f>
        <v>0</v>
      </c>
      <c r="CC587" s="125">
        <f t="shared" ref="CC587" si="10952">U587/U591</f>
        <v>0</v>
      </c>
      <c r="CD587" s="126">
        <f t="shared" ref="CD587" si="10953">V587/V591</f>
        <v>0</v>
      </c>
      <c r="CE587" s="127">
        <f t="shared" ref="CE587" si="10954">W587/W591</f>
        <v>0</v>
      </c>
      <c r="CF587" s="124">
        <f t="shared" ref="CF587" si="10955">X587/X591</f>
        <v>0</v>
      </c>
      <c r="CG587" s="125">
        <f t="shared" ref="CG587" si="10956">Y587/Y591</f>
        <v>0</v>
      </c>
      <c r="CH587" s="126">
        <f t="shared" ref="CH587" si="10957">Z587/Z591</f>
        <v>0</v>
      </c>
      <c r="CI587" s="124">
        <f t="shared" ref="CI587" si="10958">AA587/AA591</f>
        <v>0</v>
      </c>
      <c r="CJ587" s="130">
        <f t="shared" ref="CJ587" si="10959">AB587/AB591</f>
        <v>0</v>
      </c>
      <c r="CK587" s="131">
        <f t="shared" ref="CK587" si="10960">AC587/AC591</f>
        <v>0</v>
      </c>
    </row>
    <row r="588" spans="1:89" x14ac:dyDescent="0.2">
      <c r="A588" s="132" t="s">
        <v>37</v>
      </c>
      <c r="B588" s="57"/>
      <c r="C588" s="58"/>
      <c r="D588" s="134"/>
      <c r="E588" s="135"/>
      <c r="F588" s="133"/>
      <c r="G588" s="136"/>
      <c r="H588" s="134"/>
      <c r="I588" s="135"/>
      <c r="J588" s="133"/>
      <c r="K588" s="136"/>
      <c r="L588" s="134"/>
      <c r="M588" s="133"/>
      <c r="N588" s="137"/>
      <c r="O588" s="138"/>
      <c r="P588" s="133"/>
      <c r="Q588" s="136"/>
      <c r="R588" s="134"/>
      <c r="S588" s="135"/>
      <c r="T588" s="133"/>
      <c r="U588" s="136"/>
      <c r="V588" s="134"/>
      <c r="W588" s="135"/>
      <c r="X588" s="133"/>
      <c r="Y588" s="136"/>
      <c r="Z588" s="139"/>
      <c r="AA588" s="2"/>
      <c r="AB588" s="165"/>
      <c r="AC588" s="166"/>
      <c r="BI588" s="132" t="s">
        <v>37</v>
      </c>
      <c r="BJ588" s="124">
        <f>B588/B591</f>
        <v>0</v>
      </c>
      <c r="BK588" s="125">
        <f t="shared" ref="BK588" si="10961">C588/C591</f>
        <v>0</v>
      </c>
      <c r="BL588" s="126">
        <f t="shared" ref="BL588" si="10962">D588/D591</f>
        <v>0</v>
      </c>
      <c r="BM588" s="127">
        <f t="shared" ref="BM588" si="10963">E588/E591</f>
        <v>0</v>
      </c>
      <c r="BN588" s="124">
        <f t="shared" ref="BN588" si="10964">F588/F591</f>
        <v>0</v>
      </c>
      <c r="BO588" s="125">
        <f t="shared" ref="BO588" si="10965">G588/G591</f>
        <v>0</v>
      </c>
      <c r="BP588" s="126">
        <f t="shared" ref="BP588" si="10966">H588/H591</f>
        <v>0</v>
      </c>
      <c r="BQ588" s="127">
        <f t="shared" ref="BQ588" si="10967">I588/I591</f>
        <v>0</v>
      </c>
      <c r="BR588" s="124">
        <f t="shared" ref="BR588" si="10968">J588/J591</f>
        <v>0</v>
      </c>
      <c r="BS588" s="125">
        <f t="shared" ref="BS588" si="10969">K588/K591</f>
        <v>0</v>
      </c>
      <c r="BT588" s="126">
        <f t="shared" ref="BT588" si="10970">L588/L591</f>
        <v>0</v>
      </c>
      <c r="BU588" s="124">
        <f t="shared" ref="BU588" si="10971">M588/M591</f>
        <v>0</v>
      </c>
      <c r="BV588" s="128">
        <f t="shared" ref="BV588" si="10972">N588/N591</f>
        <v>0</v>
      </c>
      <c r="BW588" s="129">
        <f t="shared" ref="BW588" si="10973">O588/O591</f>
        <v>0</v>
      </c>
      <c r="BX588" s="124">
        <f t="shared" ref="BX588" si="10974">P588/P591</f>
        <v>0</v>
      </c>
      <c r="BY588" s="125">
        <f t="shared" ref="BY588" si="10975">Q588/Q591</f>
        <v>0</v>
      </c>
      <c r="BZ588" s="126">
        <f t="shared" ref="BZ588" si="10976">R588/R591</f>
        <v>0</v>
      </c>
      <c r="CA588" s="127">
        <f t="shared" ref="CA588" si="10977">S588/S591</f>
        <v>0</v>
      </c>
      <c r="CB588" s="124">
        <f t="shared" ref="CB588" si="10978">T588/T591</f>
        <v>0</v>
      </c>
      <c r="CC588" s="125">
        <f t="shared" ref="CC588" si="10979">U588/U591</f>
        <v>0</v>
      </c>
      <c r="CD588" s="126">
        <f t="shared" ref="CD588" si="10980">V588/V591</f>
        <v>0</v>
      </c>
      <c r="CE588" s="127">
        <f t="shared" ref="CE588" si="10981">W588/W591</f>
        <v>0</v>
      </c>
      <c r="CF588" s="124">
        <f t="shared" ref="CF588" si="10982">X588/X591</f>
        <v>0</v>
      </c>
      <c r="CG588" s="125">
        <f t="shared" ref="CG588" si="10983">Y588/Y591</f>
        <v>0</v>
      </c>
      <c r="CH588" s="126">
        <f t="shared" ref="CH588" si="10984">Z588/Z591</f>
        <v>0</v>
      </c>
      <c r="CI588" s="124">
        <f t="shared" ref="CI588" si="10985">AA588/AA591</f>
        <v>0</v>
      </c>
      <c r="CJ588" s="130">
        <f t="shared" ref="CJ588" si="10986">AB588/AB591</f>
        <v>0</v>
      </c>
      <c r="CK588" s="131">
        <f t="shared" ref="CK588" si="10987">AC588/AC591</f>
        <v>0</v>
      </c>
    </row>
    <row r="589" spans="1:89" x14ac:dyDescent="0.2">
      <c r="A589" s="140" t="s">
        <v>38</v>
      </c>
      <c r="B589" s="55"/>
      <c r="C589" s="56"/>
      <c r="D589" s="145"/>
      <c r="E589" s="142"/>
      <c r="F589" s="143"/>
      <c r="G589" s="144"/>
      <c r="H589" s="145"/>
      <c r="I589" s="142"/>
      <c r="J589" s="143"/>
      <c r="K589" s="144"/>
      <c r="L589" s="145"/>
      <c r="M589" s="143"/>
      <c r="N589" s="147"/>
      <c r="O589" s="146"/>
      <c r="P589" s="143"/>
      <c r="Q589" s="144"/>
      <c r="R589" s="145"/>
      <c r="S589" s="142"/>
      <c r="T589" s="143"/>
      <c r="U589" s="144"/>
      <c r="V589" s="145"/>
      <c r="W589" s="142"/>
      <c r="X589" s="143"/>
      <c r="Y589" s="144"/>
      <c r="Z589" s="3"/>
      <c r="AA589" s="141"/>
      <c r="AB589" s="165"/>
      <c r="AC589" s="166"/>
      <c r="BI589" s="140" t="s">
        <v>38</v>
      </c>
      <c r="BJ589" s="124">
        <f>B589/B591</f>
        <v>0</v>
      </c>
      <c r="BK589" s="125">
        <f t="shared" ref="BK589" si="10988">C589/C591</f>
        <v>0</v>
      </c>
      <c r="BL589" s="126">
        <f t="shared" ref="BL589" si="10989">D589/D591</f>
        <v>0</v>
      </c>
      <c r="BM589" s="127">
        <f t="shared" ref="BM589" si="10990">E589/E591</f>
        <v>0</v>
      </c>
      <c r="BN589" s="124">
        <f t="shared" ref="BN589" si="10991">F589/F591</f>
        <v>0</v>
      </c>
      <c r="BO589" s="125">
        <f t="shared" ref="BO589" si="10992">G589/G591</f>
        <v>0</v>
      </c>
      <c r="BP589" s="126">
        <f t="shared" ref="BP589" si="10993">H589/H591</f>
        <v>0</v>
      </c>
      <c r="BQ589" s="127">
        <f t="shared" ref="BQ589" si="10994">I589/I591</f>
        <v>0</v>
      </c>
      <c r="BR589" s="124">
        <f t="shared" ref="BR589" si="10995">J589/J591</f>
        <v>0</v>
      </c>
      <c r="BS589" s="125">
        <f t="shared" ref="BS589" si="10996">K589/K591</f>
        <v>0</v>
      </c>
      <c r="BT589" s="126">
        <f t="shared" ref="BT589" si="10997">L589/L591</f>
        <v>0</v>
      </c>
      <c r="BU589" s="124">
        <f t="shared" ref="BU589" si="10998">M589/M591</f>
        <v>0</v>
      </c>
      <c r="BV589" s="128">
        <f t="shared" ref="BV589" si="10999">N589/N591</f>
        <v>0</v>
      </c>
      <c r="BW589" s="129">
        <f t="shared" ref="BW589" si="11000">O589/O591</f>
        <v>0</v>
      </c>
      <c r="BX589" s="124">
        <f t="shared" ref="BX589" si="11001">P589/P591</f>
        <v>0</v>
      </c>
      <c r="BY589" s="125">
        <f t="shared" ref="BY589" si="11002">Q589/Q591</f>
        <v>0</v>
      </c>
      <c r="BZ589" s="126">
        <f t="shared" ref="BZ589" si="11003">R589/R591</f>
        <v>0</v>
      </c>
      <c r="CA589" s="127">
        <f t="shared" ref="CA589" si="11004">S589/S591</f>
        <v>0</v>
      </c>
      <c r="CB589" s="124">
        <f t="shared" ref="CB589" si="11005">T589/T591</f>
        <v>0</v>
      </c>
      <c r="CC589" s="125">
        <f t="shared" ref="CC589" si="11006">U589/U591</f>
        <v>0</v>
      </c>
      <c r="CD589" s="126">
        <f t="shared" ref="CD589" si="11007">V589/V591</f>
        <v>0</v>
      </c>
      <c r="CE589" s="127">
        <f t="shared" ref="CE589" si="11008">W589/W591</f>
        <v>0</v>
      </c>
      <c r="CF589" s="124">
        <f t="shared" ref="CF589" si="11009">X589/X591</f>
        <v>0</v>
      </c>
      <c r="CG589" s="125">
        <f t="shared" ref="CG589" si="11010">Y589/Y591</f>
        <v>0</v>
      </c>
      <c r="CH589" s="126">
        <f t="shared" ref="CH589" si="11011">Z589/Z591</f>
        <v>0</v>
      </c>
      <c r="CI589" s="124">
        <f t="shared" ref="CI589" si="11012">AA589/AA591</f>
        <v>0</v>
      </c>
      <c r="CJ589" s="130">
        <f t="shared" ref="CJ589" si="11013">AB589/AB591</f>
        <v>0</v>
      </c>
      <c r="CK589" s="131">
        <f t="shared" ref="CK589" si="11014">AC589/AC591</f>
        <v>0</v>
      </c>
    </row>
    <row r="590" spans="1:89" ht="13.5" thickBot="1" x14ac:dyDescent="0.25">
      <c r="A590" s="132" t="s">
        <v>39</v>
      </c>
      <c r="B590" s="57"/>
      <c r="C590" s="58"/>
      <c r="D590" s="134"/>
      <c r="E590" s="135"/>
      <c r="F590" s="133"/>
      <c r="G590" s="136"/>
      <c r="H590" s="134"/>
      <c r="I590" s="135"/>
      <c r="J590" s="133"/>
      <c r="K590" s="136"/>
      <c r="L590" s="134"/>
      <c r="M590" s="133"/>
      <c r="N590" s="137"/>
      <c r="O590" s="138"/>
      <c r="P590" s="133"/>
      <c r="Q590" s="136"/>
      <c r="R590" s="134"/>
      <c r="S590" s="135"/>
      <c r="T590" s="133"/>
      <c r="U590" s="136"/>
      <c r="V590" s="134"/>
      <c r="W590" s="135"/>
      <c r="X590" s="133"/>
      <c r="Y590" s="136"/>
      <c r="Z590" s="139"/>
      <c r="AA590" s="2"/>
      <c r="AB590" s="165"/>
      <c r="AC590" s="166"/>
      <c r="BI590" s="132" t="s">
        <v>39</v>
      </c>
      <c r="BJ590" s="124">
        <f>B590/B591</f>
        <v>0</v>
      </c>
      <c r="BK590" s="125">
        <f t="shared" ref="BK590" si="11015">C590/C591</f>
        <v>0</v>
      </c>
      <c r="BL590" s="126">
        <f t="shared" ref="BL590" si="11016">D590/D591</f>
        <v>0</v>
      </c>
      <c r="BM590" s="127">
        <f t="shared" ref="BM590" si="11017">E590/E591</f>
        <v>0</v>
      </c>
      <c r="BN590" s="124">
        <f t="shared" ref="BN590" si="11018">F590/F591</f>
        <v>0</v>
      </c>
      <c r="BO590" s="125">
        <f t="shared" ref="BO590" si="11019">G590/G591</f>
        <v>0</v>
      </c>
      <c r="BP590" s="126">
        <f t="shared" ref="BP590" si="11020">H590/H591</f>
        <v>0</v>
      </c>
      <c r="BQ590" s="127">
        <f t="shared" ref="BQ590" si="11021">I590/I591</f>
        <v>0</v>
      </c>
      <c r="BR590" s="124">
        <f t="shared" ref="BR590" si="11022">J590/J591</f>
        <v>0</v>
      </c>
      <c r="BS590" s="125">
        <f t="shared" ref="BS590" si="11023">K590/K591</f>
        <v>0</v>
      </c>
      <c r="BT590" s="126">
        <f t="shared" ref="BT590" si="11024">L590/L591</f>
        <v>0</v>
      </c>
      <c r="BU590" s="124">
        <f t="shared" ref="BU590" si="11025">M590/M591</f>
        <v>0</v>
      </c>
      <c r="BV590" s="128">
        <f t="shared" ref="BV590" si="11026">N590/N591</f>
        <v>0</v>
      </c>
      <c r="BW590" s="129">
        <f t="shared" ref="BW590" si="11027">O590/O591</f>
        <v>0</v>
      </c>
      <c r="BX590" s="124">
        <f t="shared" ref="BX590" si="11028">P590/P591</f>
        <v>0</v>
      </c>
      <c r="BY590" s="125">
        <f t="shared" ref="BY590" si="11029">Q590/Q591</f>
        <v>0</v>
      </c>
      <c r="BZ590" s="126">
        <f t="shared" ref="BZ590" si="11030">R590/R591</f>
        <v>0</v>
      </c>
      <c r="CA590" s="127">
        <f t="shared" ref="CA590" si="11031">S590/S591</f>
        <v>0</v>
      </c>
      <c r="CB590" s="124">
        <f t="shared" ref="CB590" si="11032">T590/T591</f>
        <v>0</v>
      </c>
      <c r="CC590" s="125">
        <f t="shared" ref="CC590" si="11033">U590/U591</f>
        <v>0</v>
      </c>
      <c r="CD590" s="126">
        <f t="shared" ref="CD590" si="11034">V590/V591</f>
        <v>0</v>
      </c>
      <c r="CE590" s="127">
        <f t="shared" ref="CE590" si="11035">W590/W591</f>
        <v>0</v>
      </c>
      <c r="CF590" s="124">
        <f t="shared" ref="CF590" si="11036">X590/X591</f>
        <v>0</v>
      </c>
      <c r="CG590" s="125">
        <f t="shared" ref="CG590" si="11037">Y590/Y591</f>
        <v>0</v>
      </c>
      <c r="CH590" s="126">
        <f t="shared" ref="CH590" si="11038">Z590/Z591</f>
        <v>0</v>
      </c>
      <c r="CI590" s="124">
        <f t="shared" ref="CI590" si="11039">AA590/AA591</f>
        <v>0</v>
      </c>
      <c r="CJ590" s="130">
        <f t="shared" ref="CJ590" si="11040">AB590/AB591</f>
        <v>0</v>
      </c>
      <c r="CK590" s="131">
        <f t="shared" ref="CK590" si="11041">AC590/AC591</f>
        <v>0</v>
      </c>
    </row>
    <row r="591" spans="1:89" ht="14.25" thickTop="1" thickBot="1" x14ac:dyDescent="0.25">
      <c r="A591" s="254" t="s">
        <v>13</v>
      </c>
      <c r="B591" s="14">
        <f t="shared" ref="B591:AA591" si="11042">SUM(B568:B590)</f>
        <v>5509</v>
      </c>
      <c r="C591" s="1">
        <f t="shared" si="11042"/>
        <v>5965</v>
      </c>
      <c r="D591" s="14">
        <f t="shared" si="11042"/>
        <v>2781</v>
      </c>
      <c r="E591" s="1">
        <f t="shared" si="11042"/>
        <v>3557</v>
      </c>
      <c r="F591" s="14">
        <f t="shared" si="11042"/>
        <v>4610</v>
      </c>
      <c r="G591" s="1">
        <f t="shared" si="11042"/>
        <v>3905</v>
      </c>
      <c r="H591" s="14">
        <f t="shared" si="11042"/>
        <v>6856</v>
      </c>
      <c r="I591" s="1">
        <f t="shared" si="11042"/>
        <v>6549</v>
      </c>
      <c r="J591" s="14">
        <f t="shared" si="11042"/>
        <v>1598</v>
      </c>
      <c r="K591" s="1">
        <f t="shared" si="11042"/>
        <v>1418</v>
      </c>
      <c r="L591" s="14">
        <f t="shared" si="11042"/>
        <v>3738</v>
      </c>
      <c r="M591" s="1">
        <f t="shared" si="11042"/>
        <v>3804</v>
      </c>
      <c r="N591" s="14">
        <f t="shared" si="11042"/>
        <v>5840</v>
      </c>
      <c r="O591" s="1">
        <f t="shared" si="11042"/>
        <v>5730</v>
      </c>
      <c r="P591" s="14">
        <f t="shared" si="11042"/>
        <v>3181</v>
      </c>
      <c r="Q591" s="1">
        <f t="shared" si="11042"/>
        <v>2805</v>
      </c>
      <c r="R591" s="14">
        <f t="shared" si="11042"/>
        <v>3814</v>
      </c>
      <c r="S591" s="1">
        <f t="shared" si="11042"/>
        <v>3672</v>
      </c>
      <c r="T591" s="14">
        <f t="shared" si="11042"/>
        <v>1230</v>
      </c>
      <c r="U591" s="1">
        <f t="shared" si="11042"/>
        <v>1041</v>
      </c>
      <c r="V591" s="14">
        <f t="shared" si="11042"/>
        <v>4838</v>
      </c>
      <c r="W591" s="1">
        <f t="shared" si="11042"/>
        <v>3346</v>
      </c>
      <c r="X591" s="14">
        <f t="shared" si="11042"/>
        <v>2858</v>
      </c>
      <c r="Y591" s="1">
        <f t="shared" si="11042"/>
        <v>2480</v>
      </c>
      <c r="Z591" s="14">
        <f t="shared" si="11042"/>
        <v>6345</v>
      </c>
      <c r="AA591" s="1">
        <f t="shared" si="11042"/>
        <v>8864</v>
      </c>
      <c r="AB591" s="167">
        <f t="shared" ref="AB591:AC591" si="11043">SUM(AB567:AB590)</f>
        <v>53198</v>
      </c>
      <c r="AC591" s="168">
        <f t="shared" si="11043"/>
        <v>53136</v>
      </c>
      <c r="BI591" s="254" t="s">
        <v>13</v>
      </c>
      <c r="BJ591" s="148">
        <f>SUM(BJ567:BJ590)</f>
        <v>1.0000000000000002</v>
      </c>
      <c r="BK591" s="149">
        <f t="shared" ref="BK591:CK591" si="11044">SUM(BK567:BK590)</f>
        <v>0.99999999999999989</v>
      </c>
      <c r="BL591" s="148">
        <f t="shared" si="11044"/>
        <v>1</v>
      </c>
      <c r="BM591" s="149">
        <f t="shared" si="11044"/>
        <v>1.0000000000000002</v>
      </c>
      <c r="BN591" s="148">
        <f t="shared" si="11044"/>
        <v>0.99999999999999989</v>
      </c>
      <c r="BO591" s="149">
        <f t="shared" si="11044"/>
        <v>0.99999999999999989</v>
      </c>
      <c r="BP591" s="148">
        <f t="shared" si="11044"/>
        <v>1</v>
      </c>
      <c r="BQ591" s="149">
        <f t="shared" si="11044"/>
        <v>1</v>
      </c>
      <c r="BR591" s="148">
        <f t="shared" si="11044"/>
        <v>1</v>
      </c>
      <c r="BS591" s="149">
        <f t="shared" si="11044"/>
        <v>1.0000000000000002</v>
      </c>
      <c r="BT591" s="148">
        <f t="shared" si="11044"/>
        <v>0.99999999999999978</v>
      </c>
      <c r="BU591" s="149">
        <f t="shared" si="11044"/>
        <v>1.0000000000000002</v>
      </c>
      <c r="BV591" s="148">
        <f t="shared" si="11044"/>
        <v>0.99999999999999989</v>
      </c>
      <c r="BW591" s="149">
        <f t="shared" si="11044"/>
        <v>1</v>
      </c>
      <c r="BX591" s="148">
        <f t="shared" si="11044"/>
        <v>1</v>
      </c>
      <c r="BY591" s="149">
        <f t="shared" si="11044"/>
        <v>1</v>
      </c>
      <c r="BZ591" s="148">
        <f t="shared" si="11044"/>
        <v>1</v>
      </c>
      <c r="CA591" s="149">
        <f t="shared" si="11044"/>
        <v>0.99999999999999989</v>
      </c>
      <c r="CB591" s="148">
        <f t="shared" si="11044"/>
        <v>1</v>
      </c>
      <c r="CC591" s="149">
        <f t="shared" si="11044"/>
        <v>0.99999999999999989</v>
      </c>
      <c r="CD591" s="148">
        <f t="shared" si="11044"/>
        <v>1</v>
      </c>
      <c r="CE591" s="149">
        <f t="shared" si="11044"/>
        <v>1.0000000000000002</v>
      </c>
      <c r="CF591" s="148">
        <f t="shared" si="11044"/>
        <v>0.99999999999999989</v>
      </c>
      <c r="CG591" s="149">
        <f t="shared" si="11044"/>
        <v>1.0000000000000002</v>
      </c>
      <c r="CH591" s="148">
        <f t="shared" si="11044"/>
        <v>0.99999999999999989</v>
      </c>
      <c r="CI591" s="149">
        <f t="shared" si="11044"/>
        <v>0.99999999999999989</v>
      </c>
      <c r="CJ591" s="148">
        <f t="shared" si="11044"/>
        <v>1.0000000000000002</v>
      </c>
      <c r="CK591" s="149">
        <f t="shared" si="11044"/>
        <v>0.99999999999999978</v>
      </c>
    </row>
    <row r="592" spans="1:89" ht="13.5" thickTop="1" x14ac:dyDescent="0.2">
      <c r="A592" s="179"/>
    </row>
    <row r="594" spans="1:89" x14ac:dyDescent="0.2">
      <c r="A594" s="271">
        <f>+A563+1</f>
        <v>44002</v>
      </c>
      <c r="B594" s="271"/>
      <c r="C594" s="271"/>
      <c r="D594" s="271"/>
      <c r="BI594" s="270">
        <f>+BI532+2</f>
        <v>44002</v>
      </c>
      <c r="BJ594" s="270"/>
      <c r="BK594" s="270"/>
      <c r="BL594" s="270"/>
    </row>
    <row r="595" spans="1:89" ht="13.5" thickBot="1" x14ac:dyDescent="0.25">
      <c r="AE595" t="s">
        <v>84</v>
      </c>
    </row>
    <row r="596" spans="1:89" ht="14.25" thickTop="1" thickBot="1" x14ac:dyDescent="0.25">
      <c r="A596" s="268" t="s">
        <v>0</v>
      </c>
      <c r="B596" s="262" t="s">
        <v>1</v>
      </c>
      <c r="C596" s="263"/>
      <c r="D596" s="262" t="s">
        <v>2</v>
      </c>
      <c r="E596" s="263"/>
      <c r="F596" s="262" t="s">
        <v>3</v>
      </c>
      <c r="G596" s="263"/>
      <c r="H596" s="262" t="s">
        <v>4</v>
      </c>
      <c r="I596" s="263"/>
      <c r="J596" s="262" t="s">
        <v>5</v>
      </c>
      <c r="K596" s="263"/>
      <c r="L596" s="262" t="s">
        <v>6</v>
      </c>
      <c r="M596" s="263"/>
      <c r="N596" s="262" t="s">
        <v>7</v>
      </c>
      <c r="O596" s="263"/>
      <c r="P596" s="262" t="s">
        <v>8</v>
      </c>
      <c r="Q596" s="263"/>
      <c r="R596" s="262" t="s">
        <v>9</v>
      </c>
      <c r="S596" s="263"/>
      <c r="T596" s="262" t="s">
        <v>10</v>
      </c>
      <c r="U596" s="263"/>
      <c r="V596" s="262" t="s">
        <v>11</v>
      </c>
      <c r="W596" s="263"/>
      <c r="X596" s="262" t="s">
        <v>12</v>
      </c>
      <c r="Y596" s="263"/>
      <c r="Z596" s="264" t="s">
        <v>40</v>
      </c>
      <c r="AA596" s="265"/>
      <c r="AB596" s="266" t="s">
        <v>41</v>
      </c>
      <c r="AC596" s="267"/>
      <c r="AE596" s="268" t="s">
        <v>0</v>
      </c>
      <c r="AF596" s="262" t="s">
        <v>1</v>
      </c>
      <c r="AG596" s="263"/>
      <c r="AH596" s="262" t="s">
        <v>2</v>
      </c>
      <c r="AI596" s="263"/>
      <c r="AJ596" s="262" t="s">
        <v>3</v>
      </c>
      <c r="AK596" s="263"/>
      <c r="AL596" s="262" t="s">
        <v>4</v>
      </c>
      <c r="AM596" s="263"/>
      <c r="AN596" s="262" t="s">
        <v>5</v>
      </c>
      <c r="AO596" s="263"/>
      <c r="AP596" s="262" t="s">
        <v>6</v>
      </c>
      <c r="AQ596" s="263"/>
      <c r="AR596" s="262" t="s">
        <v>7</v>
      </c>
      <c r="AS596" s="263"/>
      <c r="AT596" s="262" t="s">
        <v>8</v>
      </c>
      <c r="AU596" s="263"/>
      <c r="AV596" s="262" t="s">
        <v>9</v>
      </c>
      <c r="AW596" s="263"/>
      <c r="AX596" s="262" t="s">
        <v>10</v>
      </c>
      <c r="AY596" s="263"/>
      <c r="AZ596" s="262" t="s">
        <v>11</v>
      </c>
      <c r="BA596" s="263"/>
      <c r="BB596" s="262" t="s">
        <v>12</v>
      </c>
      <c r="BC596" s="263"/>
      <c r="BD596" s="264" t="s">
        <v>40</v>
      </c>
      <c r="BE596" s="265"/>
      <c r="BF596" s="266" t="s">
        <v>41</v>
      </c>
      <c r="BG596" s="267"/>
      <c r="BI596" s="268" t="s">
        <v>0</v>
      </c>
      <c r="BJ596" s="262" t="s">
        <v>1</v>
      </c>
      <c r="BK596" s="263"/>
      <c r="BL596" s="262" t="s">
        <v>2</v>
      </c>
      <c r="BM596" s="263"/>
      <c r="BN596" s="262" t="s">
        <v>3</v>
      </c>
      <c r="BO596" s="263"/>
      <c r="BP596" s="262" t="s">
        <v>4</v>
      </c>
      <c r="BQ596" s="263"/>
      <c r="BR596" s="262" t="s">
        <v>5</v>
      </c>
      <c r="BS596" s="263"/>
      <c r="BT596" s="262" t="s">
        <v>6</v>
      </c>
      <c r="BU596" s="263"/>
      <c r="BV596" s="262" t="s">
        <v>7</v>
      </c>
      <c r="BW596" s="263"/>
      <c r="BX596" s="262" t="s">
        <v>8</v>
      </c>
      <c r="BY596" s="263"/>
      <c r="BZ596" s="262" t="s">
        <v>9</v>
      </c>
      <c r="CA596" s="263"/>
      <c r="CB596" s="262" t="s">
        <v>10</v>
      </c>
      <c r="CC596" s="263"/>
      <c r="CD596" s="262" t="s">
        <v>11</v>
      </c>
      <c r="CE596" s="263"/>
      <c r="CF596" s="262" t="s">
        <v>12</v>
      </c>
      <c r="CG596" s="263"/>
      <c r="CH596" s="264" t="s">
        <v>40</v>
      </c>
      <c r="CI596" s="265"/>
      <c r="CJ596" s="262" t="s">
        <v>41</v>
      </c>
      <c r="CK596" s="263"/>
    </row>
    <row r="597" spans="1:89" ht="15" thickTop="1" thickBot="1" x14ac:dyDescent="0.3">
      <c r="A597" s="269"/>
      <c r="B597" s="112" t="s">
        <v>14</v>
      </c>
      <c r="C597" s="113" t="s">
        <v>15</v>
      </c>
      <c r="D597" s="114" t="s">
        <v>14</v>
      </c>
      <c r="E597" s="115" t="s">
        <v>15</v>
      </c>
      <c r="F597" s="112" t="s">
        <v>14</v>
      </c>
      <c r="G597" s="113" t="s">
        <v>15</v>
      </c>
      <c r="H597" s="114" t="s">
        <v>14</v>
      </c>
      <c r="I597" s="115" t="s">
        <v>15</v>
      </c>
      <c r="J597" s="112" t="s">
        <v>14</v>
      </c>
      <c r="K597" s="113" t="s">
        <v>15</v>
      </c>
      <c r="L597" s="114" t="s">
        <v>14</v>
      </c>
      <c r="M597" s="112" t="s">
        <v>15</v>
      </c>
      <c r="N597" s="116" t="s">
        <v>14</v>
      </c>
      <c r="O597" s="117" t="s">
        <v>15</v>
      </c>
      <c r="P597" s="112" t="s">
        <v>14</v>
      </c>
      <c r="Q597" s="113" t="s">
        <v>15</v>
      </c>
      <c r="R597" s="114" t="s">
        <v>14</v>
      </c>
      <c r="S597" s="115" t="s">
        <v>15</v>
      </c>
      <c r="T597" s="112" t="s">
        <v>14</v>
      </c>
      <c r="U597" s="113" t="s">
        <v>15</v>
      </c>
      <c r="V597" s="114" t="s">
        <v>14</v>
      </c>
      <c r="W597" s="115" t="s">
        <v>15</v>
      </c>
      <c r="X597" s="112" t="s">
        <v>14</v>
      </c>
      <c r="Y597" s="113" t="s">
        <v>15</v>
      </c>
      <c r="Z597" s="26" t="s">
        <v>14</v>
      </c>
      <c r="AA597" s="118" t="s">
        <v>15</v>
      </c>
      <c r="AB597" s="169" t="s">
        <v>14</v>
      </c>
      <c r="AC597" s="170" t="s">
        <v>15</v>
      </c>
      <c r="AE597" s="269"/>
      <c r="AF597" s="112" t="s">
        <v>14</v>
      </c>
      <c r="AG597" s="113" t="s">
        <v>15</v>
      </c>
      <c r="AH597" s="114" t="s">
        <v>14</v>
      </c>
      <c r="AI597" s="115" t="s">
        <v>15</v>
      </c>
      <c r="AJ597" s="112" t="s">
        <v>14</v>
      </c>
      <c r="AK597" s="113" t="s">
        <v>15</v>
      </c>
      <c r="AL597" s="114" t="s">
        <v>14</v>
      </c>
      <c r="AM597" s="115" t="s">
        <v>15</v>
      </c>
      <c r="AN597" s="112" t="s">
        <v>14</v>
      </c>
      <c r="AO597" s="113" t="s">
        <v>15</v>
      </c>
      <c r="AP597" s="114" t="s">
        <v>14</v>
      </c>
      <c r="AQ597" s="112" t="s">
        <v>15</v>
      </c>
      <c r="AR597" s="116" t="s">
        <v>14</v>
      </c>
      <c r="AS597" s="117" t="s">
        <v>15</v>
      </c>
      <c r="AT597" s="112" t="s">
        <v>14</v>
      </c>
      <c r="AU597" s="113" t="s">
        <v>15</v>
      </c>
      <c r="AV597" s="114" t="s">
        <v>14</v>
      </c>
      <c r="AW597" s="115" t="s">
        <v>15</v>
      </c>
      <c r="AX597" s="112" t="s">
        <v>14</v>
      </c>
      <c r="AY597" s="113" t="s">
        <v>15</v>
      </c>
      <c r="AZ597" s="114" t="s">
        <v>14</v>
      </c>
      <c r="BA597" s="115" t="s">
        <v>15</v>
      </c>
      <c r="BB597" s="112" t="s">
        <v>14</v>
      </c>
      <c r="BC597" s="113" t="s">
        <v>15</v>
      </c>
      <c r="BD597" s="26" t="s">
        <v>14</v>
      </c>
      <c r="BE597" s="118" t="s">
        <v>15</v>
      </c>
      <c r="BF597" s="169" t="s">
        <v>14</v>
      </c>
      <c r="BG597" s="170" t="s">
        <v>15</v>
      </c>
      <c r="BI597" s="269"/>
      <c r="BJ597" s="112" t="s">
        <v>14</v>
      </c>
      <c r="BK597" s="113" t="s">
        <v>15</v>
      </c>
      <c r="BL597" s="114" t="s">
        <v>14</v>
      </c>
      <c r="BM597" s="115" t="s">
        <v>15</v>
      </c>
      <c r="BN597" s="112" t="s">
        <v>14</v>
      </c>
      <c r="BO597" s="113" t="s">
        <v>15</v>
      </c>
      <c r="BP597" s="114" t="s">
        <v>14</v>
      </c>
      <c r="BQ597" s="115" t="s">
        <v>15</v>
      </c>
      <c r="BR597" s="112" t="s">
        <v>14</v>
      </c>
      <c r="BS597" s="113" t="s">
        <v>15</v>
      </c>
      <c r="BT597" s="114" t="s">
        <v>14</v>
      </c>
      <c r="BU597" s="112" t="s">
        <v>15</v>
      </c>
      <c r="BV597" s="116" t="s">
        <v>14</v>
      </c>
      <c r="BW597" s="117" t="s">
        <v>15</v>
      </c>
      <c r="BX597" s="112" t="s">
        <v>14</v>
      </c>
      <c r="BY597" s="113" t="s">
        <v>15</v>
      </c>
      <c r="BZ597" s="114" t="s">
        <v>14</v>
      </c>
      <c r="CA597" s="115" t="s">
        <v>15</v>
      </c>
      <c r="CB597" s="112" t="s">
        <v>14</v>
      </c>
      <c r="CC597" s="113" t="s">
        <v>15</v>
      </c>
      <c r="CD597" s="114" t="s">
        <v>14</v>
      </c>
      <c r="CE597" s="115" t="s">
        <v>15</v>
      </c>
      <c r="CF597" s="112" t="s">
        <v>14</v>
      </c>
      <c r="CG597" s="113" t="s">
        <v>15</v>
      </c>
      <c r="CH597" s="26" t="s">
        <v>14</v>
      </c>
      <c r="CI597" s="118" t="s">
        <v>15</v>
      </c>
      <c r="CJ597" s="116" t="s">
        <v>14</v>
      </c>
      <c r="CK597" s="117" t="s">
        <v>15</v>
      </c>
    </row>
    <row r="598" spans="1:89" ht="13.5" thickTop="1" x14ac:dyDescent="0.2">
      <c r="A598" s="120" t="s">
        <v>16</v>
      </c>
      <c r="B598" s="121"/>
      <c r="C598" s="178"/>
      <c r="D598" s="122"/>
      <c r="E598" s="173"/>
      <c r="F598" s="121"/>
      <c r="G598" s="123"/>
      <c r="H598" s="122"/>
      <c r="I598" s="173"/>
      <c r="J598" s="121"/>
      <c r="K598" s="123"/>
      <c r="L598" s="122"/>
      <c r="M598" s="121"/>
      <c r="N598" s="172"/>
      <c r="O598" s="174"/>
      <c r="P598" s="121"/>
      <c r="Q598" s="123"/>
      <c r="R598" s="122"/>
      <c r="S598" s="173"/>
      <c r="T598" s="121"/>
      <c r="U598" s="123"/>
      <c r="V598" s="122"/>
      <c r="W598" s="173"/>
      <c r="X598" s="121"/>
      <c r="Y598" s="123"/>
      <c r="Z598" s="21"/>
      <c r="AA598" s="177"/>
      <c r="AB598" s="163">
        <f>B598+D598+F598+H598+J598+L598+N598+P598+R598+T598+V598+X598+Z598</f>
        <v>0</v>
      </c>
      <c r="AC598" s="164">
        <f>C598+E598+G598+I598+K598+M598+O598+Q598+S598+U598+W598+Y598+AA598</f>
        <v>0</v>
      </c>
      <c r="AE598" s="257" t="str">
        <f>$AE$9</f>
        <v>07:00 - 07:59</v>
      </c>
      <c r="AF598" s="121">
        <f>SUMIF($A$9:$A$32,$AE598,B$598:B$621)</f>
        <v>480</v>
      </c>
      <c r="AG598" s="178">
        <f t="shared" ref="AG598:AV600" si="11045">SUMIF($A$9:$A$32,$AE598,C$598:C$621)</f>
        <v>315</v>
      </c>
      <c r="AH598" s="122">
        <f t="shared" si="11045"/>
        <v>219</v>
      </c>
      <c r="AI598" s="173">
        <f t="shared" si="11045"/>
        <v>178</v>
      </c>
      <c r="AJ598" s="121">
        <f t="shared" si="11045"/>
        <v>443</v>
      </c>
      <c r="AK598" s="123">
        <f t="shared" si="11045"/>
        <v>161</v>
      </c>
      <c r="AL598" s="122">
        <f t="shared" si="11045"/>
        <v>567</v>
      </c>
      <c r="AM598" s="173">
        <f t="shared" si="11045"/>
        <v>395</v>
      </c>
      <c r="AN598" s="121">
        <f t="shared" si="11045"/>
        <v>64</v>
      </c>
      <c r="AO598" s="123">
        <f t="shared" si="11045"/>
        <v>121</v>
      </c>
      <c r="AP598" s="122">
        <f t="shared" si="11045"/>
        <v>153</v>
      </c>
      <c r="AQ598" s="121">
        <f t="shared" si="11045"/>
        <v>406</v>
      </c>
      <c r="AR598" s="172">
        <f t="shared" si="11045"/>
        <v>342</v>
      </c>
      <c r="AS598" s="174">
        <f t="shared" si="11045"/>
        <v>488</v>
      </c>
      <c r="AT598" s="121">
        <f t="shared" si="11045"/>
        <v>219</v>
      </c>
      <c r="AU598" s="123">
        <f t="shared" si="11045"/>
        <v>135</v>
      </c>
      <c r="AV598" s="122">
        <f t="shared" si="11045"/>
        <v>333</v>
      </c>
      <c r="AW598" s="173">
        <f t="shared" ref="AW598:BE600" si="11046">SUMIF($A$9:$A$32,$AE598,S$598:S$621)</f>
        <v>181</v>
      </c>
      <c r="AX598" s="121">
        <f t="shared" si="11046"/>
        <v>43</v>
      </c>
      <c r="AY598" s="123">
        <f t="shared" si="11046"/>
        <v>101</v>
      </c>
      <c r="AZ598" s="122">
        <f t="shared" si="11046"/>
        <v>134</v>
      </c>
      <c r="BA598" s="173">
        <f t="shared" si="11046"/>
        <v>324</v>
      </c>
      <c r="BB598" s="121">
        <f t="shared" si="11046"/>
        <v>216</v>
      </c>
      <c r="BC598" s="123">
        <f t="shared" si="11046"/>
        <v>177</v>
      </c>
      <c r="BD598" s="21">
        <f t="shared" si="11046"/>
        <v>502</v>
      </c>
      <c r="BE598" s="177">
        <f t="shared" si="11046"/>
        <v>384</v>
      </c>
      <c r="BF598" s="163">
        <f>AF598+AH598+AJ598+AL598+AN598+AP598+AR598+AT598+AV598+AX598+AZ598+BB598+BD598</f>
        <v>3715</v>
      </c>
      <c r="BG598" s="164">
        <f>AG598+AI598+AK598+AM598+AO598+AQ598+AS598+AU598+AW598+AY598+BA598+BC598+BE598</f>
        <v>3366</v>
      </c>
      <c r="BI598" s="120" t="s">
        <v>16</v>
      </c>
      <c r="BJ598" s="124">
        <f>B598/B622</f>
        <v>0</v>
      </c>
      <c r="BK598" s="125">
        <f t="shared" ref="BK598" si="11047">C598/C622</f>
        <v>0</v>
      </c>
      <c r="BL598" s="126">
        <f t="shared" ref="BL598" si="11048">D598/D622</f>
        <v>0</v>
      </c>
      <c r="BM598" s="127">
        <f t="shared" ref="BM598" si="11049">E598/E622</f>
        <v>0</v>
      </c>
      <c r="BN598" s="124">
        <f t="shared" ref="BN598" si="11050">F598/F622</f>
        <v>0</v>
      </c>
      <c r="BO598" s="125">
        <f t="shared" ref="BO598" si="11051">G598/G622</f>
        <v>0</v>
      </c>
      <c r="BP598" s="126">
        <f t="shared" ref="BP598" si="11052">H598/H622</f>
        <v>0</v>
      </c>
      <c r="BQ598" s="127">
        <f t="shared" ref="BQ598" si="11053">I598/I622</f>
        <v>0</v>
      </c>
      <c r="BR598" s="124">
        <f t="shared" ref="BR598" si="11054">J598/J622</f>
        <v>0</v>
      </c>
      <c r="BS598" s="125">
        <f t="shared" ref="BS598" si="11055">K598/K622</f>
        <v>0</v>
      </c>
      <c r="BT598" s="126">
        <f t="shared" ref="BT598" si="11056">L598/L622</f>
        <v>0</v>
      </c>
      <c r="BU598" s="124">
        <f t="shared" ref="BU598" si="11057">M598/M622</f>
        <v>0</v>
      </c>
      <c r="BV598" s="128">
        <f t="shared" ref="BV598" si="11058">N598/N622</f>
        <v>0</v>
      </c>
      <c r="BW598" s="129">
        <f t="shared" ref="BW598" si="11059">O598/O622</f>
        <v>0</v>
      </c>
      <c r="BX598" s="124">
        <f t="shared" ref="BX598" si="11060">P598/P622</f>
        <v>0</v>
      </c>
      <c r="BY598" s="125">
        <f t="shared" ref="BY598" si="11061">Q598/Q622</f>
        <v>0</v>
      </c>
      <c r="BZ598" s="126">
        <f t="shared" ref="BZ598" si="11062">R598/R622</f>
        <v>0</v>
      </c>
      <c r="CA598" s="127">
        <f t="shared" ref="CA598" si="11063">S598/S622</f>
        <v>0</v>
      </c>
      <c r="CB598" s="124">
        <f t="shared" ref="CB598" si="11064">T598/T622</f>
        <v>0</v>
      </c>
      <c r="CC598" s="125">
        <f t="shared" ref="CC598" si="11065">U598/U622</f>
        <v>0</v>
      </c>
      <c r="CD598" s="126">
        <f t="shared" ref="CD598" si="11066">V598/V622</f>
        <v>0</v>
      </c>
      <c r="CE598" s="127">
        <f t="shared" ref="CE598" si="11067">W598/W622</f>
        <v>0</v>
      </c>
      <c r="CF598" s="124">
        <f t="shared" ref="CF598" si="11068">X598/X622</f>
        <v>0</v>
      </c>
      <c r="CG598" s="125">
        <f t="shared" ref="CG598" si="11069">Y598/Y622</f>
        <v>0</v>
      </c>
      <c r="CH598" s="126">
        <f t="shared" ref="CH598" si="11070">Z598/Z622</f>
        <v>0</v>
      </c>
      <c r="CI598" s="124">
        <f t="shared" ref="CI598" si="11071">AA598/AA622</f>
        <v>0</v>
      </c>
      <c r="CJ598" s="130">
        <f t="shared" ref="CJ598" si="11072">AB598/AB622</f>
        <v>0</v>
      </c>
      <c r="CK598" s="131">
        <f t="shared" ref="CK598" si="11073">AC598/AC622</f>
        <v>0</v>
      </c>
    </row>
    <row r="599" spans="1:89" x14ac:dyDescent="0.2">
      <c r="A599" s="132" t="s">
        <v>17</v>
      </c>
      <c r="B599" s="181">
        <v>58</v>
      </c>
      <c r="C599" s="182">
        <v>0</v>
      </c>
      <c r="D599" s="183">
        <v>61</v>
      </c>
      <c r="E599" s="184">
        <v>0</v>
      </c>
      <c r="F599" s="181">
        <v>121</v>
      </c>
      <c r="G599" s="185">
        <v>0</v>
      </c>
      <c r="H599" s="183">
        <v>48</v>
      </c>
      <c r="I599" s="184">
        <v>9</v>
      </c>
      <c r="J599" s="181">
        <v>9</v>
      </c>
      <c r="K599" s="185">
        <v>6</v>
      </c>
      <c r="L599" s="183">
        <v>15</v>
      </c>
      <c r="M599" s="181">
        <v>10</v>
      </c>
      <c r="N599" s="186">
        <v>20</v>
      </c>
      <c r="O599" s="187">
        <v>0</v>
      </c>
      <c r="P599" s="181">
        <v>18</v>
      </c>
      <c r="Q599" s="185">
        <v>0</v>
      </c>
      <c r="R599" s="183">
        <v>4</v>
      </c>
      <c r="S599" s="184">
        <v>0</v>
      </c>
      <c r="T599" s="181">
        <v>0</v>
      </c>
      <c r="U599" s="185">
        <v>0</v>
      </c>
      <c r="V599" s="183">
        <v>0</v>
      </c>
      <c r="W599" s="184">
        <v>0</v>
      </c>
      <c r="X599" s="181">
        <v>0</v>
      </c>
      <c r="Y599" s="185">
        <v>0</v>
      </c>
      <c r="Z599" s="183">
        <v>0</v>
      </c>
      <c r="AA599" s="181">
        <v>0</v>
      </c>
      <c r="AB599" s="165">
        <f t="shared" ref="AB599:AB600" si="11074">B599+D599+F599+H599+J599+L599+N599+P599+R599+T599+V599+X599+Z599</f>
        <v>354</v>
      </c>
      <c r="AC599" s="166">
        <f t="shared" ref="AC599:AC618" si="11075">C599+E599+G599+I599+K599+M599+O599+Q599+S599+U599+W599+Y599+AA599</f>
        <v>25</v>
      </c>
      <c r="AE599" s="259" t="str">
        <f>$AE$10</f>
        <v>08:00 - 08:59</v>
      </c>
      <c r="AF599" s="121">
        <f>SUMIF($A$9:$A$32,$AE599,B$598:B$621)</f>
        <v>483</v>
      </c>
      <c r="AG599" s="182">
        <f t="shared" si="11045"/>
        <v>453</v>
      </c>
      <c r="AH599" s="183">
        <f t="shared" si="11045"/>
        <v>231</v>
      </c>
      <c r="AI599" s="184">
        <f t="shared" si="11045"/>
        <v>172</v>
      </c>
      <c r="AJ599" s="181">
        <f t="shared" si="11045"/>
        <v>497</v>
      </c>
      <c r="AK599" s="185">
        <f t="shared" si="11045"/>
        <v>155</v>
      </c>
      <c r="AL599" s="183">
        <f t="shared" si="11045"/>
        <v>560</v>
      </c>
      <c r="AM599" s="184">
        <f t="shared" si="11045"/>
        <v>399</v>
      </c>
      <c r="AN599" s="181">
        <f t="shared" si="11045"/>
        <v>89</v>
      </c>
      <c r="AO599" s="185">
        <f t="shared" si="11045"/>
        <v>121</v>
      </c>
      <c r="AP599" s="183">
        <f t="shared" si="11045"/>
        <v>97</v>
      </c>
      <c r="AQ599" s="181">
        <f t="shared" si="11045"/>
        <v>439</v>
      </c>
      <c r="AR599" s="186">
        <f t="shared" si="11045"/>
        <v>343</v>
      </c>
      <c r="AS599" s="187">
        <f t="shared" si="11045"/>
        <v>611</v>
      </c>
      <c r="AT599" s="181">
        <f t="shared" si="11045"/>
        <v>218</v>
      </c>
      <c r="AU599" s="185">
        <f t="shared" si="11045"/>
        <v>151</v>
      </c>
      <c r="AV599" s="183">
        <f t="shared" si="11045"/>
        <v>347</v>
      </c>
      <c r="AW599" s="184">
        <f t="shared" si="11046"/>
        <v>175</v>
      </c>
      <c r="AX599" s="181">
        <f t="shared" si="11046"/>
        <v>52</v>
      </c>
      <c r="AY599" s="185">
        <f t="shared" si="11046"/>
        <v>61</v>
      </c>
      <c r="AZ599" s="183">
        <f t="shared" si="11046"/>
        <v>133</v>
      </c>
      <c r="BA599" s="184">
        <f t="shared" si="11046"/>
        <v>381</v>
      </c>
      <c r="BB599" s="181">
        <f t="shared" si="11046"/>
        <v>206</v>
      </c>
      <c r="BC599" s="185">
        <f t="shared" si="11046"/>
        <v>134</v>
      </c>
      <c r="BD599" s="183">
        <f t="shared" si="11046"/>
        <v>398</v>
      </c>
      <c r="BE599" s="181">
        <f t="shared" si="11046"/>
        <v>432</v>
      </c>
      <c r="BF599" s="165">
        <f>SUM(AF599,AH599,AJ599,AL599,AN599,AP599,AR599,AT599,AV599,AX599,AZ599,BB599,BD599)</f>
        <v>3654</v>
      </c>
      <c r="BG599" s="166">
        <f>SUM(AG599,AI599,AK599,AM599,AO599,AQ599,AS599,AU599,AW599,AY599,BA599,BC599,BE599)</f>
        <v>3684</v>
      </c>
      <c r="BI599" s="132" t="s">
        <v>17</v>
      </c>
      <c r="BJ599" s="124">
        <f>B599/B622</f>
        <v>1.1793411956079707E-2</v>
      </c>
      <c r="BK599" s="125">
        <f t="shared" ref="BK599" si="11076">C599/C622</f>
        <v>0</v>
      </c>
      <c r="BL599" s="126">
        <f t="shared" ref="BL599" si="11077">D599/D622</f>
        <v>2.8719397363465161E-2</v>
      </c>
      <c r="BM599" s="127">
        <f t="shared" ref="BM599" si="11078">E599/E622</f>
        <v>0</v>
      </c>
      <c r="BN599" s="124">
        <f t="shared" ref="BN599" si="11079">F599/F622</f>
        <v>2.9177718832891247E-2</v>
      </c>
      <c r="BO599" s="125">
        <f t="shared" ref="BO599" si="11080">G599/G622</f>
        <v>0</v>
      </c>
      <c r="BP599" s="126">
        <f t="shared" ref="BP599" si="11081">H599/H622</f>
        <v>7.6445293836598181E-3</v>
      </c>
      <c r="BQ599" s="127">
        <f t="shared" ref="BQ599" si="11082">I599/I622</f>
        <v>1.4374700527072352E-3</v>
      </c>
      <c r="BR599" s="124">
        <f t="shared" ref="BR599" si="11083">J599/J622</f>
        <v>7.3710073710073713E-3</v>
      </c>
      <c r="BS599" s="125">
        <f t="shared" ref="BS599" si="11084">K599/K622</f>
        <v>6.1349693251533744E-3</v>
      </c>
      <c r="BT599" s="126">
        <f t="shared" ref="BT599" si="11085">L599/L622</f>
        <v>5.0016672224074687E-3</v>
      </c>
      <c r="BU599" s="124">
        <f t="shared" ref="BU599" si="11086">M599/M622</f>
        <v>3.2331070158422245E-3</v>
      </c>
      <c r="BV599" s="128">
        <f t="shared" ref="BV599" si="11087">N599/N622</f>
        <v>3.8255547054322878E-3</v>
      </c>
      <c r="BW599" s="129">
        <f t="shared" ref="BW599" si="11088">O599/O622</f>
        <v>0</v>
      </c>
      <c r="BX599" s="124">
        <f t="shared" ref="BX599" si="11089">P599/P622</f>
        <v>6.0100166944908181E-3</v>
      </c>
      <c r="BY599" s="125">
        <f t="shared" ref="BY599" si="11090">Q599/Q622</f>
        <v>0</v>
      </c>
      <c r="BZ599" s="126">
        <f t="shared" ref="BZ599" si="11091">R599/R622</f>
        <v>1.1402508551881414E-3</v>
      </c>
      <c r="CA599" s="127">
        <f t="shared" ref="CA599" si="11092">S599/S622</f>
        <v>0</v>
      </c>
      <c r="CB599" s="124">
        <f t="shared" ref="CB599" si="11093">T599/T622</f>
        <v>0</v>
      </c>
      <c r="CC599" s="125">
        <f t="shared" ref="CC599" si="11094">U599/U622</f>
        <v>0</v>
      </c>
      <c r="CD599" s="126">
        <f t="shared" ref="CD599" si="11095">V599/V622</f>
        <v>0</v>
      </c>
      <c r="CE599" s="127">
        <f t="shared" ref="CE599" si="11096">W599/W622</f>
        <v>0</v>
      </c>
      <c r="CF599" s="124">
        <f t="shared" ref="CF599" si="11097">X599/X622</f>
        <v>0</v>
      </c>
      <c r="CG599" s="125">
        <f t="shared" ref="CG599" si="11098">Y599/Y622</f>
        <v>0</v>
      </c>
      <c r="CH599" s="126">
        <f t="shared" ref="CH599" si="11099">Z599/Z622</f>
        <v>0</v>
      </c>
      <c r="CI599" s="124">
        <f t="shared" ref="CI599" si="11100">AA599/AA622</f>
        <v>0</v>
      </c>
      <c r="CJ599" s="130">
        <f t="shared" ref="CJ599" si="11101">AB599/AB622</f>
        <v>7.5250302914354949E-3</v>
      </c>
      <c r="CK599" s="131">
        <f t="shared" ref="CK599" si="11102">AC599/AC622</f>
        <v>5.3235663635782884E-4</v>
      </c>
    </row>
    <row r="600" spans="1:89" ht="13.5" thickBot="1" x14ac:dyDescent="0.25">
      <c r="A600" s="140" t="s">
        <v>18</v>
      </c>
      <c r="B600" s="188">
        <v>247</v>
      </c>
      <c r="C600" s="189">
        <v>0</v>
      </c>
      <c r="D600" s="190">
        <v>133</v>
      </c>
      <c r="E600" s="191">
        <v>3</v>
      </c>
      <c r="F600" s="188">
        <v>313</v>
      </c>
      <c r="G600" s="192">
        <v>9</v>
      </c>
      <c r="H600" s="190">
        <v>288</v>
      </c>
      <c r="I600" s="191">
        <v>78</v>
      </c>
      <c r="J600" s="188">
        <v>34</v>
      </c>
      <c r="K600" s="192">
        <v>33</v>
      </c>
      <c r="L600" s="190">
        <v>80</v>
      </c>
      <c r="M600" s="188">
        <v>135</v>
      </c>
      <c r="N600" s="193">
        <v>177</v>
      </c>
      <c r="O600" s="194">
        <v>153</v>
      </c>
      <c r="P600" s="188">
        <v>118</v>
      </c>
      <c r="Q600" s="192">
        <v>125</v>
      </c>
      <c r="R600" s="190">
        <v>151</v>
      </c>
      <c r="S600" s="191">
        <v>91</v>
      </c>
      <c r="T600" s="188">
        <v>31</v>
      </c>
      <c r="U600" s="192">
        <v>62</v>
      </c>
      <c r="V600" s="190">
        <v>72</v>
      </c>
      <c r="W600" s="191">
        <v>128</v>
      </c>
      <c r="X600" s="188">
        <v>140</v>
      </c>
      <c r="Y600" s="192">
        <v>102</v>
      </c>
      <c r="Z600" s="190">
        <v>348</v>
      </c>
      <c r="AA600" s="188">
        <v>278</v>
      </c>
      <c r="AB600" s="165">
        <f t="shared" si="11074"/>
        <v>2132</v>
      </c>
      <c r="AC600" s="166">
        <f t="shared" si="11075"/>
        <v>1197</v>
      </c>
      <c r="AE600" s="257">
        <f>$AE$11</f>
        <v>0</v>
      </c>
      <c r="AF600" s="121">
        <f>SUMIF($A$9:$A$32,$AE600,B$598:B$621)</f>
        <v>0</v>
      </c>
      <c r="AG600" s="189">
        <f t="shared" si="11045"/>
        <v>0</v>
      </c>
      <c r="AH600" s="190">
        <f t="shared" si="11045"/>
        <v>0</v>
      </c>
      <c r="AI600" s="191">
        <f t="shared" si="11045"/>
        <v>0</v>
      </c>
      <c r="AJ600" s="188">
        <f t="shared" si="11045"/>
        <v>0</v>
      </c>
      <c r="AK600" s="192">
        <f t="shared" si="11045"/>
        <v>0</v>
      </c>
      <c r="AL600" s="190">
        <f t="shared" si="11045"/>
        <v>0</v>
      </c>
      <c r="AM600" s="191">
        <f t="shared" si="11045"/>
        <v>0</v>
      </c>
      <c r="AN600" s="188">
        <f t="shared" si="11045"/>
        <v>0</v>
      </c>
      <c r="AO600" s="192">
        <f t="shared" si="11045"/>
        <v>0</v>
      </c>
      <c r="AP600" s="190">
        <f t="shared" si="11045"/>
        <v>0</v>
      </c>
      <c r="AQ600" s="188">
        <f t="shared" si="11045"/>
        <v>0</v>
      </c>
      <c r="AR600" s="193">
        <f t="shared" si="11045"/>
        <v>0</v>
      </c>
      <c r="AS600" s="194">
        <f t="shared" si="11045"/>
        <v>0</v>
      </c>
      <c r="AT600" s="188">
        <f t="shared" si="11045"/>
        <v>0</v>
      </c>
      <c r="AU600" s="192">
        <f t="shared" si="11045"/>
        <v>0</v>
      </c>
      <c r="AV600" s="190">
        <f t="shared" si="11045"/>
        <v>0</v>
      </c>
      <c r="AW600" s="191">
        <f t="shared" si="11046"/>
        <v>0</v>
      </c>
      <c r="AX600" s="188">
        <f t="shared" si="11046"/>
        <v>0</v>
      </c>
      <c r="AY600" s="192">
        <f t="shared" si="11046"/>
        <v>0</v>
      </c>
      <c r="AZ600" s="190">
        <f t="shared" si="11046"/>
        <v>0</v>
      </c>
      <c r="BA600" s="191">
        <f t="shared" si="11046"/>
        <v>0</v>
      </c>
      <c r="BB600" s="188">
        <f t="shared" si="11046"/>
        <v>0</v>
      </c>
      <c r="BC600" s="192">
        <f t="shared" si="11046"/>
        <v>0</v>
      </c>
      <c r="BD600" s="190">
        <f t="shared" si="11046"/>
        <v>0</v>
      </c>
      <c r="BE600" s="188">
        <f t="shared" si="11046"/>
        <v>0</v>
      </c>
      <c r="BF600" s="165">
        <f>SUM(AF600,AH600,AJ600,AL600,AN600,AP600,AR600,AT600,AV600,AX600,AZ600,BB600,BD600)</f>
        <v>0</v>
      </c>
      <c r="BG600" s="166">
        <f>SUM(AG600,AI600,AK600,AM600,AO600,AQ600,AS600,AU600,AW600,AY600,BA600,BC600,BE600)</f>
        <v>0</v>
      </c>
      <c r="BI600" s="140" t="s">
        <v>18</v>
      </c>
      <c r="BJ600" s="124">
        <f>B600/B622</f>
        <v>5.0223668157787719E-2</v>
      </c>
      <c r="BK600" s="125">
        <f t="shared" ref="BK600" si="11103">C600/C622</f>
        <v>0</v>
      </c>
      <c r="BL600" s="126">
        <f t="shared" ref="BL600" si="11104">D600/D622</f>
        <v>6.2617702448210924E-2</v>
      </c>
      <c r="BM600" s="127">
        <f t="shared" ref="BM600" si="11105">E600/E622</f>
        <v>9.0881551045137842E-4</v>
      </c>
      <c r="BN600" s="124">
        <f t="shared" ref="BN600" si="11106">F600/F622</f>
        <v>7.5476247890040996E-2</v>
      </c>
      <c r="BO600" s="125">
        <f t="shared" ref="BO600" si="11107">G600/G622</f>
        <v>2.3273855702094647E-3</v>
      </c>
      <c r="BP600" s="126">
        <f t="shared" ref="BP600" si="11108">H600/H622</f>
        <v>4.5867176301958912E-2</v>
      </c>
      <c r="BQ600" s="127">
        <f t="shared" ref="BQ600" si="11109">I600/I622</f>
        <v>1.2458073790129372E-2</v>
      </c>
      <c r="BR600" s="124">
        <f t="shared" ref="BR600" si="11110">J600/J622</f>
        <v>2.7846027846027847E-2</v>
      </c>
      <c r="BS600" s="125">
        <f t="shared" ref="BS600" si="11111">K600/K622</f>
        <v>3.3742331288343558E-2</v>
      </c>
      <c r="BT600" s="126">
        <f t="shared" ref="BT600" si="11112">L600/L622</f>
        <v>2.6675558519506502E-2</v>
      </c>
      <c r="BU600" s="124">
        <f t="shared" ref="BU600" si="11113">M600/M622</f>
        <v>4.3646944713870033E-2</v>
      </c>
      <c r="BV600" s="128">
        <f t="shared" ref="BV600" si="11114">N600/N622</f>
        <v>3.3856159143075749E-2</v>
      </c>
      <c r="BW600" s="129">
        <f t="shared" ref="BW600" si="11115">O600/O622</f>
        <v>3.1059683313032885E-2</v>
      </c>
      <c r="BX600" s="124">
        <f t="shared" ref="BX600" si="11116">P600/P622</f>
        <v>3.9398998330550918E-2</v>
      </c>
      <c r="BY600" s="125">
        <f t="shared" ref="BY600" si="11117">Q600/Q622</f>
        <v>5.5212014134275615E-2</v>
      </c>
      <c r="BZ600" s="126">
        <f t="shared" ref="BZ600" si="11118">R600/R622</f>
        <v>4.3044469783352336E-2</v>
      </c>
      <c r="CA600" s="127">
        <f t="shared" ref="CA600" si="11119">S600/S622</f>
        <v>2.8051787916152898E-2</v>
      </c>
      <c r="CB600" s="124">
        <f t="shared" ref="CB600" si="11120">T600/T622</f>
        <v>3.7439613526570048E-2</v>
      </c>
      <c r="CC600" s="125">
        <f t="shared" ref="CC600" si="11121">U600/U622</f>
        <v>0.10508474576271186</v>
      </c>
      <c r="CD600" s="126">
        <f t="shared" ref="CD600" si="11122">V600/V622</f>
        <v>1.7291066282420751E-2</v>
      </c>
      <c r="CE600" s="127">
        <f t="shared" ref="CE600" si="11123">W600/W622</f>
        <v>4.1680234451318791E-2</v>
      </c>
      <c r="CF600" s="124">
        <f t="shared" ref="CF600" si="11124">X600/X622</f>
        <v>5.7518488085456038E-2</v>
      </c>
      <c r="CG600" s="125">
        <f t="shared" ref="CG600" si="11125">Y600/Y622</f>
        <v>5.128205128205128E-2</v>
      </c>
      <c r="CH600" s="126">
        <f t="shared" ref="CH600" si="11126">Z600/Z622</f>
        <v>5.6147144240077447E-2</v>
      </c>
      <c r="CI600" s="124">
        <f t="shared" ref="CI600" si="11127">AA600/AA622</f>
        <v>3.6278220018269608E-2</v>
      </c>
      <c r="CJ600" s="130">
        <f t="shared" ref="CJ600" si="11128">AB600/AB622</f>
        <v>4.5320238930340324E-2</v>
      </c>
      <c r="CK600" s="131">
        <f t="shared" ref="CK600" si="11129">AC600/AC622</f>
        <v>2.5489235748812844E-2</v>
      </c>
    </row>
    <row r="601" spans="1:89" ht="14.25" thickTop="1" thickBot="1" x14ac:dyDescent="0.25">
      <c r="A601" s="132" t="s">
        <v>19</v>
      </c>
      <c r="B601" s="181">
        <v>410</v>
      </c>
      <c r="C601" s="182">
        <v>272</v>
      </c>
      <c r="D601" s="183">
        <v>210</v>
      </c>
      <c r="E601" s="184">
        <v>183</v>
      </c>
      <c r="F601" s="181">
        <v>385</v>
      </c>
      <c r="G601" s="185">
        <v>175</v>
      </c>
      <c r="H601" s="183">
        <v>407</v>
      </c>
      <c r="I601" s="184">
        <v>341</v>
      </c>
      <c r="J601" s="181">
        <v>78</v>
      </c>
      <c r="K601" s="185">
        <v>74</v>
      </c>
      <c r="L601" s="183">
        <v>140</v>
      </c>
      <c r="M601" s="181">
        <v>229</v>
      </c>
      <c r="N601" s="186">
        <v>300</v>
      </c>
      <c r="O601" s="187">
        <v>338</v>
      </c>
      <c r="P601" s="181">
        <v>215</v>
      </c>
      <c r="Q601" s="185">
        <v>164</v>
      </c>
      <c r="R601" s="183">
        <v>230</v>
      </c>
      <c r="S601" s="184">
        <v>144</v>
      </c>
      <c r="T601" s="181">
        <v>41</v>
      </c>
      <c r="U601" s="185">
        <v>77</v>
      </c>
      <c r="V601" s="183">
        <v>126</v>
      </c>
      <c r="W601" s="184">
        <v>231</v>
      </c>
      <c r="X601" s="181">
        <v>209</v>
      </c>
      <c r="Y601" s="185">
        <v>135</v>
      </c>
      <c r="Z601" s="183">
        <v>417</v>
      </c>
      <c r="AA601" s="181">
        <v>427</v>
      </c>
      <c r="AB601" s="165">
        <f>B601+D601+F601+H601+J601+L601+N601+P601+R601+T601+V601+X601+Z601</f>
        <v>3168</v>
      </c>
      <c r="AC601" s="166">
        <f t="shared" si="11075"/>
        <v>2790</v>
      </c>
      <c r="AE601" s="254" t="s">
        <v>13</v>
      </c>
      <c r="AF601" s="14">
        <f t="shared" ref="AF601:BG601" si="11130">SUM(AF598:AF600)</f>
        <v>963</v>
      </c>
      <c r="AG601" s="1">
        <f t="shared" si="11130"/>
        <v>768</v>
      </c>
      <c r="AH601" s="14">
        <f t="shared" si="11130"/>
        <v>450</v>
      </c>
      <c r="AI601" s="1">
        <f t="shared" si="11130"/>
        <v>350</v>
      </c>
      <c r="AJ601" s="14">
        <f t="shared" si="11130"/>
        <v>940</v>
      </c>
      <c r="AK601" s="1">
        <f t="shared" si="11130"/>
        <v>316</v>
      </c>
      <c r="AL601" s="14">
        <f t="shared" si="11130"/>
        <v>1127</v>
      </c>
      <c r="AM601" s="1">
        <f t="shared" si="11130"/>
        <v>794</v>
      </c>
      <c r="AN601" s="14">
        <f t="shared" si="11130"/>
        <v>153</v>
      </c>
      <c r="AO601" s="1">
        <f t="shared" si="11130"/>
        <v>242</v>
      </c>
      <c r="AP601" s="14">
        <f t="shared" si="11130"/>
        <v>250</v>
      </c>
      <c r="AQ601" s="1">
        <f t="shared" si="11130"/>
        <v>845</v>
      </c>
      <c r="AR601" s="14">
        <f t="shared" si="11130"/>
        <v>685</v>
      </c>
      <c r="AS601" s="1">
        <f t="shared" si="11130"/>
        <v>1099</v>
      </c>
      <c r="AT601" s="14">
        <f t="shared" si="11130"/>
        <v>437</v>
      </c>
      <c r="AU601" s="1">
        <f t="shared" si="11130"/>
        <v>286</v>
      </c>
      <c r="AV601" s="14">
        <f t="shared" si="11130"/>
        <v>680</v>
      </c>
      <c r="AW601" s="1">
        <f t="shared" si="11130"/>
        <v>356</v>
      </c>
      <c r="AX601" s="14">
        <f t="shared" si="11130"/>
        <v>95</v>
      </c>
      <c r="AY601" s="1">
        <f t="shared" si="11130"/>
        <v>162</v>
      </c>
      <c r="AZ601" s="14">
        <f t="shared" si="11130"/>
        <v>267</v>
      </c>
      <c r="BA601" s="1">
        <f t="shared" si="11130"/>
        <v>705</v>
      </c>
      <c r="BB601" s="14">
        <f t="shared" si="11130"/>
        <v>422</v>
      </c>
      <c r="BC601" s="1">
        <f t="shared" si="11130"/>
        <v>311</v>
      </c>
      <c r="BD601" s="14">
        <f t="shared" si="11130"/>
        <v>900</v>
      </c>
      <c r="BE601" s="1">
        <f t="shared" si="11130"/>
        <v>816</v>
      </c>
      <c r="BF601" s="167">
        <f t="shared" si="11130"/>
        <v>7369</v>
      </c>
      <c r="BG601" s="168">
        <f t="shared" si="11130"/>
        <v>7050</v>
      </c>
      <c r="BI601" s="132" t="s">
        <v>19</v>
      </c>
      <c r="BJ601" s="124">
        <f>B601/B622</f>
        <v>8.3367222448149661E-2</v>
      </c>
      <c r="BK601" s="125">
        <f t="shared" ref="BK601" si="11131">C601/C622</f>
        <v>4.7602380119005951E-2</v>
      </c>
      <c r="BL601" s="126">
        <f t="shared" ref="BL601" si="11132">D601/D622</f>
        <v>9.8870056497175146E-2</v>
      </c>
      <c r="BM601" s="127">
        <f t="shared" ref="BM601" si="11133">E601/E622</f>
        <v>5.5437746137534077E-2</v>
      </c>
      <c r="BN601" s="124">
        <f t="shared" ref="BN601" si="11134">F601/F622</f>
        <v>9.2838196286472149E-2</v>
      </c>
      <c r="BO601" s="125">
        <f t="shared" ref="BO601" si="11135">G601/G622</f>
        <v>4.5254719420739595E-2</v>
      </c>
      <c r="BP601" s="126">
        <f t="shared" ref="BP601" si="11136">H601/H622</f>
        <v>6.4819238732282208E-2</v>
      </c>
      <c r="BQ601" s="127">
        <f t="shared" ref="BQ601" si="11137">I601/I622</f>
        <v>5.4464143108129692E-2</v>
      </c>
      <c r="BR601" s="124">
        <f t="shared" ref="BR601" si="11138">J601/J622</f>
        <v>6.3882063882063883E-2</v>
      </c>
      <c r="BS601" s="125">
        <f t="shared" ref="BS601" si="11139">K601/K622</f>
        <v>7.5664621676891614E-2</v>
      </c>
      <c r="BT601" s="126">
        <f t="shared" ref="BT601" si="11140">L601/L622</f>
        <v>4.6682227409136377E-2</v>
      </c>
      <c r="BU601" s="124">
        <f t="shared" ref="BU601" si="11141">M601/M622</f>
        <v>7.4038150662786933E-2</v>
      </c>
      <c r="BV601" s="128">
        <f t="shared" ref="BV601" si="11142">N601/N622</f>
        <v>5.7383320581484314E-2</v>
      </c>
      <c r="BW601" s="129">
        <f t="shared" ref="BW601" si="11143">O601/O622</f>
        <v>6.8615509541209901E-2</v>
      </c>
      <c r="BX601" s="124">
        <f t="shared" ref="BX601" si="11144">P601/P622</f>
        <v>7.178631051752922E-2</v>
      </c>
      <c r="BY601" s="125">
        <f t="shared" ref="BY601" si="11145">Q601/Q622</f>
        <v>7.2438162544169613E-2</v>
      </c>
      <c r="BZ601" s="126">
        <f t="shared" ref="BZ601" si="11146">R601/R622</f>
        <v>6.5564424173318134E-2</v>
      </c>
      <c r="CA601" s="127">
        <f t="shared" ref="CA601" si="11147">S601/S622</f>
        <v>4.4389642416769418E-2</v>
      </c>
      <c r="CB601" s="124">
        <f t="shared" ref="CB601" si="11148">T601/T622</f>
        <v>4.9516908212560384E-2</v>
      </c>
      <c r="CC601" s="125">
        <f t="shared" ref="CC601" si="11149">U601/U622</f>
        <v>0.13050847457627118</v>
      </c>
      <c r="CD601" s="126">
        <f t="shared" ref="CD601" si="11150">V601/V622</f>
        <v>3.0259365994236311E-2</v>
      </c>
      <c r="CE601" s="127">
        <f t="shared" ref="CE601" si="11151">W601/W622</f>
        <v>7.521979811136438E-2</v>
      </c>
      <c r="CF601" s="124">
        <f t="shared" ref="CF601" si="11152">X601/X622</f>
        <v>8.5866885784716518E-2</v>
      </c>
      <c r="CG601" s="125">
        <f t="shared" ref="CG601" si="11153">Y601/Y622</f>
        <v>6.7873303167420809E-2</v>
      </c>
      <c r="CH601" s="126">
        <f t="shared" ref="CH601" si="11154">Z601/Z622</f>
        <v>6.7279767666989357E-2</v>
      </c>
      <c r="CI601" s="124">
        <f t="shared" ref="CI601" si="11155">AA601/AA622</f>
        <v>5.5722301970507634E-2</v>
      </c>
      <c r="CJ601" s="130">
        <f t="shared" ref="CJ601" si="11156">AB601/AB622</f>
        <v>6.7342643964032903E-2</v>
      </c>
      <c r="CK601" s="131">
        <f t="shared" ref="CK601" si="11157">AC601/AC622</f>
        <v>5.9411000617533696E-2</v>
      </c>
    </row>
    <row r="602" spans="1:89" ht="13.5" thickTop="1" x14ac:dyDescent="0.2">
      <c r="A602" s="140" t="s">
        <v>20</v>
      </c>
      <c r="B602" s="188">
        <v>480</v>
      </c>
      <c r="C602" s="189">
        <v>315</v>
      </c>
      <c r="D602" s="190">
        <v>219</v>
      </c>
      <c r="E602" s="191">
        <v>178</v>
      </c>
      <c r="F602" s="188">
        <v>443</v>
      </c>
      <c r="G602" s="192">
        <v>161</v>
      </c>
      <c r="H602" s="190">
        <v>567</v>
      </c>
      <c r="I602" s="191">
        <v>395</v>
      </c>
      <c r="J602" s="188">
        <v>64</v>
      </c>
      <c r="K602" s="192">
        <v>121</v>
      </c>
      <c r="L602" s="190">
        <v>153</v>
      </c>
      <c r="M602" s="188">
        <v>406</v>
      </c>
      <c r="N602" s="193">
        <v>342</v>
      </c>
      <c r="O602" s="194">
        <v>488</v>
      </c>
      <c r="P602" s="188">
        <v>219</v>
      </c>
      <c r="Q602" s="192">
        <v>135</v>
      </c>
      <c r="R602" s="190">
        <v>333</v>
      </c>
      <c r="S602" s="191">
        <v>181</v>
      </c>
      <c r="T602" s="188">
        <v>43</v>
      </c>
      <c r="U602" s="192">
        <v>101</v>
      </c>
      <c r="V602" s="190">
        <v>134</v>
      </c>
      <c r="W602" s="191">
        <v>324</v>
      </c>
      <c r="X602" s="188">
        <v>216</v>
      </c>
      <c r="Y602" s="192">
        <v>177</v>
      </c>
      <c r="Z602" s="190">
        <v>502</v>
      </c>
      <c r="AA602" s="188">
        <v>384</v>
      </c>
      <c r="AB602" s="165">
        <f t="shared" ref="AB602:AB618" si="11158">B602+D602+F602+H602+J602+L602+N602+P602+R602+T602+V602+X602+Z602</f>
        <v>3715</v>
      </c>
      <c r="AC602" s="166">
        <f t="shared" si="11075"/>
        <v>3366</v>
      </c>
      <c r="BI602" s="140" t="s">
        <v>20</v>
      </c>
      <c r="BJ602" s="124">
        <f>B602/B622</f>
        <v>9.7600650671004471E-2</v>
      </c>
      <c r="BK602" s="125">
        <f t="shared" ref="BK602" si="11159">C602/C622</f>
        <v>5.5127756387819388E-2</v>
      </c>
      <c r="BL602" s="126">
        <f t="shared" ref="BL602" si="11160">D602/D622</f>
        <v>0.10310734463276836</v>
      </c>
      <c r="BM602" s="127">
        <f t="shared" ref="BM602" si="11161">E602/E622</f>
        <v>5.3923053620115118E-2</v>
      </c>
      <c r="BN602" s="124">
        <f t="shared" ref="BN602" si="11162">F602/F622</f>
        <v>0.10682421027248613</v>
      </c>
      <c r="BO602" s="125">
        <f t="shared" ref="BO602" si="11163">G602/G622</f>
        <v>4.1634341867080427E-2</v>
      </c>
      <c r="BP602" s="126">
        <f t="shared" ref="BP602" si="11164">H602/H622</f>
        <v>9.0301003344481601E-2</v>
      </c>
      <c r="BQ602" s="127">
        <f t="shared" ref="BQ602" si="11165">I602/I622</f>
        <v>6.3088963424373104E-2</v>
      </c>
      <c r="BR602" s="124">
        <f t="shared" ref="BR602" si="11166">J602/J622</f>
        <v>5.2416052416052419E-2</v>
      </c>
      <c r="BS602" s="125">
        <f t="shared" ref="BS602" si="11167">K602/K622</f>
        <v>0.12372188139059305</v>
      </c>
      <c r="BT602" s="126">
        <f t="shared" ref="BT602" si="11168">L602/L622</f>
        <v>5.1017005668556187E-2</v>
      </c>
      <c r="BU602" s="124">
        <f t="shared" ref="BU602" si="11169">M602/M622</f>
        <v>0.13126414484319432</v>
      </c>
      <c r="BV602" s="128">
        <f t="shared" ref="BV602" si="11170">N602/N622</f>
        <v>6.5416985462892124E-2</v>
      </c>
      <c r="BW602" s="129">
        <f t="shared" ref="BW602" si="11171">O602/O622</f>
        <v>9.9066179455948034E-2</v>
      </c>
      <c r="BX602" s="124">
        <f t="shared" ref="BX602" si="11172">P602/P622</f>
        <v>7.3121869782971624E-2</v>
      </c>
      <c r="BY602" s="125">
        <f t="shared" ref="BY602" si="11173">Q602/Q622</f>
        <v>5.9628975265017668E-2</v>
      </c>
      <c r="BZ602" s="126">
        <f t="shared" ref="BZ602" si="11174">R602/R622</f>
        <v>9.4925883694412766E-2</v>
      </c>
      <c r="CA602" s="127">
        <f t="shared" ref="CA602" si="11175">S602/S622</f>
        <v>5.5795314426633782E-2</v>
      </c>
      <c r="CB602" s="124">
        <f t="shared" ref="CB602" si="11176">T602/T622</f>
        <v>5.1932367149758456E-2</v>
      </c>
      <c r="CC602" s="125">
        <f t="shared" ref="CC602" si="11177">U602/U622</f>
        <v>0.1711864406779661</v>
      </c>
      <c r="CD602" s="126">
        <f t="shared" ref="CD602" si="11178">V602/V622</f>
        <v>3.218059558117195E-2</v>
      </c>
      <c r="CE602" s="127">
        <f t="shared" ref="CE602" si="11179">W602/W622</f>
        <v>0.10550309345490068</v>
      </c>
      <c r="CF602" s="124">
        <f t="shared" ref="CF602" si="11180">X602/X622</f>
        <v>8.8742810188989316E-2</v>
      </c>
      <c r="CG602" s="125">
        <f t="shared" ref="CG602" si="11181">Y602/Y622</f>
        <v>8.8989441930618404E-2</v>
      </c>
      <c r="CH602" s="126">
        <f t="shared" ref="CH602" si="11182">Z602/Z622</f>
        <v>8.0993868989996776E-2</v>
      </c>
      <c r="CI602" s="124">
        <f t="shared" ref="CI602" si="11183">AA602/AA622</f>
        <v>5.0110922615163776E-2</v>
      </c>
      <c r="CJ602" s="130">
        <f t="shared" ref="CJ602" si="11184">AB602/AB622</f>
        <v>7.8970303764640856E-2</v>
      </c>
      <c r="CK602" s="131">
        <f t="shared" ref="CK602" si="11185">AC602/AC622</f>
        <v>7.1676497519218077E-2</v>
      </c>
    </row>
    <row r="603" spans="1:89" ht="13.5" thickBot="1" x14ac:dyDescent="0.25">
      <c r="A603" s="132" t="s">
        <v>21</v>
      </c>
      <c r="B603" s="181">
        <v>483</v>
      </c>
      <c r="C603" s="182">
        <v>453</v>
      </c>
      <c r="D603" s="183">
        <v>231</v>
      </c>
      <c r="E603" s="184">
        <v>172</v>
      </c>
      <c r="F603" s="181">
        <v>497</v>
      </c>
      <c r="G603" s="185">
        <v>155</v>
      </c>
      <c r="H603" s="183">
        <v>560</v>
      </c>
      <c r="I603" s="184">
        <v>399</v>
      </c>
      <c r="J603" s="181">
        <v>89</v>
      </c>
      <c r="K603" s="185">
        <v>121</v>
      </c>
      <c r="L603" s="183">
        <v>97</v>
      </c>
      <c r="M603" s="181">
        <v>439</v>
      </c>
      <c r="N603" s="186">
        <v>343</v>
      </c>
      <c r="O603" s="187">
        <v>611</v>
      </c>
      <c r="P603" s="181">
        <v>218</v>
      </c>
      <c r="Q603" s="185">
        <v>151</v>
      </c>
      <c r="R603" s="183">
        <v>347</v>
      </c>
      <c r="S603" s="184">
        <v>175</v>
      </c>
      <c r="T603" s="181">
        <v>52</v>
      </c>
      <c r="U603" s="185">
        <v>61</v>
      </c>
      <c r="V603" s="183">
        <v>133</v>
      </c>
      <c r="W603" s="184">
        <v>381</v>
      </c>
      <c r="X603" s="181">
        <v>206</v>
      </c>
      <c r="Y603" s="185">
        <v>134</v>
      </c>
      <c r="Z603" s="183">
        <v>398</v>
      </c>
      <c r="AA603" s="181">
        <v>432</v>
      </c>
      <c r="AB603" s="165">
        <f t="shared" si="11158"/>
        <v>3654</v>
      </c>
      <c r="AC603" s="166">
        <f t="shared" si="11075"/>
        <v>3684</v>
      </c>
      <c r="AE603" t="s">
        <v>85</v>
      </c>
      <c r="BI603" s="132" t="s">
        <v>21</v>
      </c>
      <c r="BJ603" s="124">
        <f>B603/B622</f>
        <v>9.8210654737698258E-2</v>
      </c>
      <c r="BK603" s="125">
        <f t="shared" ref="BK603" si="11186">C603/C622</f>
        <v>7.9278963948197403E-2</v>
      </c>
      <c r="BL603" s="126">
        <f t="shared" ref="BL603" si="11187">D603/D622</f>
        <v>0.10875706214689265</v>
      </c>
      <c r="BM603" s="127">
        <f t="shared" ref="BM603" si="11188">E603/E622</f>
        <v>5.2105422599212359E-2</v>
      </c>
      <c r="BN603" s="124">
        <f t="shared" ref="BN603" si="11189">F603/F622</f>
        <v>0.11984567156980951</v>
      </c>
      <c r="BO603" s="125">
        <f t="shared" ref="BO603" si="11190">G603/G622</f>
        <v>4.0082751486940779E-2</v>
      </c>
      <c r="BP603" s="126">
        <f t="shared" ref="BP603" si="11191">H603/H622</f>
        <v>8.9186176142697887E-2</v>
      </c>
      <c r="BQ603" s="127">
        <f t="shared" ref="BQ603" si="11192">I603/I622</f>
        <v>6.3727839003354103E-2</v>
      </c>
      <c r="BR603" s="124">
        <f t="shared" ref="BR603" si="11193">J603/J622</f>
        <v>7.2891072891072897E-2</v>
      </c>
      <c r="BS603" s="125">
        <f t="shared" ref="BS603" si="11194">K603/K622</f>
        <v>0.12372188139059305</v>
      </c>
      <c r="BT603" s="126">
        <f t="shared" ref="BT603" si="11195">L603/L622</f>
        <v>3.2344114704901637E-2</v>
      </c>
      <c r="BU603" s="124">
        <f t="shared" ref="BU603" si="11196">M603/M622</f>
        <v>0.14193339799547364</v>
      </c>
      <c r="BV603" s="128">
        <f t="shared" ref="BV603" si="11197">N603/N622</f>
        <v>6.5608263198163735E-2</v>
      </c>
      <c r="BW603" s="129">
        <f t="shared" ref="BW603" si="11198">O603/O622</f>
        <v>0.12403572878603329</v>
      </c>
      <c r="BX603" s="124">
        <f t="shared" ref="BX603" si="11199">P603/P622</f>
        <v>7.2787979966611016E-2</v>
      </c>
      <c r="BY603" s="125">
        <f t="shared" ref="BY603" si="11200">Q603/Q622</f>
        <v>6.6696113074204949E-2</v>
      </c>
      <c r="BZ603" s="126">
        <f t="shared" ref="BZ603" si="11201">R603/R622</f>
        <v>9.891676168757127E-2</v>
      </c>
      <c r="CA603" s="127">
        <f t="shared" ref="CA603" si="11202">S603/S622</f>
        <v>5.3945745992601726E-2</v>
      </c>
      <c r="CB603" s="124">
        <f t="shared" ref="CB603" si="11203">T603/T622</f>
        <v>6.280193236714976E-2</v>
      </c>
      <c r="CC603" s="125">
        <f t="shared" ref="CC603" si="11204">U603/U622</f>
        <v>0.10338983050847457</v>
      </c>
      <c r="CD603" s="126">
        <f t="shared" ref="CD603" si="11205">V603/V622</f>
        <v>3.1940441882804996E-2</v>
      </c>
      <c r="CE603" s="127">
        <f t="shared" ref="CE603" si="11206">W603/W622</f>
        <v>0.12406382285900358</v>
      </c>
      <c r="CF603" s="124">
        <f t="shared" ref="CF603" si="11207">X603/X622</f>
        <v>8.4634346754313888E-2</v>
      </c>
      <c r="CG603" s="125">
        <f t="shared" ref="CG603" si="11208">Y603/Y622</f>
        <v>6.7370537958773249E-2</v>
      </c>
      <c r="CH603" s="126">
        <f t="shared" ref="CH603" si="11209">Z603/Z622</f>
        <v>6.4214262665375929E-2</v>
      </c>
      <c r="CI603" s="124">
        <f t="shared" ref="CI603" si="11210">AA603/AA622</f>
        <v>5.6374787942059246E-2</v>
      </c>
      <c r="CJ603" s="130">
        <f t="shared" ref="CJ603" si="11211">AB603/AB622</f>
        <v>7.7673617753969776E-2</v>
      </c>
      <c r="CK603" s="131">
        <f t="shared" ref="CK603" si="11212">AC603/AC622</f>
        <v>7.844807393368966E-2</v>
      </c>
    </row>
    <row r="604" spans="1:89" ht="14.25" thickTop="1" thickBot="1" x14ac:dyDescent="0.25">
      <c r="A604" s="140" t="s">
        <v>22</v>
      </c>
      <c r="B604" s="188">
        <v>332</v>
      </c>
      <c r="C604" s="189">
        <v>443</v>
      </c>
      <c r="D604" s="190">
        <v>205</v>
      </c>
      <c r="E604" s="191">
        <v>138</v>
      </c>
      <c r="F604" s="188">
        <v>387</v>
      </c>
      <c r="G604" s="192">
        <v>123</v>
      </c>
      <c r="H604" s="190">
        <v>416</v>
      </c>
      <c r="I604" s="191">
        <v>486</v>
      </c>
      <c r="J604" s="188">
        <v>79</v>
      </c>
      <c r="K604" s="192">
        <v>128</v>
      </c>
      <c r="L604" s="190">
        <v>115</v>
      </c>
      <c r="M604" s="188">
        <v>388</v>
      </c>
      <c r="N604" s="193">
        <v>288</v>
      </c>
      <c r="O604" s="194">
        <v>496</v>
      </c>
      <c r="P604" s="188">
        <v>176</v>
      </c>
      <c r="Q604" s="192">
        <v>159</v>
      </c>
      <c r="R604" s="190">
        <v>379</v>
      </c>
      <c r="S604" s="191">
        <v>199</v>
      </c>
      <c r="T604" s="188">
        <v>29</v>
      </c>
      <c r="U604" s="192">
        <v>50</v>
      </c>
      <c r="V604" s="190">
        <v>136</v>
      </c>
      <c r="W604" s="191">
        <v>424</v>
      </c>
      <c r="X604" s="188">
        <v>148</v>
      </c>
      <c r="Y604" s="192">
        <v>101</v>
      </c>
      <c r="Z604" s="190">
        <v>439</v>
      </c>
      <c r="AA604" s="188">
        <v>413</v>
      </c>
      <c r="AB604" s="165">
        <f t="shared" si="11158"/>
        <v>3129</v>
      </c>
      <c r="AC604" s="166">
        <f t="shared" si="11075"/>
        <v>3548</v>
      </c>
      <c r="AE604" s="268" t="s">
        <v>0</v>
      </c>
      <c r="AF604" s="262" t="s">
        <v>1</v>
      </c>
      <c r="AG604" s="263"/>
      <c r="AH604" s="262" t="s">
        <v>2</v>
      </c>
      <c r="AI604" s="263"/>
      <c r="AJ604" s="262" t="s">
        <v>3</v>
      </c>
      <c r="AK604" s="263"/>
      <c r="AL604" s="262" t="s">
        <v>4</v>
      </c>
      <c r="AM604" s="263"/>
      <c r="AN604" s="262" t="s">
        <v>5</v>
      </c>
      <c r="AO604" s="263"/>
      <c r="AP604" s="262" t="s">
        <v>6</v>
      </c>
      <c r="AQ604" s="263"/>
      <c r="AR604" s="262" t="s">
        <v>7</v>
      </c>
      <c r="AS604" s="263"/>
      <c r="AT604" s="262" t="s">
        <v>8</v>
      </c>
      <c r="AU604" s="263"/>
      <c r="AV604" s="262" t="s">
        <v>9</v>
      </c>
      <c r="AW604" s="263"/>
      <c r="AX604" s="262" t="s">
        <v>10</v>
      </c>
      <c r="AY604" s="263"/>
      <c r="AZ604" s="262" t="s">
        <v>11</v>
      </c>
      <c r="BA604" s="263"/>
      <c r="BB604" s="262" t="s">
        <v>12</v>
      </c>
      <c r="BC604" s="263"/>
      <c r="BD604" s="264" t="s">
        <v>40</v>
      </c>
      <c r="BE604" s="265"/>
      <c r="BF604" s="266" t="s">
        <v>41</v>
      </c>
      <c r="BG604" s="267"/>
      <c r="BI604" s="140" t="s">
        <v>22</v>
      </c>
      <c r="BJ604" s="124">
        <f>B604/B622</f>
        <v>6.7507116714111429E-2</v>
      </c>
      <c r="BK604" s="125">
        <f t="shared" ref="BK604" si="11213">C604/C622</f>
        <v>7.7528876443822198E-2</v>
      </c>
      <c r="BL604" s="126">
        <f t="shared" ref="BL604" si="11214">D604/D622</f>
        <v>9.651600753295668E-2</v>
      </c>
      <c r="BM604" s="127">
        <f t="shared" ref="BM604" si="11215">E604/E622</f>
        <v>4.1805513480763404E-2</v>
      </c>
      <c r="BN604" s="124">
        <f t="shared" ref="BN604" si="11216">F604/F622</f>
        <v>9.3320472630817455E-2</v>
      </c>
      <c r="BO604" s="125">
        <f t="shared" ref="BO604" si="11217">G604/G622</f>
        <v>3.1807602792862683E-2</v>
      </c>
      <c r="BP604" s="126">
        <f t="shared" ref="BP604" si="11218">H604/H622</f>
        <v>6.6252587991718431E-2</v>
      </c>
      <c r="BQ604" s="127">
        <f t="shared" ref="BQ604" si="11219">I604/I622</f>
        <v>7.7623382846190705E-2</v>
      </c>
      <c r="BR604" s="124">
        <f t="shared" ref="BR604" si="11220">J604/J622</f>
        <v>6.4701064701064695E-2</v>
      </c>
      <c r="BS604" s="125">
        <f t="shared" ref="BS604" si="11221">K604/K622</f>
        <v>0.130879345603272</v>
      </c>
      <c r="BT604" s="126">
        <f t="shared" ref="BT604" si="11222">L604/L622</f>
        <v>3.8346115371790598E-2</v>
      </c>
      <c r="BU604" s="124">
        <f t="shared" ref="BU604" si="11223">M604/M622</f>
        <v>0.12544455221467832</v>
      </c>
      <c r="BV604" s="128">
        <f t="shared" ref="BV604" si="11224">N604/N622</f>
        <v>5.5087987758224939E-2</v>
      </c>
      <c r="BW604" s="129">
        <f t="shared" ref="BW604" si="11225">O604/O622</f>
        <v>0.10069021518473406</v>
      </c>
      <c r="BX604" s="124">
        <f t="shared" ref="BX604" si="11226">P604/P622</f>
        <v>5.8764607679465779E-2</v>
      </c>
      <c r="BY604" s="125">
        <f t="shared" ref="BY604" si="11227">Q604/Q622</f>
        <v>7.0229681978798586E-2</v>
      </c>
      <c r="BZ604" s="126">
        <f t="shared" ref="BZ604" si="11228">R604/R622</f>
        <v>0.1080387685290764</v>
      </c>
      <c r="CA604" s="127">
        <f t="shared" ref="CA604" si="11229">S604/S622</f>
        <v>6.1344019728729965E-2</v>
      </c>
      <c r="CB604" s="124">
        <f t="shared" ref="CB604" si="11230">T604/T622</f>
        <v>3.5024154589371984E-2</v>
      </c>
      <c r="CC604" s="125">
        <f t="shared" ref="CC604" si="11231">U604/U622</f>
        <v>8.4745762711864403E-2</v>
      </c>
      <c r="CD604" s="126">
        <f t="shared" ref="CD604" si="11232">V604/V622</f>
        <v>3.2660902977905859E-2</v>
      </c>
      <c r="CE604" s="127">
        <f t="shared" ref="CE604" si="11233">W604/W622</f>
        <v>0.13806577661999347</v>
      </c>
      <c r="CF604" s="124">
        <f t="shared" ref="CF604" si="11234">X604/X622</f>
        <v>6.0805258833196388E-2</v>
      </c>
      <c r="CG604" s="125">
        <f t="shared" ref="CG604" si="11235">Y604/Y622</f>
        <v>5.077928607340372E-2</v>
      </c>
      <c r="CH604" s="126">
        <f t="shared" ref="CH604" si="11236">Z604/Z622</f>
        <v>7.0829299774120683E-2</v>
      </c>
      <c r="CI604" s="124">
        <f t="shared" ref="CI604" si="11237">AA604/AA622</f>
        <v>5.3895341250163119E-2</v>
      </c>
      <c r="CJ604" s="130">
        <f t="shared" ref="CJ604" si="11238">AB604/AB622</f>
        <v>6.6513615203112053E-2</v>
      </c>
      <c r="CK604" s="131">
        <f t="shared" ref="CK604" si="11239">AC604/AC622</f>
        <v>7.5552053831903068E-2</v>
      </c>
    </row>
    <row r="605" spans="1:89" ht="15" thickTop="1" thickBot="1" x14ac:dyDescent="0.3">
      <c r="A605" s="132" t="s">
        <v>23</v>
      </c>
      <c r="B605" s="181">
        <v>237</v>
      </c>
      <c r="C605" s="182">
        <v>328</v>
      </c>
      <c r="D605" s="183">
        <v>143</v>
      </c>
      <c r="E605" s="184">
        <v>122</v>
      </c>
      <c r="F605" s="181">
        <v>253</v>
      </c>
      <c r="G605" s="185">
        <v>117</v>
      </c>
      <c r="H605" s="183">
        <v>309</v>
      </c>
      <c r="I605" s="184">
        <v>319</v>
      </c>
      <c r="J605" s="181">
        <v>56</v>
      </c>
      <c r="K605" s="185">
        <v>46</v>
      </c>
      <c r="L605" s="183">
        <v>93</v>
      </c>
      <c r="M605" s="181">
        <v>246</v>
      </c>
      <c r="N605" s="186">
        <v>227</v>
      </c>
      <c r="O605" s="187">
        <v>360</v>
      </c>
      <c r="P605" s="181">
        <v>153</v>
      </c>
      <c r="Q605" s="185">
        <v>119</v>
      </c>
      <c r="R605" s="183">
        <v>199</v>
      </c>
      <c r="S605" s="184">
        <v>137</v>
      </c>
      <c r="T605" s="181">
        <v>38</v>
      </c>
      <c r="U605" s="185">
        <v>28</v>
      </c>
      <c r="V605" s="183">
        <v>99</v>
      </c>
      <c r="W605" s="184">
        <v>312</v>
      </c>
      <c r="X605" s="181">
        <v>116</v>
      </c>
      <c r="Y605" s="185">
        <v>84</v>
      </c>
      <c r="Z605" s="183">
        <v>344</v>
      </c>
      <c r="AA605" s="181">
        <v>387</v>
      </c>
      <c r="AB605" s="165">
        <f t="shared" si="11158"/>
        <v>2267</v>
      </c>
      <c r="AC605" s="166">
        <f t="shared" si="11075"/>
        <v>2605</v>
      </c>
      <c r="AE605" s="269"/>
      <c r="AF605" s="112" t="s">
        <v>14</v>
      </c>
      <c r="AG605" s="113" t="s">
        <v>15</v>
      </c>
      <c r="AH605" s="114" t="s">
        <v>14</v>
      </c>
      <c r="AI605" s="115" t="s">
        <v>15</v>
      </c>
      <c r="AJ605" s="112" t="s">
        <v>14</v>
      </c>
      <c r="AK605" s="113" t="s">
        <v>15</v>
      </c>
      <c r="AL605" s="114" t="s">
        <v>14</v>
      </c>
      <c r="AM605" s="115" t="s">
        <v>15</v>
      </c>
      <c r="AN605" s="112" t="s">
        <v>14</v>
      </c>
      <c r="AO605" s="113" t="s">
        <v>15</v>
      </c>
      <c r="AP605" s="114" t="s">
        <v>14</v>
      </c>
      <c r="AQ605" s="112" t="s">
        <v>15</v>
      </c>
      <c r="AR605" s="116" t="s">
        <v>14</v>
      </c>
      <c r="AS605" s="117" t="s">
        <v>15</v>
      </c>
      <c r="AT605" s="112" t="s">
        <v>14</v>
      </c>
      <c r="AU605" s="113" t="s">
        <v>15</v>
      </c>
      <c r="AV605" s="114" t="s">
        <v>14</v>
      </c>
      <c r="AW605" s="115" t="s">
        <v>15</v>
      </c>
      <c r="AX605" s="112" t="s">
        <v>14</v>
      </c>
      <c r="AY605" s="113" t="s">
        <v>15</v>
      </c>
      <c r="AZ605" s="114" t="s">
        <v>14</v>
      </c>
      <c r="BA605" s="115" t="s">
        <v>15</v>
      </c>
      <c r="BB605" s="112" t="s">
        <v>14</v>
      </c>
      <c r="BC605" s="113" t="s">
        <v>15</v>
      </c>
      <c r="BD605" s="26" t="s">
        <v>14</v>
      </c>
      <c r="BE605" s="118" t="s">
        <v>15</v>
      </c>
      <c r="BF605" s="169" t="s">
        <v>14</v>
      </c>
      <c r="BG605" s="170" t="s">
        <v>15</v>
      </c>
      <c r="BI605" s="132" t="s">
        <v>23</v>
      </c>
      <c r="BJ605" s="124">
        <f>B605/B622</f>
        <v>4.8190321268808456E-2</v>
      </c>
      <c r="BK605" s="125">
        <f t="shared" ref="BK605" si="11240">C605/C622</f>
        <v>5.7402870143507173E-2</v>
      </c>
      <c r="BL605" s="126">
        <f t="shared" ref="BL605" si="11241">D605/D622</f>
        <v>6.7325800376647829E-2</v>
      </c>
      <c r="BM605" s="127">
        <f t="shared" ref="BM605" si="11242">E605/E622</f>
        <v>3.6958497425022718E-2</v>
      </c>
      <c r="BN605" s="124">
        <f t="shared" ref="BN605" si="11243">F605/F622</f>
        <v>6.1007957559681698E-2</v>
      </c>
      <c r="BO605" s="125">
        <f t="shared" ref="BO605" si="11244">G605/G622</f>
        <v>3.0256012412723042E-2</v>
      </c>
      <c r="BP605" s="126">
        <f t="shared" ref="BP605" si="11245">H605/H622</f>
        <v>4.921165790731008E-2</v>
      </c>
      <c r="BQ605" s="127">
        <f t="shared" ref="BQ605" si="11246">I605/I622</f>
        <v>5.0950327423734225E-2</v>
      </c>
      <c r="BR605" s="124">
        <f t="shared" ref="BR605" si="11247">J605/J622</f>
        <v>4.5864045864045862E-2</v>
      </c>
      <c r="BS605" s="125">
        <f t="shared" ref="BS605" si="11248">K605/K622</f>
        <v>4.7034764826175871E-2</v>
      </c>
      <c r="BT605" s="126">
        <f t="shared" ref="BT605" si="11249">L605/L622</f>
        <v>3.1010336778926308E-2</v>
      </c>
      <c r="BU605" s="124">
        <f t="shared" ref="BU605" si="11250">M605/M622</f>
        <v>7.953443258971872E-2</v>
      </c>
      <c r="BV605" s="128">
        <f t="shared" ref="BV605" si="11251">N605/N622</f>
        <v>4.3420045906656463E-2</v>
      </c>
      <c r="BW605" s="129">
        <f t="shared" ref="BW605" si="11252">O605/O622</f>
        <v>7.3081607795371498E-2</v>
      </c>
      <c r="BX605" s="124">
        <f t="shared" ref="BX605" si="11253">P605/P622</f>
        <v>5.1085141903171954E-2</v>
      </c>
      <c r="BY605" s="125">
        <f t="shared" ref="BY605" si="11254">Q605/Q622</f>
        <v>5.2561837455830387E-2</v>
      </c>
      <c r="BZ605" s="126">
        <f t="shared" ref="BZ605" si="11255">R605/R622</f>
        <v>5.6727480045610033E-2</v>
      </c>
      <c r="CA605" s="127">
        <f t="shared" ref="CA605" si="11256">S605/S622</f>
        <v>4.2231812577065354E-2</v>
      </c>
      <c r="CB605" s="124">
        <f t="shared" ref="CB605" si="11257">T605/T622</f>
        <v>4.5893719806763288E-2</v>
      </c>
      <c r="CC605" s="125">
        <f t="shared" ref="CC605" si="11258">U605/U622</f>
        <v>4.7457627118644069E-2</v>
      </c>
      <c r="CD605" s="126">
        <f t="shared" ref="CD605" si="11259">V605/V622</f>
        <v>2.3775216138328531E-2</v>
      </c>
      <c r="CE605" s="127">
        <f t="shared" ref="CE605" si="11260">W605/W622</f>
        <v>0.10159557147508955</v>
      </c>
      <c r="CF605" s="124">
        <f t="shared" ref="CF605" si="11261">X605/X622</f>
        <v>4.7658175842235001E-2</v>
      </c>
      <c r="CG605" s="125">
        <f t="shared" ref="CG605" si="11262">Y605/Y622</f>
        <v>4.2232277526395176E-2</v>
      </c>
      <c r="CH605" s="126">
        <f t="shared" ref="CH605" si="11263">Z605/Z622</f>
        <v>5.5501774766053565E-2</v>
      </c>
      <c r="CI605" s="124">
        <f t="shared" ref="CI605" si="11264">AA605/AA622</f>
        <v>5.0502414198094744E-2</v>
      </c>
      <c r="CJ605" s="130">
        <f t="shared" ref="CJ605" si="11265">AB605/AB622</f>
        <v>4.8189953871989454E-2</v>
      </c>
      <c r="CK605" s="131">
        <f t="shared" ref="CK605" si="11266">AC605/AC622</f>
        <v>5.5471561508485763E-2</v>
      </c>
    </row>
    <row r="606" spans="1:89" ht="13.5" thickTop="1" x14ac:dyDescent="0.2">
      <c r="A606" s="140" t="s">
        <v>24</v>
      </c>
      <c r="B606" s="195">
        <v>183</v>
      </c>
      <c r="C606" s="189">
        <v>258</v>
      </c>
      <c r="D606" s="190">
        <v>121</v>
      </c>
      <c r="E606" s="191">
        <v>133</v>
      </c>
      <c r="F606" s="188">
        <v>198</v>
      </c>
      <c r="G606" s="192">
        <v>95</v>
      </c>
      <c r="H606" s="190">
        <v>281</v>
      </c>
      <c r="I606" s="191">
        <v>305</v>
      </c>
      <c r="J606" s="188">
        <v>42</v>
      </c>
      <c r="K606" s="192">
        <v>61</v>
      </c>
      <c r="L606" s="190">
        <v>69</v>
      </c>
      <c r="M606" s="188">
        <v>150</v>
      </c>
      <c r="N606" s="193">
        <v>170</v>
      </c>
      <c r="O606" s="196">
        <v>239</v>
      </c>
      <c r="P606" s="188">
        <v>124</v>
      </c>
      <c r="Q606" s="192">
        <v>111</v>
      </c>
      <c r="R606" s="190">
        <v>196</v>
      </c>
      <c r="S606" s="191">
        <v>129</v>
      </c>
      <c r="T606" s="188">
        <v>25</v>
      </c>
      <c r="U606" s="192">
        <v>25</v>
      </c>
      <c r="V606" s="190">
        <v>152</v>
      </c>
      <c r="W606" s="197">
        <v>189</v>
      </c>
      <c r="X606" s="188">
        <v>109</v>
      </c>
      <c r="Y606" s="192">
        <v>89</v>
      </c>
      <c r="Z606" s="190">
        <v>316</v>
      </c>
      <c r="AA606" s="188">
        <v>370</v>
      </c>
      <c r="AB606" s="165">
        <f t="shared" si="11158"/>
        <v>1986</v>
      </c>
      <c r="AC606" s="166">
        <f t="shared" si="11075"/>
        <v>2154</v>
      </c>
      <c r="AE606" s="257" t="str">
        <f>$AE$17</f>
        <v>17:00 - 17:59</v>
      </c>
      <c r="AF606" s="121">
        <f t="shared" ref="AF606:AU608" si="11267">SUMIF($A$9:$A$32,$AE606,B$598:B$621)</f>
        <v>352</v>
      </c>
      <c r="AG606" s="178">
        <f t="shared" si="11267"/>
        <v>415</v>
      </c>
      <c r="AH606" s="122">
        <f t="shared" si="11267"/>
        <v>124</v>
      </c>
      <c r="AI606" s="173">
        <f t="shared" si="11267"/>
        <v>295</v>
      </c>
      <c r="AJ606" s="121">
        <f t="shared" si="11267"/>
        <v>238</v>
      </c>
      <c r="AK606" s="123">
        <f t="shared" si="11267"/>
        <v>401</v>
      </c>
      <c r="AL606" s="122">
        <f t="shared" si="11267"/>
        <v>517</v>
      </c>
      <c r="AM606" s="173">
        <f t="shared" si="11267"/>
        <v>438</v>
      </c>
      <c r="AN606" s="121">
        <f t="shared" si="11267"/>
        <v>144</v>
      </c>
      <c r="AO606" s="123">
        <f t="shared" si="11267"/>
        <v>39</v>
      </c>
      <c r="AP606" s="122">
        <f t="shared" si="11267"/>
        <v>227</v>
      </c>
      <c r="AQ606" s="121">
        <f t="shared" si="11267"/>
        <v>132</v>
      </c>
      <c r="AR606" s="172">
        <f t="shared" si="11267"/>
        <v>409</v>
      </c>
      <c r="AS606" s="174">
        <f t="shared" si="11267"/>
        <v>272</v>
      </c>
      <c r="AT606" s="121">
        <f t="shared" si="11267"/>
        <v>223</v>
      </c>
      <c r="AU606" s="123">
        <f t="shared" si="11267"/>
        <v>170</v>
      </c>
      <c r="AV606" s="122">
        <f t="shared" ref="AP606:BE608" si="11268">SUMIF($A$9:$A$32,$AE606,R$598:R$621)</f>
        <v>255</v>
      </c>
      <c r="AW606" s="173">
        <f t="shared" si="11268"/>
        <v>273</v>
      </c>
      <c r="AX606" s="121">
        <f t="shared" si="11268"/>
        <v>118</v>
      </c>
      <c r="AY606" s="123">
        <f t="shared" si="11268"/>
        <v>29</v>
      </c>
      <c r="AZ606" s="122">
        <f t="shared" si="11268"/>
        <v>369</v>
      </c>
      <c r="BA606" s="173">
        <f t="shared" si="11268"/>
        <v>100</v>
      </c>
      <c r="BB606" s="121">
        <f t="shared" si="11268"/>
        <v>214</v>
      </c>
      <c r="BC606" s="123">
        <f t="shared" si="11268"/>
        <v>214</v>
      </c>
      <c r="BD606" s="21">
        <f t="shared" si="11268"/>
        <v>475</v>
      </c>
      <c r="BE606" s="177">
        <f t="shared" si="11268"/>
        <v>630</v>
      </c>
      <c r="BF606" s="163">
        <f>AF606+AH606+AJ606+AL606+AN606+AP606+AR606+AT606+AV606+AX606+AZ606+BB606+BD606</f>
        <v>3665</v>
      </c>
      <c r="BG606" s="164">
        <f>AG606+AI606+AK606+AM606+AO606+AQ606+AS606+AU606+AW606+AY606+BA606+BC606+BE606</f>
        <v>3408</v>
      </c>
      <c r="BI606" s="140" t="s">
        <v>24</v>
      </c>
      <c r="BJ606" s="124">
        <f>B606/B622</f>
        <v>3.7210248068320455E-2</v>
      </c>
      <c r="BK606" s="125">
        <f t="shared" ref="BK606" si="11269">C606/C622</f>
        <v>4.5152257612880643E-2</v>
      </c>
      <c r="BL606" s="126">
        <f t="shared" ref="BL606" si="11270">D606/D622</f>
        <v>5.6967984934086627E-2</v>
      </c>
      <c r="BM606" s="127">
        <f t="shared" ref="BM606" si="11271">E606/E622</f>
        <v>4.0290820963344444E-2</v>
      </c>
      <c r="BN606" s="124">
        <f t="shared" ref="BN606" si="11272">F606/F622</f>
        <v>4.7745358090185673E-2</v>
      </c>
      <c r="BO606" s="125">
        <f t="shared" ref="BO606" si="11273">G606/G622</f>
        <v>2.456684768554435E-2</v>
      </c>
      <c r="BP606" s="126">
        <f t="shared" ref="BP606" si="11274">H606/H622</f>
        <v>4.4752349100175184E-2</v>
      </c>
      <c r="BQ606" s="127">
        <f t="shared" ref="BQ606" si="11275">I606/I622</f>
        <v>4.8714262897300749E-2</v>
      </c>
      <c r="BR606" s="124">
        <f t="shared" ref="BR606" si="11276">J606/J622</f>
        <v>3.4398034398034398E-2</v>
      </c>
      <c r="BS606" s="125">
        <f t="shared" ref="BS606" si="11277">K606/K622</f>
        <v>6.2372188139059308E-2</v>
      </c>
      <c r="BT606" s="126">
        <f t="shared" ref="BT606" si="11278">L606/L622</f>
        <v>2.3007669223074359E-2</v>
      </c>
      <c r="BU606" s="124">
        <f t="shared" ref="BU606" si="11279">M606/M622</f>
        <v>4.8496605237633363E-2</v>
      </c>
      <c r="BV606" s="128">
        <f t="shared" ref="BV606" si="11280">N606/N622</f>
        <v>3.2517214996174444E-2</v>
      </c>
      <c r="BW606" s="129">
        <f t="shared" ref="BW606" si="11281">O606/O622</f>
        <v>4.8518067397482746E-2</v>
      </c>
      <c r="BX606" s="124">
        <f t="shared" ref="BX606" si="11282">P606/P622</f>
        <v>4.1402337228714524E-2</v>
      </c>
      <c r="BY606" s="125">
        <f t="shared" ref="BY606" si="11283">Q606/Q622</f>
        <v>4.9028268551236751E-2</v>
      </c>
      <c r="BZ606" s="126">
        <f t="shared" ref="BZ606" si="11284">R606/R622</f>
        <v>5.5872291904218926E-2</v>
      </c>
      <c r="CA606" s="127">
        <f t="shared" ref="CA606" si="11285">S606/S622</f>
        <v>3.976572133168927E-2</v>
      </c>
      <c r="CB606" s="124">
        <f t="shared" ref="CB606" si="11286">T606/T622</f>
        <v>3.0193236714975844E-2</v>
      </c>
      <c r="CC606" s="125">
        <f t="shared" ref="CC606" si="11287">U606/U622</f>
        <v>4.2372881355932202E-2</v>
      </c>
      <c r="CD606" s="126">
        <f t="shared" ref="CD606" si="11288">V606/V622</f>
        <v>3.6503362151777137E-2</v>
      </c>
      <c r="CE606" s="127">
        <f t="shared" ref="CE606" si="11289">W606/W622</f>
        <v>6.1543471182025397E-2</v>
      </c>
      <c r="CF606" s="124">
        <f t="shared" ref="CF606" si="11290">X606/X622</f>
        <v>4.4782251437962203E-2</v>
      </c>
      <c r="CG606" s="125">
        <f t="shared" ref="CG606" si="11291">Y606/Y622</f>
        <v>4.4746103569632982E-2</v>
      </c>
      <c r="CH606" s="126">
        <f t="shared" ref="CH606" si="11292">Z606/Z622</f>
        <v>5.0984188447886415E-2</v>
      </c>
      <c r="CI606" s="124">
        <f t="shared" ref="CI606" si="11293">AA606/AA622</f>
        <v>4.8283961894819261E-2</v>
      </c>
      <c r="CJ606" s="130">
        <f t="shared" ref="CJ606" si="11294">AB606/AB622</f>
        <v>4.221669536381608E-2</v>
      </c>
      <c r="CK606" s="131">
        <f t="shared" ref="CK606" si="11295">AC606/AC622</f>
        <v>4.5867847788590529E-2</v>
      </c>
    </row>
    <row r="607" spans="1:89" x14ac:dyDescent="0.2">
      <c r="A607" s="132" t="s">
        <v>25</v>
      </c>
      <c r="B607" s="198">
        <v>214</v>
      </c>
      <c r="C607" s="182">
        <v>281</v>
      </c>
      <c r="D607" s="183">
        <v>99</v>
      </c>
      <c r="E607" s="184">
        <v>163</v>
      </c>
      <c r="F607" s="181">
        <v>200</v>
      </c>
      <c r="G607" s="185">
        <v>148</v>
      </c>
      <c r="H607" s="183">
        <v>293</v>
      </c>
      <c r="I607" s="184">
        <v>314</v>
      </c>
      <c r="J607" s="181">
        <v>55</v>
      </c>
      <c r="K607" s="182">
        <v>28</v>
      </c>
      <c r="L607" s="183">
        <v>110</v>
      </c>
      <c r="M607" s="181">
        <v>128</v>
      </c>
      <c r="N607" s="186">
        <v>204</v>
      </c>
      <c r="O607" s="199">
        <v>231</v>
      </c>
      <c r="P607" s="181">
        <v>170</v>
      </c>
      <c r="Q607" s="182">
        <v>101</v>
      </c>
      <c r="R607" s="183">
        <v>150</v>
      </c>
      <c r="S607" s="184">
        <v>111</v>
      </c>
      <c r="T607" s="190">
        <v>41</v>
      </c>
      <c r="U607" s="181">
        <v>21</v>
      </c>
      <c r="V607" s="183">
        <v>178</v>
      </c>
      <c r="W607" s="200">
        <v>137</v>
      </c>
      <c r="X607" s="181">
        <v>124</v>
      </c>
      <c r="Y607" s="185">
        <v>75</v>
      </c>
      <c r="Z607" s="183">
        <v>344</v>
      </c>
      <c r="AA607" s="181">
        <v>348</v>
      </c>
      <c r="AB607" s="165">
        <f t="shared" si="11158"/>
        <v>2182</v>
      </c>
      <c r="AC607" s="166">
        <f t="shared" si="11075"/>
        <v>2086</v>
      </c>
      <c r="AE607" s="259" t="str">
        <f>$AE$18</f>
        <v>18:00 - 18:59</v>
      </c>
      <c r="AF607" s="121">
        <f t="shared" si="11267"/>
        <v>440</v>
      </c>
      <c r="AG607" s="182">
        <f t="shared" si="11267"/>
        <v>417</v>
      </c>
      <c r="AH607" s="183">
        <f t="shared" si="11267"/>
        <v>97</v>
      </c>
      <c r="AI607" s="184">
        <f t="shared" si="11267"/>
        <v>297</v>
      </c>
      <c r="AJ607" s="181">
        <f t="shared" si="11267"/>
        <v>171</v>
      </c>
      <c r="AK607" s="185">
        <f t="shared" si="11267"/>
        <v>503</v>
      </c>
      <c r="AL607" s="183">
        <f t="shared" si="11267"/>
        <v>532</v>
      </c>
      <c r="AM607" s="184">
        <f t="shared" si="11267"/>
        <v>559</v>
      </c>
      <c r="AN607" s="181">
        <f t="shared" si="11267"/>
        <v>122</v>
      </c>
      <c r="AO607" s="185">
        <f t="shared" si="11267"/>
        <v>48</v>
      </c>
      <c r="AP607" s="183">
        <f t="shared" si="11268"/>
        <v>360</v>
      </c>
      <c r="AQ607" s="181">
        <f t="shared" si="11268"/>
        <v>108</v>
      </c>
      <c r="AR607" s="186">
        <f t="shared" si="11268"/>
        <v>467</v>
      </c>
      <c r="AS607" s="187">
        <f t="shared" si="11268"/>
        <v>293</v>
      </c>
      <c r="AT607" s="181">
        <f t="shared" si="11268"/>
        <v>192</v>
      </c>
      <c r="AU607" s="185">
        <f t="shared" si="11268"/>
        <v>209</v>
      </c>
      <c r="AV607" s="183">
        <f t="shared" si="11268"/>
        <v>208</v>
      </c>
      <c r="AW607" s="184">
        <f t="shared" si="11268"/>
        <v>307</v>
      </c>
      <c r="AX607" s="181">
        <f t="shared" si="11268"/>
        <v>84</v>
      </c>
      <c r="AY607" s="185">
        <f t="shared" si="11268"/>
        <v>30</v>
      </c>
      <c r="AZ607" s="183">
        <f t="shared" si="11268"/>
        <v>670</v>
      </c>
      <c r="BA607" s="184">
        <f t="shared" si="11268"/>
        <v>124</v>
      </c>
      <c r="BB607" s="181">
        <f t="shared" si="11268"/>
        <v>191</v>
      </c>
      <c r="BC607" s="185">
        <f t="shared" si="11268"/>
        <v>209</v>
      </c>
      <c r="BD607" s="183">
        <f t="shared" si="11268"/>
        <v>433</v>
      </c>
      <c r="BE607" s="181">
        <f t="shared" si="11268"/>
        <v>735</v>
      </c>
      <c r="BF607" s="165">
        <f>SUM(AF607,AH607,AJ607,AL607,AN607,AP607,AR607,AT607,AV607,AX607,AZ607,BB607,BD607)</f>
        <v>3967</v>
      </c>
      <c r="BG607" s="166">
        <f>SUM(AG607,AI607,AK607,AM607,AO607,AQ607,AS607,AU607,AW607,AY607,BA607,BC607,BE607)</f>
        <v>3839</v>
      </c>
      <c r="BI607" s="132" t="s">
        <v>25</v>
      </c>
      <c r="BJ607" s="124">
        <f>B607/B622</f>
        <v>4.3513623424156163E-2</v>
      </c>
      <c r="BK607" s="125">
        <f t="shared" ref="BK607" si="11296">C607/C622</f>
        <v>4.9177458872943648E-2</v>
      </c>
      <c r="BL607" s="126">
        <f t="shared" ref="BL607" si="11297">D607/D622</f>
        <v>4.6610169491525424E-2</v>
      </c>
      <c r="BM607" s="127">
        <f t="shared" ref="BM607" si="11298">E607/E622</f>
        <v>4.9378976067858224E-2</v>
      </c>
      <c r="BN607" s="124">
        <f t="shared" ref="BN607" si="11299">F607/F622</f>
        <v>4.8227634434530986E-2</v>
      </c>
      <c r="BO607" s="125">
        <f t="shared" ref="BO607" si="11300">G607/G622</f>
        <v>3.8272562710111195E-2</v>
      </c>
      <c r="BP607" s="126">
        <f t="shared" ref="BP607" si="11301">H607/H622</f>
        <v>4.6663481446090144E-2</v>
      </c>
      <c r="BQ607" s="127">
        <f t="shared" ref="BQ607" si="11302">I607/I622</f>
        <v>5.0151732950007986E-2</v>
      </c>
      <c r="BR607" s="124">
        <f t="shared" ref="BR607" si="11303">J607/J622</f>
        <v>4.5045045045045043E-2</v>
      </c>
      <c r="BS607" s="125">
        <f t="shared" ref="BS607" si="11304">K607/K622</f>
        <v>2.8629856850715747E-2</v>
      </c>
      <c r="BT607" s="126">
        <f t="shared" ref="BT607" si="11305">L607/L622</f>
        <v>3.667889296432144E-2</v>
      </c>
      <c r="BU607" s="124">
        <f t="shared" ref="BU607" si="11306">M607/M622</f>
        <v>4.1383769802780475E-2</v>
      </c>
      <c r="BV607" s="128">
        <f t="shared" ref="BV607" si="11307">N607/N622</f>
        <v>3.9020657995409332E-2</v>
      </c>
      <c r="BW607" s="129">
        <f t="shared" ref="BW607" si="11308">O607/O622</f>
        <v>4.6894031668696712E-2</v>
      </c>
      <c r="BX607" s="124">
        <f t="shared" ref="BX607" si="11309">P607/P622</f>
        <v>5.6761268781302172E-2</v>
      </c>
      <c r="BY607" s="125">
        <f t="shared" ref="BY607" si="11310">Q607/Q622</f>
        <v>4.4611307420494697E-2</v>
      </c>
      <c r="BZ607" s="126">
        <f t="shared" ref="BZ607" si="11311">R607/R622</f>
        <v>4.2759407069555305E-2</v>
      </c>
      <c r="CA607" s="127">
        <f t="shared" ref="CA607" si="11312">S607/S622</f>
        <v>3.4217016029593095E-2</v>
      </c>
      <c r="CB607" s="124">
        <f t="shared" ref="CB607" si="11313">T607/T622</f>
        <v>4.9516908212560384E-2</v>
      </c>
      <c r="CC607" s="125">
        <f t="shared" ref="CC607" si="11314">U607/U622</f>
        <v>3.5593220338983052E-2</v>
      </c>
      <c r="CD607" s="126">
        <f t="shared" ref="CD607" si="11315">V607/V622</f>
        <v>4.2747358309317966E-2</v>
      </c>
      <c r="CE607" s="127">
        <f t="shared" ref="CE607" si="11316">W607/W622</f>
        <v>4.4610875936177144E-2</v>
      </c>
      <c r="CF607" s="124">
        <f t="shared" ref="CF607" si="11317">X607/X622</f>
        <v>5.0944946589975351E-2</v>
      </c>
      <c r="CG607" s="125">
        <f t="shared" ref="CG607" si="11318">Y607/Y622</f>
        <v>3.7707390648567117E-2</v>
      </c>
      <c r="CH607" s="126">
        <f t="shared" ref="CH607" si="11319">Z607/Z622</f>
        <v>5.5501774766053565E-2</v>
      </c>
      <c r="CI607" s="124">
        <f t="shared" ref="CI607" si="11320">AA607/AA622</f>
        <v>4.5413023619992172E-2</v>
      </c>
      <c r="CJ607" s="130">
        <f t="shared" ref="CJ607" si="11321">AB607/AB622</f>
        <v>4.6383096316136303E-2</v>
      </c>
      <c r="CK607" s="131">
        <f t="shared" ref="CK607" si="11322">AC607/AC622</f>
        <v>4.441983773769724E-2</v>
      </c>
    </row>
    <row r="608" spans="1:89" ht="13.5" thickBot="1" x14ac:dyDescent="0.25">
      <c r="A608" s="140" t="s">
        <v>26</v>
      </c>
      <c r="B608" s="195">
        <v>207</v>
      </c>
      <c r="C608" s="189">
        <v>280</v>
      </c>
      <c r="D608" s="190">
        <v>113</v>
      </c>
      <c r="E608" s="191">
        <v>182</v>
      </c>
      <c r="F608" s="188">
        <v>186</v>
      </c>
      <c r="G608" s="192">
        <v>191</v>
      </c>
      <c r="H608" s="190">
        <v>320</v>
      </c>
      <c r="I608" s="191">
        <v>318</v>
      </c>
      <c r="J608" s="188">
        <v>39</v>
      </c>
      <c r="K608" s="189">
        <v>46</v>
      </c>
      <c r="L608" s="190">
        <v>128</v>
      </c>
      <c r="M608" s="188">
        <v>124</v>
      </c>
      <c r="N608" s="193">
        <v>248</v>
      </c>
      <c r="O608" s="196">
        <v>232</v>
      </c>
      <c r="P608" s="188">
        <v>154</v>
      </c>
      <c r="Q608" s="189">
        <v>102</v>
      </c>
      <c r="R608" s="190">
        <v>163</v>
      </c>
      <c r="S608" s="191">
        <v>186</v>
      </c>
      <c r="T608" s="188">
        <v>32</v>
      </c>
      <c r="U608" s="192">
        <v>14</v>
      </c>
      <c r="V608" s="190">
        <v>146</v>
      </c>
      <c r="W608" s="197">
        <v>132</v>
      </c>
      <c r="X608" s="188">
        <v>99</v>
      </c>
      <c r="Y608" s="192">
        <v>103</v>
      </c>
      <c r="Z608" s="190">
        <v>360</v>
      </c>
      <c r="AA608" s="188">
        <v>350</v>
      </c>
      <c r="AB608" s="165">
        <f t="shared" si="11158"/>
        <v>2195</v>
      </c>
      <c r="AC608" s="166">
        <f t="shared" si="11075"/>
        <v>2260</v>
      </c>
      <c r="AE608" s="257">
        <f>$AE$19</f>
        <v>0</v>
      </c>
      <c r="AF608" s="121">
        <f t="shared" si="11267"/>
        <v>0</v>
      </c>
      <c r="AG608" s="189">
        <f t="shared" si="11267"/>
        <v>0</v>
      </c>
      <c r="AH608" s="190">
        <f t="shared" si="11267"/>
        <v>0</v>
      </c>
      <c r="AI608" s="191">
        <f t="shared" si="11267"/>
        <v>0</v>
      </c>
      <c r="AJ608" s="188">
        <f t="shared" si="11267"/>
        <v>0</v>
      </c>
      <c r="AK608" s="192">
        <f t="shared" si="11267"/>
        <v>0</v>
      </c>
      <c r="AL608" s="190">
        <f t="shared" si="11267"/>
        <v>0</v>
      </c>
      <c r="AM608" s="191">
        <f t="shared" si="11267"/>
        <v>0</v>
      </c>
      <c r="AN608" s="188">
        <f t="shared" si="11267"/>
        <v>0</v>
      </c>
      <c r="AO608" s="192">
        <f t="shared" si="11267"/>
        <v>0</v>
      </c>
      <c r="AP608" s="190">
        <f t="shared" si="11268"/>
        <v>0</v>
      </c>
      <c r="AQ608" s="188">
        <f t="shared" si="11268"/>
        <v>0</v>
      </c>
      <c r="AR608" s="193">
        <f t="shared" si="11268"/>
        <v>0</v>
      </c>
      <c r="AS608" s="194">
        <f t="shared" si="11268"/>
        <v>0</v>
      </c>
      <c r="AT608" s="188">
        <f t="shared" si="11268"/>
        <v>0</v>
      </c>
      <c r="AU608" s="192">
        <f t="shared" si="11268"/>
        <v>0</v>
      </c>
      <c r="AV608" s="190">
        <f t="shared" si="11268"/>
        <v>0</v>
      </c>
      <c r="AW608" s="191">
        <f t="shared" si="11268"/>
        <v>0</v>
      </c>
      <c r="AX608" s="188">
        <f t="shared" si="11268"/>
        <v>0</v>
      </c>
      <c r="AY608" s="192">
        <f t="shared" si="11268"/>
        <v>0</v>
      </c>
      <c r="AZ608" s="190">
        <f t="shared" si="11268"/>
        <v>0</v>
      </c>
      <c r="BA608" s="191">
        <f t="shared" si="11268"/>
        <v>0</v>
      </c>
      <c r="BB608" s="188">
        <f t="shared" si="11268"/>
        <v>0</v>
      </c>
      <c r="BC608" s="192">
        <f t="shared" si="11268"/>
        <v>0</v>
      </c>
      <c r="BD608" s="190">
        <f t="shared" si="11268"/>
        <v>0</v>
      </c>
      <c r="BE608" s="188">
        <f t="shared" si="11268"/>
        <v>0</v>
      </c>
      <c r="BF608" s="165">
        <f>SUM(AF608,AH608,AJ608,AL608,AN608,AP608,AR608,AT608,AV608,AX608,AZ608,BB608,BD608)</f>
        <v>0</v>
      </c>
      <c r="BG608" s="166">
        <f>SUM(AG608,AI608,AK608,AM608,AO608,AQ608,AS608,AU608,AW608,AY608,BA608,BC608,BE608)</f>
        <v>0</v>
      </c>
      <c r="BI608" s="140" t="s">
        <v>26</v>
      </c>
      <c r="BJ608" s="124">
        <f>B608/B622</f>
        <v>4.2090280601870679E-2</v>
      </c>
      <c r="BK608" s="125">
        <f t="shared" ref="BK608" si="11323">C608/C622</f>
        <v>4.9002450122506126E-2</v>
      </c>
      <c r="BL608" s="126">
        <f t="shared" ref="BL608" si="11324">D608/D622</f>
        <v>5.32015065913371E-2</v>
      </c>
      <c r="BM608" s="127">
        <f t="shared" ref="BM608" si="11325">E608/E622</f>
        <v>5.5134807634050285E-2</v>
      </c>
      <c r="BN608" s="124">
        <f t="shared" ref="BN608" si="11326">F608/F622</f>
        <v>4.4851700024113816E-2</v>
      </c>
      <c r="BO608" s="125">
        <f t="shared" ref="BO608" si="11327">G608/G622</f>
        <v>4.9392293767778643E-2</v>
      </c>
      <c r="BP608" s="126">
        <f t="shared" ref="BP608" si="11328">H608/H622</f>
        <v>5.0963529224398792E-2</v>
      </c>
      <c r="BQ608" s="127">
        <f t="shared" ref="BQ608" si="11329">I608/I622</f>
        <v>5.0790608528988979E-2</v>
      </c>
      <c r="BR608" s="124">
        <f t="shared" ref="BR608" si="11330">J608/J622</f>
        <v>3.1941031941031942E-2</v>
      </c>
      <c r="BS608" s="125">
        <f t="shared" ref="BS608" si="11331">K608/K622</f>
        <v>4.7034764826175871E-2</v>
      </c>
      <c r="BT608" s="126">
        <f t="shared" ref="BT608" si="11332">L608/L622</f>
        <v>4.2680893631210401E-2</v>
      </c>
      <c r="BU608" s="124">
        <f t="shared" ref="BU608" si="11333">M608/M622</f>
        <v>4.0090526996443582E-2</v>
      </c>
      <c r="BV608" s="128">
        <f t="shared" ref="BV608" si="11334">N608/N622</f>
        <v>4.7436878347360364E-2</v>
      </c>
      <c r="BW608" s="129">
        <f t="shared" ref="BW608" si="11335">O608/O622</f>
        <v>4.7097036134794969E-2</v>
      </c>
      <c r="BX608" s="124">
        <f t="shared" ref="BX608" si="11336">P608/P622</f>
        <v>5.1419031719532556E-2</v>
      </c>
      <c r="BY608" s="125">
        <f t="shared" ref="BY608" si="11337">Q608/Q622</f>
        <v>4.5053003533568906E-2</v>
      </c>
      <c r="BZ608" s="126">
        <f t="shared" ref="BZ608" si="11338">R608/R622</f>
        <v>4.6465222348916764E-2</v>
      </c>
      <c r="CA608" s="127">
        <f t="shared" ref="CA608" si="11339">S608/S622</f>
        <v>5.7336621454993832E-2</v>
      </c>
      <c r="CB608" s="124">
        <f t="shared" ref="CB608" si="11340">T608/T622</f>
        <v>3.864734299516908E-2</v>
      </c>
      <c r="CC608" s="125">
        <f t="shared" ref="CC608" si="11341">U608/U622</f>
        <v>2.3728813559322035E-2</v>
      </c>
      <c r="CD608" s="126">
        <f t="shared" ref="CD608" si="11342">V608/V622</f>
        <v>3.506243996157541E-2</v>
      </c>
      <c r="CE608" s="127">
        <f t="shared" ref="CE608" si="11343">W608/W622</f>
        <v>4.2982741777922502E-2</v>
      </c>
      <c r="CF608" s="124">
        <f t="shared" ref="CF608" si="11344">X608/X622</f>
        <v>4.0673788003286769E-2</v>
      </c>
      <c r="CG608" s="125">
        <f t="shared" ref="CG608" si="11345">Y608/Y622</f>
        <v>5.1784816490698847E-2</v>
      </c>
      <c r="CH608" s="126">
        <f t="shared" ref="CH608" si="11346">Z608/Z622</f>
        <v>5.8083252662149081E-2</v>
      </c>
      <c r="CI608" s="124">
        <f t="shared" ref="CI608" si="11347">AA608/AA622</f>
        <v>4.5674018008612816E-2</v>
      </c>
      <c r="CJ608" s="130">
        <f t="shared" ref="CJ608" si="11348">AB608/AB622</f>
        <v>4.6659439236443251E-2</v>
      </c>
      <c r="CK608" s="131">
        <f t="shared" ref="CK608" si="11349">AC608/AC622</f>
        <v>4.8125039926747729E-2</v>
      </c>
    </row>
    <row r="609" spans="1:89" ht="14.25" thickTop="1" thickBot="1" x14ac:dyDescent="0.25">
      <c r="A609" s="132" t="s">
        <v>27</v>
      </c>
      <c r="B609" s="198">
        <v>212</v>
      </c>
      <c r="C609" s="182">
        <v>291</v>
      </c>
      <c r="D609" s="183">
        <v>78</v>
      </c>
      <c r="E609" s="184">
        <v>162</v>
      </c>
      <c r="F609" s="181">
        <v>190</v>
      </c>
      <c r="G609" s="185">
        <v>143</v>
      </c>
      <c r="H609" s="183">
        <v>297</v>
      </c>
      <c r="I609" s="184">
        <v>312</v>
      </c>
      <c r="J609" s="181">
        <v>64</v>
      </c>
      <c r="K609" s="182">
        <v>21</v>
      </c>
      <c r="L609" s="183">
        <v>135</v>
      </c>
      <c r="M609" s="181">
        <v>124</v>
      </c>
      <c r="N609" s="186">
        <v>257</v>
      </c>
      <c r="O609" s="199">
        <v>214</v>
      </c>
      <c r="P609" s="181">
        <v>197</v>
      </c>
      <c r="Q609" s="182">
        <v>118</v>
      </c>
      <c r="R609" s="183">
        <v>170</v>
      </c>
      <c r="S609" s="184">
        <v>160</v>
      </c>
      <c r="T609" s="181">
        <v>41</v>
      </c>
      <c r="U609" s="185">
        <v>15</v>
      </c>
      <c r="V609" s="183">
        <v>199</v>
      </c>
      <c r="W609" s="200">
        <v>147</v>
      </c>
      <c r="X609" s="181">
        <v>126</v>
      </c>
      <c r="Y609" s="185">
        <v>58</v>
      </c>
      <c r="Z609" s="183">
        <v>379</v>
      </c>
      <c r="AA609" s="181">
        <v>399</v>
      </c>
      <c r="AB609" s="165">
        <f t="shared" si="11158"/>
        <v>2345</v>
      </c>
      <c r="AC609" s="166">
        <f t="shared" si="11075"/>
        <v>2164</v>
      </c>
      <c r="AE609" s="254" t="s">
        <v>13</v>
      </c>
      <c r="AF609" s="14">
        <f t="shared" ref="AF609:BG609" si="11350">SUM(AF606:AF608)</f>
        <v>792</v>
      </c>
      <c r="AG609" s="1">
        <f t="shared" si="11350"/>
        <v>832</v>
      </c>
      <c r="AH609" s="14">
        <f t="shared" si="11350"/>
        <v>221</v>
      </c>
      <c r="AI609" s="1">
        <f t="shared" si="11350"/>
        <v>592</v>
      </c>
      <c r="AJ609" s="14">
        <f t="shared" si="11350"/>
        <v>409</v>
      </c>
      <c r="AK609" s="1">
        <f t="shared" si="11350"/>
        <v>904</v>
      </c>
      <c r="AL609" s="14">
        <f t="shared" si="11350"/>
        <v>1049</v>
      </c>
      <c r="AM609" s="1">
        <f t="shared" si="11350"/>
        <v>997</v>
      </c>
      <c r="AN609" s="14">
        <f t="shared" si="11350"/>
        <v>266</v>
      </c>
      <c r="AO609" s="1">
        <f t="shared" si="11350"/>
        <v>87</v>
      </c>
      <c r="AP609" s="14">
        <f t="shared" si="11350"/>
        <v>587</v>
      </c>
      <c r="AQ609" s="1">
        <f t="shared" si="11350"/>
        <v>240</v>
      </c>
      <c r="AR609" s="14">
        <f t="shared" si="11350"/>
        <v>876</v>
      </c>
      <c r="AS609" s="1">
        <f t="shared" si="11350"/>
        <v>565</v>
      </c>
      <c r="AT609" s="14">
        <f t="shared" si="11350"/>
        <v>415</v>
      </c>
      <c r="AU609" s="1">
        <f t="shared" si="11350"/>
        <v>379</v>
      </c>
      <c r="AV609" s="14">
        <f t="shared" si="11350"/>
        <v>463</v>
      </c>
      <c r="AW609" s="1">
        <f t="shared" si="11350"/>
        <v>580</v>
      </c>
      <c r="AX609" s="14">
        <f t="shared" si="11350"/>
        <v>202</v>
      </c>
      <c r="AY609" s="1">
        <f t="shared" si="11350"/>
        <v>59</v>
      </c>
      <c r="AZ609" s="14">
        <f t="shared" si="11350"/>
        <v>1039</v>
      </c>
      <c r="BA609" s="1">
        <f t="shared" si="11350"/>
        <v>224</v>
      </c>
      <c r="BB609" s="14">
        <f t="shared" si="11350"/>
        <v>405</v>
      </c>
      <c r="BC609" s="1">
        <f t="shared" si="11350"/>
        <v>423</v>
      </c>
      <c r="BD609" s="14">
        <f t="shared" si="11350"/>
        <v>908</v>
      </c>
      <c r="BE609" s="1">
        <f t="shared" si="11350"/>
        <v>1365</v>
      </c>
      <c r="BF609" s="167">
        <f t="shared" si="11350"/>
        <v>7632</v>
      </c>
      <c r="BG609" s="168">
        <f t="shared" si="11350"/>
        <v>7247</v>
      </c>
      <c r="BI609" s="132" t="s">
        <v>27</v>
      </c>
      <c r="BJ609" s="124">
        <f>B609/B622</f>
        <v>4.3106954046360307E-2</v>
      </c>
      <c r="BK609" s="125">
        <f t="shared" ref="BK609" si="11351">C609/C622</f>
        <v>5.0927546377318868E-2</v>
      </c>
      <c r="BL609" s="126">
        <f t="shared" ref="BL609" si="11352">D609/D622</f>
        <v>3.6723163841807911E-2</v>
      </c>
      <c r="BM609" s="127">
        <f t="shared" ref="BM609" si="11353">E609/E622</f>
        <v>4.9076037564374432E-2</v>
      </c>
      <c r="BN609" s="124">
        <f t="shared" ref="BN609" si="11354">F609/F622</f>
        <v>4.5816252712804435E-2</v>
      </c>
      <c r="BO609" s="125">
        <f t="shared" ref="BO609" si="11355">G609/G622</f>
        <v>3.6979570726661498E-2</v>
      </c>
      <c r="BP609" s="126">
        <f t="shared" ref="BP609" si="11356">H609/H622</f>
        <v>4.7300525561395128E-2</v>
      </c>
      <c r="BQ609" s="127">
        <f t="shared" ref="BQ609" si="11357">I609/I622</f>
        <v>4.9832295160517487E-2</v>
      </c>
      <c r="BR609" s="124">
        <f t="shared" ref="BR609" si="11358">J609/J622</f>
        <v>5.2416052416052419E-2</v>
      </c>
      <c r="BS609" s="125">
        <f t="shared" ref="BS609" si="11359">K609/K622</f>
        <v>2.1472392638036811E-2</v>
      </c>
      <c r="BT609" s="126">
        <f t="shared" ref="BT609" si="11360">L609/L622</f>
        <v>4.5015005001667226E-2</v>
      </c>
      <c r="BU609" s="124">
        <f t="shared" ref="BU609" si="11361">M609/M622</f>
        <v>4.0090526996443582E-2</v>
      </c>
      <c r="BV609" s="128">
        <f t="shared" ref="BV609" si="11362">N609/N622</f>
        <v>4.9158377964804899E-2</v>
      </c>
      <c r="BW609" s="129">
        <f t="shared" ref="BW609" si="11363">O609/O622</f>
        <v>4.3442955745026393E-2</v>
      </c>
      <c r="BX609" s="124">
        <f t="shared" ref="BX609" si="11364">P609/P622</f>
        <v>6.5776293823038401E-2</v>
      </c>
      <c r="BY609" s="125">
        <f t="shared" ref="BY609" si="11365">Q609/Q622</f>
        <v>5.2120141342756186E-2</v>
      </c>
      <c r="BZ609" s="126">
        <f t="shared" ref="BZ609" si="11366">R609/R622</f>
        <v>4.8460661345496009E-2</v>
      </c>
      <c r="CA609" s="127">
        <f t="shared" ref="CA609" si="11367">S609/S622</f>
        <v>4.9321824907521579E-2</v>
      </c>
      <c r="CB609" s="124">
        <f t="shared" ref="CB609" si="11368">T609/T622</f>
        <v>4.9516908212560384E-2</v>
      </c>
      <c r="CC609" s="125">
        <f t="shared" ref="CC609" si="11369">U609/U622</f>
        <v>2.5423728813559324E-2</v>
      </c>
      <c r="CD609" s="126">
        <f t="shared" ref="CD609" si="11370">V609/V622</f>
        <v>4.7790585975024016E-2</v>
      </c>
      <c r="CE609" s="127">
        <f t="shared" ref="CE609" si="11371">W609/W622</f>
        <v>4.7867144252686421E-2</v>
      </c>
      <c r="CF609" s="124">
        <f t="shared" ref="CF609" si="11372">X609/X622</f>
        <v>5.1766639276910435E-2</v>
      </c>
      <c r="CG609" s="125">
        <f t="shared" ref="CG609" si="11373">Y609/Y622</f>
        <v>2.9160382101558573E-2</v>
      </c>
      <c r="CH609" s="126">
        <f t="shared" ref="CH609" si="11374">Z609/Z622</f>
        <v>6.1148757663762501E-2</v>
      </c>
      <c r="CI609" s="124">
        <f t="shared" ref="CI609" si="11375">AA609/AA622</f>
        <v>5.206838052981861E-2</v>
      </c>
      <c r="CJ609" s="130">
        <f t="shared" ref="CJ609" si="11376">AB609/AB622</f>
        <v>4.9848011393831174E-2</v>
      </c>
      <c r="CK609" s="131">
        <f t="shared" ref="CK609" si="11377">AC609/AC622</f>
        <v>4.6080790443133665E-2</v>
      </c>
    </row>
    <row r="610" spans="1:89" ht="13.5" thickTop="1" x14ac:dyDescent="0.2">
      <c r="A610" s="140" t="s">
        <v>28</v>
      </c>
      <c r="B610" s="195">
        <v>235</v>
      </c>
      <c r="C610" s="189">
        <v>390</v>
      </c>
      <c r="D610" s="190">
        <v>66</v>
      </c>
      <c r="E610" s="191">
        <v>265</v>
      </c>
      <c r="F610" s="188">
        <v>208</v>
      </c>
      <c r="G610" s="192">
        <v>289</v>
      </c>
      <c r="H610" s="190">
        <v>385</v>
      </c>
      <c r="I610" s="191">
        <v>389</v>
      </c>
      <c r="J610" s="188">
        <v>91</v>
      </c>
      <c r="K610" s="189">
        <v>52</v>
      </c>
      <c r="L610" s="190">
        <v>246</v>
      </c>
      <c r="M610" s="188">
        <v>122</v>
      </c>
      <c r="N610" s="193">
        <v>360</v>
      </c>
      <c r="O610" s="196">
        <v>213</v>
      </c>
      <c r="P610" s="188">
        <v>224</v>
      </c>
      <c r="Q610" s="189">
        <v>126</v>
      </c>
      <c r="R610" s="190">
        <v>205</v>
      </c>
      <c r="S610" s="191">
        <v>218</v>
      </c>
      <c r="T610" s="188">
        <v>75</v>
      </c>
      <c r="U610" s="192">
        <v>11</v>
      </c>
      <c r="V610" s="190">
        <v>279</v>
      </c>
      <c r="W610" s="197">
        <v>111</v>
      </c>
      <c r="X610" s="188">
        <v>169</v>
      </c>
      <c r="Y610" s="192">
        <v>109</v>
      </c>
      <c r="Z610" s="190">
        <v>401</v>
      </c>
      <c r="AA610" s="188">
        <v>429</v>
      </c>
      <c r="AB610" s="165">
        <f t="shared" si="11158"/>
        <v>2944</v>
      </c>
      <c r="AC610" s="166">
        <f t="shared" si="11075"/>
        <v>2724</v>
      </c>
      <c r="BI610" s="140" t="s">
        <v>28</v>
      </c>
      <c r="BJ610" s="124">
        <f>B610/B622</f>
        <v>4.7783651891012607E-2</v>
      </c>
      <c r="BK610" s="125">
        <f t="shared" ref="BK610" si="11378">C610/C622</f>
        <v>6.8253412670633534E-2</v>
      </c>
      <c r="BL610" s="126">
        <f t="shared" ref="BL610" si="11379">D610/D622</f>
        <v>3.1073446327683617E-2</v>
      </c>
      <c r="BM610" s="127">
        <f t="shared" ref="BM610" si="11380">E610/E622</f>
        <v>8.0278703423205089E-2</v>
      </c>
      <c r="BN610" s="124">
        <f t="shared" ref="BN610" si="11381">F610/F622</f>
        <v>5.0156739811912224E-2</v>
      </c>
      <c r="BO610" s="125">
        <f t="shared" ref="BO610" si="11382">G610/G622</f>
        <v>7.4734936643392813E-2</v>
      </c>
      <c r="BP610" s="126">
        <f t="shared" ref="BP610" si="11383">H610/H622</f>
        <v>6.1315496098104792E-2</v>
      </c>
      <c r="BQ610" s="127">
        <f t="shared" ref="BQ610" si="11384">I610/I622</f>
        <v>6.2130650055901612E-2</v>
      </c>
      <c r="BR610" s="124">
        <f t="shared" ref="BR610" si="11385">J610/J622</f>
        <v>7.4529074529074535E-2</v>
      </c>
      <c r="BS610" s="125">
        <f t="shared" ref="BS610" si="11386">K610/K622</f>
        <v>5.3169734151329244E-2</v>
      </c>
      <c r="BT610" s="126">
        <f t="shared" ref="BT610" si="11387">L610/L622</f>
        <v>8.2027342447482499E-2</v>
      </c>
      <c r="BU610" s="124">
        <f t="shared" ref="BU610" si="11388">M610/M622</f>
        <v>3.9443905593275139E-2</v>
      </c>
      <c r="BV610" s="128">
        <f t="shared" ref="BV610" si="11389">N610/N622</f>
        <v>6.8859984697781179E-2</v>
      </c>
      <c r="BW610" s="129">
        <f t="shared" ref="BW610" si="11390">O610/O622</f>
        <v>4.3239951278928136E-2</v>
      </c>
      <c r="BX610" s="124">
        <f t="shared" ref="BX610" si="11391">P610/P622</f>
        <v>7.4791318864774622E-2</v>
      </c>
      <c r="BY610" s="125">
        <f t="shared" ref="BY610" si="11392">Q610/Q622</f>
        <v>5.5653710247349823E-2</v>
      </c>
      <c r="BZ610" s="126">
        <f t="shared" ref="BZ610" si="11393">R610/R622</f>
        <v>5.8437856328392247E-2</v>
      </c>
      <c r="CA610" s="127">
        <f t="shared" ref="CA610" si="11394">S610/S622</f>
        <v>6.7200986436498147E-2</v>
      </c>
      <c r="CB610" s="124">
        <f t="shared" ref="CB610" si="11395">T610/T622</f>
        <v>9.0579710144927536E-2</v>
      </c>
      <c r="CC610" s="125">
        <f t="shared" ref="CC610" si="11396">U610/U622</f>
        <v>1.864406779661017E-2</v>
      </c>
      <c r="CD610" s="126">
        <f t="shared" ref="CD610" si="11397">V610/V622</f>
        <v>6.7002881844380399E-2</v>
      </c>
      <c r="CE610" s="127">
        <f t="shared" ref="CE610" si="11398">W610/W622</f>
        <v>3.614457831325301E-2</v>
      </c>
      <c r="CF610" s="124">
        <f t="shared" ref="CF610" si="11399">X610/X622</f>
        <v>6.9433032046014795E-2</v>
      </c>
      <c r="CG610" s="125">
        <f t="shared" ref="CG610" si="11400">Y610/Y622</f>
        <v>5.4801407742584213E-2</v>
      </c>
      <c r="CH610" s="126">
        <f t="shared" ref="CH610" si="11401">Z610/Z622</f>
        <v>6.4698289770893841E-2</v>
      </c>
      <c r="CI610" s="124">
        <f t="shared" ref="CI610" si="11402">AA610/AA622</f>
        <v>5.5983296359128278E-2</v>
      </c>
      <c r="CJ610" s="130">
        <f t="shared" ref="CJ610" si="11403">AB610/AB622</f>
        <v>6.2581042875666945E-2</v>
      </c>
      <c r="CK610" s="131">
        <f t="shared" ref="CK610" si="11404">AC610/AC622</f>
        <v>5.8005579097549033E-2</v>
      </c>
    </row>
    <row r="611" spans="1:89" x14ac:dyDescent="0.2">
      <c r="A611" s="132" t="s">
        <v>29</v>
      </c>
      <c r="B611" s="198">
        <v>296</v>
      </c>
      <c r="C611" s="182">
        <v>363</v>
      </c>
      <c r="D611" s="183">
        <v>125</v>
      </c>
      <c r="E611" s="184">
        <v>308</v>
      </c>
      <c r="F611" s="181">
        <v>208</v>
      </c>
      <c r="G611" s="185">
        <v>270</v>
      </c>
      <c r="H611" s="183">
        <v>430</v>
      </c>
      <c r="I611" s="184">
        <v>449</v>
      </c>
      <c r="J611" s="181">
        <v>122</v>
      </c>
      <c r="K611" s="182">
        <v>28</v>
      </c>
      <c r="L611" s="183">
        <v>337</v>
      </c>
      <c r="M611" s="181">
        <v>173</v>
      </c>
      <c r="N611" s="186">
        <v>420</v>
      </c>
      <c r="O611" s="199">
        <v>258</v>
      </c>
      <c r="P611" s="181">
        <v>256</v>
      </c>
      <c r="Q611" s="182">
        <v>133</v>
      </c>
      <c r="R611" s="183">
        <v>246</v>
      </c>
      <c r="S611" s="184">
        <v>249</v>
      </c>
      <c r="T611" s="181">
        <v>101</v>
      </c>
      <c r="U611" s="185">
        <v>28</v>
      </c>
      <c r="V611" s="183">
        <v>410</v>
      </c>
      <c r="W611" s="200">
        <v>137</v>
      </c>
      <c r="X611" s="181">
        <v>195</v>
      </c>
      <c r="Y611" s="185">
        <v>132</v>
      </c>
      <c r="Z611" s="183">
        <v>529</v>
      </c>
      <c r="AA611" s="181">
        <v>544</v>
      </c>
      <c r="AB611" s="165">
        <f t="shared" si="11158"/>
        <v>3675</v>
      </c>
      <c r="AC611" s="166">
        <f t="shared" si="11075"/>
        <v>3072</v>
      </c>
      <c r="BI611" s="132" t="s">
        <v>29</v>
      </c>
      <c r="BJ611" s="124">
        <f>B611/B622</f>
        <v>6.0187067913786092E-2</v>
      </c>
      <c r="BK611" s="125">
        <f t="shared" ref="BK611" si="11405">C611/C622</f>
        <v>6.3528176408820441E-2</v>
      </c>
      <c r="BL611" s="126">
        <f t="shared" ref="BL611" si="11406">D611/D622</f>
        <v>5.885122410546139E-2</v>
      </c>
      <c r="BM611" s="127">
        <f t="shared" ref="BM611" si="11407">E611/E622</f>
        <v>9.3305059073008179E-2</v>
      </c>
      <c r="BN611" s="124">
        <f t="shared" ref="BN611" si="11408">F611/F622</f>
        <v>5.0156739811912224E-2</v>
      </c>
      <c r="BO611" s="125">
        <f t="shared" ref="BO611" si="11409">G611/G622</f>
        <v>6.9821567106283941E-2</v>
      </c>
      <c r="BP611" s="126">
        <f t="shared" ref="BP611" si="11410">H611/H622</f>
        <v>6.8482242395285872E-2</v>
      </c>
      <c r="BQ611" s="127">
        <f t="shared" ref="BQ611" si="11411">I611/I622</f>
        <v>7.1713783740616516E-2</v>
      </c>
      <c r="BR611" s="124">
        <f t="shared" ref="BR611" si="11412">J611/J622</f>
        <v>9.9918099918099912E-2</v>
      </c>
      <c r="BS611" s="125">
        <f t="shared" ref="BS611" si="11413">K611/K622</f>
        <v>2.8629856850715747E-2</v>
      </c>
      <c r="BT611" s="126">
        <f t="shared" ref="BT611" si="11414">L611/L622</f>
        <v>0.11237079026342114</v>
      </c>
      <c r="BU611" s="124">
        <f t="shared" ref="BU611" si="11415">M611/M622</f>
        <v>5.5932751374070479E-2</v>
      </c>
      <c r="BV611" s="128">
        <f t="shared" ref="BV611" si="11416">N611/N622</f>
        <v>8.0336648814078038E-2</v>
      </c>
      <c r="BW611" s="129">
        <f t="shared" ref="BW611" si="11417">O611/O622</f>
        <v>5.2375152253349572E-2</v>
      </c>
      <c r="BX611" s="124">
        <f t="shared" ref="BX611" si="11418">P611/P622</f>
        <v>8.5475792988313856E-2</v>
      </c>
      <c r="BY611" s="125">
        <f t="shared" ref="BY611" si="11419">Q611/Q622</f>
        <v>5.8745583038869259E-2</v>
      </c>
      <c r="BZ611" s="126">
        <f t="shared" ref="BZ611" si="11420">R611/R622</f>
        <v>7.0125427594070699E-2</v>
      </c>
      <c r="CA611" s="127">
        <f t="shared" ref="CA611" si="11421">S611/S622</f>
        <v>7.6757090012330456E-2</v>
      </c>
      <c r="CB611" s="124">
        <f t="shared" ref="CB611" si="11422">T611/T622</f>
        <v>0.12198067632850242</v>
      </c>
      <c r="CC611" s="125">
        <f t="shared" ref="CC611" si="11423">U611/U622</f>
        <v>4.7457627118644069E-2</v>
      </c>
      <c r="CD611" s="126">
        <f t="shared" ref="CD611" si="11424">V611/V622</f>
        <v>9.8463016330451486E-2</v>
      </c>
      <c r="CE611" s="127">
        <f t="shared" ref="CE611" si="11425">W611/W622</f>
        <v>4.4610875936177144E-2</v>
      </c>
      <c r="CF611" s="124">
        <f t="shared" ref="CF611" si="11426">X611/X622</f>
        <v>8.0115036976170909E-2</v>
      </c>
      <c r="CG611" s="125">
        <f t="shared" ref="CG611" si="11427">Y611/Y622</f>
        <v>6.636500754147813E-2</v>
      </c>
      <c r="CH611" s="126">
        <f t="shared" ref="CH611" si="11428">Z611/Z622</f>
        <v>8.5350112939657954E-2</v>
      </c>
      <c r="CI611" s="124">
        <f t="shared" ref="CI611" si="11429">AA611/AA622</f>
        <v>7.0990473704815343E-2</v>
      </c>
      <c r="CJ611" s="130">
        <f t="shared" ref="CJ611" si="11430">AB611/AB622</f>
        <v>7.8120017856004087E-2</v>
      </c>
      <c r="CK611" s="131">
        <f t="shared" ref="CK611" si="11431">AC611/AC622</f>
        <v>6.5415983475650002E-2</v>
      </c>
    </row>
    <row r="612" spans="1:89" x14ac:dyDescent="0.2">
      <c r="A612" s="140" t="s">
        <v>30</v>
      </c>
      <c r="B612" s="195">
        <v>352</v>
      </c>
      <c r="C612" s="189">
        <v>415</v>
      </c>
      <c r="D612" s="190">
        <v>124</v>
      </c>
      <c r="E612" s="191">
        <v>295</v>
      </c>
      <c r="F612" s="188">
        <v>238</v>
      </c>
      <c r="G612" s="192">
        <v>401</v>
      </c>
      <c r="H612" s="190">
        <v>517</v>
      </c>
      <c r="I612" s="191">
        <v>438</v>
      </c>
      <c r="J612" s="188">
        <v>144</v>
      </c>
      <c r="K612" s="189">
        <v>39</v>
      </c>
      <c r="L612" s="190">
        <v>227</v>
      </c>
      <c r="M612" s="188">
        <v>132</v>
      </c>
      <c r="N612" s="193">
        <v>409</v>
      </c>
      <c r="O612" s="196">
        <v>272</v>
      </c>
      <c r="P612" s="188">
        <v>223</v>
      </c>
      <c r="Q612" s="189">
        <v>170</v>
      </c>
      <c r="R612" s="190">
        <v>255</v>
      </c>
      <c r="S612" s="191">
        <v>273</v>
      </c>
      <c r="T612" s="188">
        <v>118</v>
      </c>
      <c r="U612" s="192">
        <v>29</v>
      </c>
      <c r="V612" s="190">
        <v>369</v>
      </c>
      <c r="W612" s="197">
        <v>100</v>
      </c>
      <c r="X612" s="188">
        <v>214</v>
      </c>
      <c r="Y612" s="192">
        <v>214</v>
      </c>
      <c r="Z612" s="190">
        <v>475</v>
      </c>
      <c r="AA612" s="188">
        <v>630</v>
      </c>
      <c r="AB612" s="165">
        <f t="shared" si="11158"/>
        <v>3665</v>
      </c>
      <c r="AC612" s="166">
        <f t="shared" si="11075"/>
        <v>3408</v>
      </c>
      <c r="BI612" s="140" t="s">
        <v>30</v>
      </c>
      <c r="BJ612" s="124">
        <f>B612/B622</f>
        <v>7.1573810492069942E-2</v>
      </c>
      <c r="BK612" s="125">
        <f t="shared" ref="BK612" si="11432">C612/C622</f>
        <v>7.2628631431571583E-2</v>
      </c>
      <c r="BL612" s="126">
        <f t="shared" ref="BL612" si="11433">D612/D622</f>
        <v>5.8380414312617701E-2</v>
      </c>
      <c r="BM612" s="127">
        <f t="shared" ref="BM612" si="11434">E612/E622</f>
        <v>8.9366858527718876E-2</v>
      </c>
      <c r="BN612" s="124">
        <f t="shared" ref="BN612" si="11435">F612/F622</f>
        <v>5.7390884977091876E-2</v>
      </c>
      <c r="BO612" s="125">
        <f t="shared" ref="BO612" si="11436">G612/G622</f>
        <v>0.10369795707266614</v>
      </c>
      <c r="BP612" s="126">
        <f t="shared" ref="BP612" si="11437">H612/H622</f>
        <v>8.2337951903169296E-2</v>
      </c>
      <c r="BQ612" s="127">
        <f t="shared" ref="BQ612" si="11438">I612/I622</f>
        <v>6.9956875898418786E-2</v>
      </c>
      <c r="BR612" s="124">
        <f t="shared" ref="BR612" si="11439">J612/J622</f>
        <v>0.11793611793611794</v>
      </c>
      <c r="BS612" s="125">
        <f t="shared" ref="BS612" si="11440">K612/K622</f>
        <v>3.9877300613496931E-2</v>
      </c>
      <c r="BT612" s="126">
        <f t="shared" ref="BT612" si="11441">L612/L622</f>
        <v>7.5691897299099697E-2</v>
      </c>
      <c r="BU612" s="124">
        <f t="shared" ref="BU612" si="11442">M612/M622</f>
        <v>4.2677012609117361E-2</v>
      </c>
      <c r="BV612" s="128">
        <f t="shared" ref="BV612" si="11443">N612/N622</f>
        <v>7.8232593726090288E-2</v>
      </c>
      <c r="BW612" s="129">
        <f t="shared" ref="BW612" si="11444">O612/O622</f>
        <v>5.5217214778725134E-2</v>
      </c>
      <c r="BX612" s="124">
        <f t="shared" ref="BX612" si="11445">P612/P622</f>
        <v>7.4457429048414028E-2</v>
      </c>
      <c r="BY612" s="125">
        <f t="shared" ref="BY612" si="11446">Q612/Q622</f>
        <v>7.5088339222614847E-2</v>
      </c>
      <c r="BZ612" s="126">
        <f t="shared" ref="BZ612" si="11447">R612/R622</f>
        <v>7.2690992018244013E-2</v>
      </c>
      <c r="CA612" s="127">
        <f t="shared" ref="CA612" si="11448">S612/S622</f>
        <v>8.4155363748458695E-2</v>
      </c>
      <c r="CB612" s="124">
        <f t="shared" ref="CB612" si="11449">T612/T622</f>
        <v>0.14251207729468598</v>
      </c>
      <c r="CC612" s="125">
        <f t="shared" ref="CC612" si="11450">U612/U622</f>
        <v>4.9152542372881358E-2</v>
      </c>
      <c r="CD612" s="126">
        <f t="shared" ref="CD612" si="11451">V612/V622</f>
        <v>8.861671469740634E-2</v>
      </c>
      <c r="CE612" s="127">
        <f t="shared" ref="CE612" si="11452">W612/W622</f>
        <v>3.2562683165092803E-2</v>
      </c>
      <c r="CF612" s="124">
        <f t="shared" ref="CF612" si="11453">X612/X622</f>
        <v>8.7921117502054238E-2</v>
      </c>
      <c r="CG612" s="125">
        <f t="shared" ref="CG612" si="11454">Y612/Y622</f>
        <v>0.10759175465057819</v>
      </c>
      <c r="CH612" s="126">
        <f t="shared" ref="CH612" si="11455">Z612/Z622</f>
        <v>7.6637625040335597E-2</v>
      </c>
      <c r="CI612" s="124">
        <f t="shared" ref="CI612" si="11456">AA612/AA622</f>
        <v>8.2213232415503074E-2</v>
      </c>
      <c r="CJ612" s="130">
        <f t="shared" ref="CJ612" si="11457">AB612/AB622</f>
        <v>7.7907446378844891E-2</v>
      </c>
      <c r="CK612" s="131">
        <f t="shared" ref="CK612" si="11458">AC612/AC622</f>
        <v>7.2570856668299225E-2</v>
      </c>
    </row>
    <row r="613" spans="1:89" x14ac:dyDescent="0.2">
      <c r="A613" s="132" t="s">
        <v>31</v>
      </c>
      <c r="B613" s="198">
        <v>440</v>
      </c>
      <c r="C613" s="182">
        <v>417</v>
      </c>
      <c r="D613" s="183">
        <v>97</v>
      </c>
      <c r="E613" s="184">
        <v>297</v>
      </c>
      <c r="F613" s="181">
        <v>171</v>
      </c>
      <c r="G613" s="185">
        <v>503</v>
      </c>
      <c r="H613" s="183">
        <v>532</v>
      </c>
      <c r="I613" s="184">
        <v>559</v>
      </c>
      <c r="J613" s="181">
        <v>122</v>
      </c>
      <c r="K613" s="182">
        <v>48</v>
      </c>
      <c r="L613" s="183">
        <v>360</v>
      </c>
      <c r="M613" s="181">
        <v>108</v>
      </c>
      <c r="N613" s="186">
        <v>467</v>
      </c>
      <c r="O613" s="199">
        <v>293</v>
      </c>
      <c r="P613" s="181">
        <v>192</v>
      </c>
      <c r="Q613" s="182">
        <v>209</v>
      </c>
      <c r="R613" s="183">
        <v>208</v>
      </c>
      <c r="S613" s="184">
        <v>307</v>
      </c>
      <c r="T613" s="181">
        <v>84</v>
      </c>
      <c r="U613" s="185">
        <v>30</v>
      </c>
      <c r="V613" s="183">
        <v>670</v>
      </c>
      <c r="W613" s="200">
        <v>124</v>
      </c>
      <c r="X613" s="181">
        <v>191</v>
      </c>
      <c r="Y613" s="185">
        <v>209</v>
      </c>
      <c r="Z613" s="183">
        <v>433</v>
      </c>
      <c r="AA613" s="181">
        <v>735</v>
      </c>
      <c r="AB613" s="165">
        <f t="shared" si="11158"/>
        <v>3967</v>
      </c>
      <c r="AC613" s="166">
        <f t="shared" si="11075"/>
        <v>3839</v>
      </c>
      <c r="BI613" s="132" t="s">
        <v>31</v>
      </c>
      <c r="BJ613" s="124">
        <f>B613/B622</f>
        <v>8.9467263115087431E-2</v>
      </c>
      <c r="BK613" s="125">
        <f t="shared" ref="BK613" si="11459">C613/C622</f>
        <v>7.2978648932446627E-2</v>
      </c>
      <c r="BL613" s="126">
        <f t="shared" ref="BL613" si="11460">D613/D622</f>
        <v>4.5668549905838039E-2</v>
      </c>
      <c r="BM613" s="127">
        <f t="shared" ref="BM613" si="11461">E613/E622</f>
        <v>8.997273553468646E-2</v>
      </c>
      <c r="BN613" s="124">
        <f t="shared" ref="BN613" si="11462">F613/F622</f>
        <v>4.1234627441523994E-2</v>
      </c>
      <c r="BO613" s="125">
        <f t="shared" ref="BO613" si="11463">G613/G622</f>
        <v>0.1300749935350401</v>
      </c>
      <c r="BP613" s="126">
        <f t="shared" ref="BP613" si="11464">H613/H622</f>
        <v>8.4726867335562991E-2</v>
      </c>
      <c r="BQ613" s="127">
        <f t="shared" ref="BQ613" si="11465">I613/I622</f>
        <v>8.9282862162593832E-2</v>
      </c>
      <c r="BR613" s="124">
        <f t="shared" ref="BR613" si="11466">J613/J622</f>
        <v>9.9918099918099912E-2</v>
      </c>
      <c r="BS613" s="125">
        <f t="shared" ref="BS613" si="11467">K613/K622</f>
        <v>4.9079754601226995E-2</v>
      </c>
      <c r="BT613" s="126">
        <f t="shared" ref="BT613" si="11468">L613/L622</f>
        <v>0.12004001333777926</v>
      </c>
      <c r="BU613" s="124">
        <f t="shared" ref="BU613" si="11469">M613/M622</f>
        <v>3.4917555771096023E-2</v>
      </c>
      <c r="BV613" s="128">
        <f t="shared" ref="BV613" si="11470">N613/N622</f>
        <v>8.9326702371843911E-2</v>
      </c>
      <c r="BW613" s="129">
        <f t="shared" ref="BW613" si="11471">O613/O622</f>
        <v>5.9480308566788466E-2</v>
      </c>
      <c r="BX613" s="124">
        <f t="shared" ref="BX613" si="11472">P613/P622</f>
        <v>6.4106844741235389E-2</v>
      </c>
      <c r="BY613" s="125">
        <f t="shared" ref="BY613" si="11473">Q613/Q622</f>
        <v>9.2314487632508838E-2</v>
      </c>
      <c r="BZ613" s="126">
        <f t="shared" ref="BZ613" si="11474">R613/R622</f>
        <v>5.9293044469783354E-2</v>
      </c>
      <c r="CA613" s="127">
        <f t="shared" ref="CA613" si="11475">S613/S622</f>
        <v>9.4636251541307032E-2</v>
      </c>
      <c r="CB613" s="124">
        <f t="shared" ref="CB613" si="11476">T613/T622</f>
        <v>0.10144927536231885</v>
      </c>
      <c r="CC613" s="125">
        <f t="shared" ref="CC613" si="11477">U613/U622</f>
        <v>5.0847457627118647E-2</v>
      </c>
      <c r="CD613" s="126">
        <f t="shared" ref="CD613" si="11478">V613/V622</f>
        <v>0.16090297790585975</v>
      </c>
      <c r="CE613" s="127">
        <f t="shared" ref="CE613" si="11479">W613/W622</f>
        <v>4.0377727124715074E-2</v>
      </c>
      <c r="CF613" s="124">
        <f t="shared" ref="CF613" si="11480">X613/X622</f>
        <v>7.847165160230074E-2</v>
      </c>
      <c r="CG613" s="125">
        <f t="shared" ref="CG613" si="11481">Y613/Y622</f>
        <v>0.10507792860734037</v>
      </c>
      <c r="CH613" s="126">
        <f t="shared" ref="CH613" si="11482">Z613/Z622</f>
        <v>6.9861245563084873E-2</v>
      </c>
      <c r="CI613" s="124">
        <f t="shared" ref="CI613" si="11483">AA613/AA622</f>
        <v>9.591543781808691E-2</v>
      </c>
      <c r="CJ613" s="130">
        <f t="shared" ref="CJ613" si="11484">AB613/AB622</f>
        <v>8.4327104989052562E-2</v>
      </c>
      <c r="CK613" s="131">
        <f t="shared" ref="CK613" si="11485">AC613/AC622</f>
        <v>8.1748685079108194E-2</v>
      </c>
    </row>
    <row r="614" spans="1:89" x14ac:dyDescent="0.2">
      <c r="A614" s="140" t="s">
        <v>32</v>
      </c>
      <c r="B614" s="195">
        <v>331</v>
      </c>
      <c r="C614" s="189">
        <v>561</v>
      </c>
      <c r="D614" s="190">
        <v>69</v>
      </c>
      <c r="E614" s="191">
        <v>327</v>
      </c>
      <c r="F614" s="188">
        <v>92</v>
      </c>
      <c r="G614" s="192">
        <v>516</v>
      </c>
      <c r="H614" s="190">
        <v>454</v>
      </c>
      <c r="I614" s="191">
        <v>516</v>
      </c>
      <c r="J614" s="188">
        <v>98</v>
      </c>
      <c r="K614" s="189">
        <v>54</v>
      </c>
      <c r="L614" s="190">
        <v>256</v>
      </c>
      <c r="M614" s="188">
        <v>92</v>
      </c>
      <c r="N614" s="193">
        <v>526</v>
      </c>
      <c r="O614" s="196">
        <v>275</v>
      </c>
      <c r="P614" s="188">
        <v>211</v>
      </c>
      <c r="Q614" s="189">
        <v>195</v>
      </c>
      <c r="R614" s="190">
        <v>180</v>
      </c>
      <c r="S614" s="191">
        <v>324</v>
      </c>
      <c r="T614" s="188">
        <v>44</v>
      </c>
      <c r="U614" s="192">
        <v>16</v>
      </c>
      <c r="V614" s="190">
        <v>606</v>
      </c>
      <c r="W614" s="197">
        <v>113</v>
      </c>
      <c r="X614" s="188">
        <v>111</v>
      </c>
      <c r="Y614" s="192">
        <v>164</v>
      </c>
      <c r="Z614" s="190">
        <v>285</v>
      </c>
      <c r="AA614" s="188">
        <v>933</v>
      </c>
      <c r="AB614" s="165">
        <f t="shared" si="11158"/>
        <v>3263</v>
      </c>
      <c r="AC614" s="166">
        <f t="shared" si="11075"/>
        <v>4086</v>
      </c>
      <c r="BI614" s="140" t="s">
        <v>32</v>
      </c>
      <c r="BJ614" s="124">
        <f>B614/B622</f>
        <v>6.7303782025213504E-2</v>
      </c>
      <c r="BK614" s="125">
        <f t="shared" ref="BK614" si="11486">C614/C622</f>
        <v>9.8179908995449774E-2</v>
      </c>
      <c r="BL614" s="126">
        <f t="shared" ref="BL614" si="11487">D614/D622</f>
        <v>3.2485875706214688E-2</v>
      </c>
      <c r="BM614" s="127">
        <f t="shared" ref="BM614" si="11488">E614/E622</f>
        <v>9.9060890639200247E-2</v>
      </c>
      <c r="BN614" s="124">
        <f t="shared" ref="BN614" si="11489">F614/F622</f>
        <v>2.2184711839884255E-2</v>
      </c>
      <c r="BO614" s="125">
        <f t="shared" ref="BO614" si="11490">G614/G622</f>
        <v>0.13343677269200932</v>
      </c>
      <c r="BP614" s="126">
        <f t="shared" ref="BP614" si="11491">H614/H622</f>
        <v>7.2304507087115777E-2</v>
      </c>
      <c r="BQ614" s="127">
        <f t="shared" ref="BQ614" si="11492">I614/I622</f>
        <v>8.241494968854815E-2</v>
      </c>
      <c r="BR614" s="124">
        <f t="shared" ref="BR614" si="11493">J614/J622</f>
        <v>8.026208026208026E-2</v>
      </c>
      <c r="BS614" s="125">
        <f t="shared" ref="BS614" si="11494">K614/K622</f>
        <v>5.5214723926380369E-2</v>
      </c>
      <c r="BT614" s="126">
        <f t="shared" ref="BT614" si="11495">L614/L622</f>
        <v>8.5361787262420802E-2</v>
      </c>
      <c r="BU614" s="124">
        <f t="shared" ref="BU614" si="11496">M614/M622</f>
        <v>2.9744584545748465E-2</v>
      </c>
      <c r="BV614" s="128">
        <f t="shared" ref="BV614" si="11497">N614/N622</f>
        <v>0.10061208875286917</v>
      </c>
      <c r="BW614" s="129">
        <f t="shared" ref="BW614" si="11498">O614/O622</f>
        <v>5.5826228177019897E-2</v>
      </c>
      <c r="BX614" s="124">
        <f t="shared" ref="BX614" si="11499">P614/P622</f>
        <v>7.0450751252086816E-2</v>
      </c>
      <c r="BY614" s="125">
        <f t="shared" ref="BY614" si="11500">Q614/Q622</f>
        <v>8.6130742049469966E-2</v>
      </c>
      <c r="BZ614" s="126">
        <f t="shared" ref="BZ614" si="11501">R614/R622</f>
        <v>5.1311288483466361E-2</v>
      </c>
      <c r="CA614" s="127">
        <f t="shared" ref="CA614" si="11502">S614/S622</f>
        <v>9.98766954377312E-2</v>
      </c>
      <c r="CB614" s="124">
        <f t="shared" ref="CB614" si="11503">T614/T622</f>
        <v>5.3140096618357488E-2</v>
      </c>
      <c r="CC614" s="125">
        <f t="shared" ref="CC614" si="11504">U614/U622</f>
        <v>2.7118644067796609E-2</v>
      </c>
      <c r="CD614" s="126">
        <f t="shared" ref="CD614" si="11505">V614/V622</f>
        <v>0.14553314121037464</v>
      </c>
      <c r="CE614" s="127">
        <f t="shared" ref="CE614" si="11506">W614/W622</f>
        <v>3.6795831976554866E-2</v>
      </c>
      <c r="CF614" s="124">
        <f t="shared" ref="CF614" si="11507">X614/X622</f>
        <v>4.5603944124897287E-2</v>
      </c>
      <c r="CG614" s="125">
        <f t="shared" ref="CG614" si="11508">Y614/Y622</f>
        <v>8.2453494218200099E-2</v>
      </c>
      <c r="CH614" s="126">
        <f t="shared" ref="CH614" si="11509">Z614/Z622</f>
        <v>4.5982575024201354E-2</v>
      </c>
      <c r="CI614" s="124">
        <f t="shared" ref="CI614" si="11510">AA614/AA622</f>
        <v>0.12175388229153074</v>
      </c>
      <c r="CJ614" s="130">
        <f t="shared" ref="CJ614" si="11511">AB614/AB622</f>
        <v>6.9362072997045263E-2</v>
      </c>
      <c r="CK614" s="131">
        <f t="shared" ref="CK614" si="11512">AC614/AC622</f>
        <v>8.7008368646323539E-2</v>
      </c>
    </row>
    <row r="615" spans="1:89" x14ac:dyDescent="0.2">
      <c r="A615" s="132" t="s">
        <v>33</v>
      </c>
      <c r="B615" s="198">
        <v>199</v>
      </c>
      <c r="C615" s="182">
        <v>415</v>
      </c>
      <c r="D615" s="183">
        <v>25</v>
      </c>
      <c r="E615" s="184">
        <v>238</v>
      </c>
      <c r="F615" s="181">
        <v>47</v>
      </c>
      <c r="G615" s="185">
        <v>438</v>
      </c>
      <c r="H615" s="183">
        <v>149</v>
      </c>
      <c r="I615" s="184">
        <v>454</v>
      </c>
      <c r="J615" s="181">
        <v>32</v>
      </c>
      <c r="K615" s="182">
        <v>57</v>
      </c>
      <c r="L615" s="183">
        <v>401</v>
      </c>
      <c r="M615" s="181">
        <v>73</v>
      </c>
      <c r="N615" s="186">
        <v>427</v>
      </c>
      <c r="O615" s="199">
        <v>202</v>
      </c>
      <c r="P615" s="181">
        <v>101</v>
      </c>
      <c r="Q615" s="182">
        <v>120</v>
      </c>
      <c r="R615" s="183">
        <v>73</v>
      </c>
      <c r="S615" s="184">
        <v>282</v>
      </c>
      <c r="T615" s="181">
        <v>24</v>
      </c>
      <c r="U615" s="185">
        <v>19</v>
      </c>
      <c r="V615" s="183">
        <v>403</v>
      </c>
      <c r="W615" s="200">
        <v>56</v>
      </c>
      <c r="X615" s="181">
        <v>48</v>
      </c>
      <c r="Y615" s="185">
        <v>75</v>
      </c>
      <c r="Z615" s="183">
        <v>171</v>
      </c>
      <c r="AA615" s="181">
        <v>497</v>
      </c>
      <c r="AB615" s="165">
        <f t="shared" si="11158"/>
        <v>2100</v>
      </c>
      <c r="AC615" s="166">
        <f t="shared" si="11075"/>
        <v>2926</v>
      </c>
      <c r="BI615" s="132" t="s">
        <v>33</v>
      </c>
      <c r="BJ615" s="124">
        <f>B615/B622</f>
        <v>4.0463603090687271E-2</v>
      </c>
      <c r="BK615" s="125">
        <f t="shared" ref="BK615" si="11513">C615/C622</f>
        <v>7.2628631431571583E-2</v>
      </c>
      <c r="BL615" s="126">
        <f t="shared" ref="BL615" si="11514">D615/D622</f>
        <v>1.1770244821092278E-2</v>
      </c>
      <c r="BM615" s="127">
        <f t="shared" ref="BM615" si="11515">E615/E622</f>
        <v>7.2099363829142685E-2</v>
      </c>
      <c r="BN615" s="124">
        <f t="shared" ref="BN615" si="11516">F615/F622</f>
        <v>1.1333494092114782E-2</v>
      </c>
      <c r="BO615" s="125">
        <f t="shared" ref="BO615" si="11517">G615/G622</f>
        <v>0.11326609775019394</v>
      </c>
      <c r="BP615" s="126">
        <f t="shared" ref="BP615" si="11518">H615/H622</f>
        <v>2.3729893295110688E-2</v>
      </c>
      <c r="BQ615" s="127">
        <f t="shared" ref="BQ615" si="11519">I615/I622</f>
        <v>7.2512378214342754E-2</v>
      </c>
      <c r="BR615" s="124">
        <f t="shared" ref="BR615" si="11520">J615/J622</f>
        <v>2.620802620802621E-2</v>
      </c>
      <c r="BS615" s="125">
        <f t="shared" ref="BS615" si="11521">K615/K622</f>
        <v>5.8282208588957052E-2</v>
      </c>
      <c r="BT615" s="126">
        <f t="shared" ref="BT615" si="11522">L615/L622</f>
        <v>0.13371123707902635</v>
      </c>
      <c r="BU615" s="124">
        <f t="shared" ref="BU615" si="11523">M615/M622</f>
        <v>2.3601681215648238E-2</v>
      </c>
      <c r="BV615" s="128">
        <f t="shared" ref="BV615" si="11524">N615/N622</f>
        <v>8.1675592960979343E-2</v>
      </c>
      <c r="BW615" s="129">
        <f t="shared" ref="BW615" si="11525">O615/O622</f>
        <v>4.1006902151847338E-2</v>
      </c>
      <c r="BX615" s="124">
        <f t="shared" ref="BX615" si="11526">P615/P622</f>
        <v>3.37228714524207E-2</v>
      </c>
      <c r="BY615" s="125">
        <f t="shared" ref="BY615" si="11527">Q615/Q622</f>
        <v>5.3003533568904596E-2</v>
      </c>
      <c r="BZ615" s="126">
        <f t="shared" ref="BZ615" si="11528">R615/R622</f>
        <v>2.080957810718358E-2</v>
      </c>
      <c r="CA615" s="127">
        <f t="shared" ref="CA615" si="11529">S615/S622</f>
        <v>8.6929716399506779E-2</v>
      </c>
      <c r="CB615" s="124">
        <f t="shared" ref="CB615" si="11530">T615/T622</f>
        <v>2.8985507246376812E-2</v>
      </c>
      <c r="CC615" s="125">
        <f t="shared" ref="CC615" si="11531">U615/U622</f>
        <v>3.2203389830508473E-2</v>
      </c>
      <c r="CD615" s="126">
        <f t="shared" ref="CD615" si="11532">V615/V622</f>
        <v>9.6781940441882805E-2</v>
      </c>
      <c r="CE615" s="127">
        <f t="shared" ref="CE615" si="11533">W615/W622</f>
        <v>1.8235102572451971E-2</v>
      </c>
      <c r="CF615" s="124">
        <f t="shared" ref="CF615" si="11534">X615/X622</f>
        <v>1.972062448644207E-2</v>
      </c>
      <c r="CG615" s="125">
        <f t="shared" ref="CG615" si="11535">Y615/Y622</f>
        <v>3.7707390648567117E-2</v>
      </c>
      <c r="CH615" s="126">
        <f t="shared" ref="CH615" si="11536">Z615/Z622</f>
        <v>2.7589545014520812E-2</v>
      </c>
      <c r="CI615" s="124">
        <f t="shared" ref="CI615" si="11537">AA615/AA622</f>
        <v>6.4857105572230192E-2</v>
      </c>
      <c r="CJ615" s="130">
        <f t="shared" ref="CJ615" si="11538">AB615/AB622</f>
        <v>4.4640010203430905E-2</v>
      </c>
      <c r="CK615" s="131">
        <f t="shared" ref="CK615" si="11539">AC615/AC622</f>
        <v>6.2307020719320289E-2</v>
      </c>
    </row>
    <row r="616" spans="1:89" x14ac:dyDescent="0.2">
      <c r="A616" s="140" t="s">
        <v>34</v>
      </c>
      <c r="B616" s="195">
        <v>2</v>
      </c>
      <c r="C616" s="189">
        <v>221</v>
      </c>
      <c r="D616" s="190">
        <v>5</v>
      </c>
      <c r="E616" s="191">
        <v>130</v>
      </c>
      <c r="F616" s="188">
        <v>8</v>
      </c>
      <c r="G616" s="192">
        <v>130</v>
      </c>
      <c r="H616" s="190">
        <v>24</v>
      </c>
      <c r="I616" s="191">
        <v>169</v>
      </c>
      <c r="J616" s="188">
        <v>3</v>
      </c>
      <c r="K616" s="189">
        <v>14</v>
      </c>
      <c r="L616" s="190">
        <v>35</v>
      </c>
      <c r="M616" s="188">
        <v>13</v>
      </c>
      <c r="N616" s="193">
        <v>42</v>
      </c>
      <c r="O616" s="196">
        <v>45</v>
      </c>
      <c r="P616" s="188">
        <v>24</v>
      </c>
      <c r="Q616" s="189">
        <v>24</v>
      </c>
      <c r="R616" s="190">
        <v>18</v>
      </c>
      <c r="S616" s="191">
        <v>73</v>
      </c>
      <c r="T616" s="188">
        <v>9</v>
      </c>
      <c r="U616" s="192">
        <v>1</v>
      </c>
      <c r="V616" s="190">
        <v>51</v>
      </c>
      <c r="W616" s="197">
        <v>25</v>
      </c>
      <c r="X616" s="188">
        <v>13</v>
      </c>
      <c r="Y616" s="192">
        <v>28</v>
      </c>
      <c r="Z616" s="190">
        <v>56</v>
      </c>
      <c r="AA616" s="188">
        <v>106</v>
      </c>
      <c r="AB616" s="165">
        <f t="shared" si="11158"/>
        <v>290</v>
      </c>
      <c r="AC616" s="166">
        <f t="shared" si="11075"/>
        <v>979</v>
      </c>
      <c r="BI616" s="140" t="s">
        <v>34</v>
      </c>
      <c r="BJ616" s="124">
        <f>B616/B622</f>
        <v>4.0666937779585197E-4</v>
      </c>
      <c r="BK616" s="125">
        <f t="shared" ref="BK616" si="11540">C616/C622</f>
        <v>3.8676933846692338E-2</v>
      </c>
      <c r="BL616" s="126">
        <f t="shared" ref="BL616" si="11541">D616/D622</f>
        <v>2.3540489642184556E-3</v>
      </c>
      <c r="BM616" s="127">
        <f t="shared" ref="BM616" si="11542">E616/E622</f>
        <v>3.9382005452893061E-2</v>
      </c>
      <c r="BN616" s="124">
        <f t="shared" ref="BN616" si="11543">F616/F622</f>
        <v>1.9291053773812395E-3</v>
      </c>
      <c r="BO616" s="125">
        <f t="shared" ref="BO616" si="11544">G616/G622</f>
        <v>3.3617791569692267E-2</v>
      </c>
      <c r="BP616" s="126">
        <f t="shared" ref="BP616" si="11545">H616/H622</f>
        <v>3.822264691829909E-3</v>
      </c>
      <c r="BQ616" s="127">
        <f t="shared" ref="BQ616" si="11546">I616/I622</f>
        <v>2.6992493211946973E-2</v>
      </c>
      <c r="BR616" s="124">
        <f t="shared" ref="BR616" si="11547">J616/J622</f>
        <v>2.4570024570024569E-3</v>
      </c>
      <c r="BS616" s="125">
        <f t="shared" ref="BS616" si="11548">K616/K622</f>
        <v>1.4314928425357873E-2</v>
      </c>
      <c r="BT616" s="126">
        <f t="shared" ref="BT616" si="11549">L616/L622</f>
        <v>1.1670556852284094E-2</v>
      </c>
      <c r="BU616" s="124">
        <f t="shared" ref="BU616" si="11550">M616/M622</f>
        <v>4.2030391205948913E-3</v>
      </c>
      <c r="BV616" s="128">
        <f t="shared" ref="BV616" si="11551">N616/N622</f>
        <v>8.0336648814078038E-3</v>
      </c>
      <c r="BW616" s="129">
        <f t="shared" ref="BW616" si="11552">O616/O622</f>
        <v>9.1352009744214372E-3</v>
      </c>
      <c r="BX616" s="124">
        <f t="shared" ref="BX616" si="11553">P616/P622</f>
        <v>8.0133555926544236E-3</v>
      </c>
      <c r="BY616" s="125">
        <f t="shared" ref="BY616" si="11554">Q616/Q622</f>
        <v>1.0600706713780919E-2</v>
      </c>
      <c r="BZ616" s="126">
        <f t="shared" ref="BZ616" si="11555">R616/R622</f>
        <v>5.1311288483466364E-3</v>
      </c>
      <c r="CA616" s="127">
        <f t="shared" ref="CA616" si="11556">S616/S622</f>
        <v>2.2503082614056719E-2</v>
      </c>
      <c r="CB616" s="124">
        <f t="shared" ref="CB616" si="11557">T616/T622</f>
        <v>1.0869565217391304E-2</v>
      </c>
      <c r="CC616" s="125">
        <f t="shared" ref="CC616" si="11558">U616/U622</f>
        <v>1.6949152542372881E-3</v>
      </c>
      <c r="CD616" s="126">
        <f t="shared" ref="CD616" si="11559">V616/V622</f>
        <v>1.2247838616714697E-2</v>
      </c>
      <c r="CE616" s="127">
        <f t="shared" ref="CE616" si="11560">W616/W622</f>
        <v>8.1406707912732006E-3</v>
      </c>
      <c r="CF616" s="124">
        <f t="shared" ref="CF616" si="11561">X616/X622</f>
        <v>5.3410024650780612E-3</v>
      </c>
      <c r="CG616" s="125">
        <f t="shared" ref="CG616" si="11562">Y616/Y622</f>
        <v>1.4077425842131725E-2</v>
      </c>
      <c r="CH616" s="126">
        <f t="shared" ref="CH616" si="11563">Z616/Z622</f>
        <v>9.0351726363343005E-3</v>
      </c>
      <c r="CI616" s="124">
        <f t="shared" ref="CI616" si="11564">AA616/AA622</f>
        <v>1.3832702596894167E-2</v>
      </c>
      <c r="CJ616" s="130">
        <f t="shared" ref="CJ616" si="11565">AB616/AB622</f>
        <v>6.1645728376166489E-3</v>
      </c>
      <c r="CK616" s="131">
        <f t="shared" ref="CK616" si="11566">AC616/AC622</f>
        <v>2.0847085879772576E-2</v>
      </c>
    </row>
    <row r="617" spans="1:89" x14ac:dyDescent="0.2">
      <c r="A617" s="132" t="s">
        <v>35</v>
      </c>
      <c r="B617" s="198">
        <v>0</v>
      </c>
      <c r="C617" s="182">
        <v>11</v>
      </c>
      <c r="D617" s="183">
        <v>0</v>
      </c>
      <c r="E617" s="184">
        <v>5</v>
      </c>
      <c r="F617" s="181">
        <v>2</v>
      </c>
      <c r="G617" s="185">
        <v>3</v>
      </c>
      <c r="H617" s="183">
        <v>2</v>
      </c>
      <c r="I617" s="184">
        <v>11</v>
      </c>
      <c r="J617" s="181">
        <v>0</v>
      </c>
      <c r="K617" s="182">
        <v>1</v>
      </c>
      <c r="L617" s="183">
        <v>2</v>
      </c>
      <c r="M617" s="181">
        <v>1</v>
      </c>
      <c r="N617" s="186">
        <v>1</v>
      </c>
      <c r="O617" s="199">
        <v>6</v>
      </c>
      <c r="P617" s="181">
        <v>2</v>
      </c>
      <c r="Q617" s="182">
        <v>2</v>
      </c>
      <c r="R617" s="183">
        <v>1</v>
      </c>
      <c r="S617" s="184">
        <v>5</v>
      </c>
      <c r="T617" s="181">
        <v>0</v>
      </c>
      <c r="U617" s="185">
        <v>2</v>
      </c>
      <c r="V617" s="183">
        <v>1</v>
      </c>
      <c r="W617" s="200">
        <v>0</v>
      </c>
      <c r="X617" s="181">
        <v>0</v>
      </c>
      <c r="Y617" s="185">
        <v>0</v>
      </c>
      <c r="Z617" s="183">
        <v>1</v>
      </c>
      <c r="AA617" s="181">
        <v>1</v>
      </c>
      <c r="AB617" s="165">
        <f t="shared" si="11158"/>
        <v>12</v>
      </c>
      <c r="AC617" s="166">
        <f t="shared" si="11075"/>
        <v>48</v>
      </c>
      <c r="BI617" s="132" t="s">
        <v>35</v>
      </c>
      <c r="BJ617" s="124">
        <f>B617/B622</f>
        <v>0</v>
      </c>
      <c r="BK617" s="125">
        <f t="shared" ref="BK617" si="11567">C617/C622</f>
        <v>1.9250962548127406E-3</v>
      </c>
      <c r="BL617" s="126">
        <f t="shared" ref="BL617" si="11568">D617/D622</f>
        <v>0</v>
      </c>
      <c r="BM617" s="127">
        <f t="shared" ref="BM617" si="11569">E617/E622</f>
        <v>1.514692517418964E-3</v>
      </c>
      <c r="BN617" s="124">
        <f t="shared" ref="BN617" si="11570">F617/F622</f>
        <v>4.8227634434530988E-4</v>
      </c>
      <c r="BO617" s="125">
        <f t="shared" ref="BO617" si="11571">G617/G622</f>
        <v>7.7579519006982156E-4</v>
      </c>
      <c r="BP617" s="126">
        <f t="shared" ref="BP617" si="11572">H617/H622</f>
        <v>3.1852205765249244E-4</v>
      </c>
      <c r="BQ617" s="127">
        <f t="shared" ref="BQ617" si="11573">I617/I622</f>
        <v>1.756907842197732E-3</v>
      </c>
      <c r="BR617" s="124">
        <f t="shared" ref="BR617" si="11574">J617/J622</f>
        <v>0</v>
      </c>
      <c r="BS617" s="125">
        <f t="shared" ref="BS617" si="11575">K617/K622</f>
        <v>1.0224948875255625E-3</v>
      </c>
      <c r="BT617" s="126">
        <f t="shared" ref="BT617" si="11576">L617/L622</f>
        <v>6.6688896298766251E-4</v>
      </c>
      <c r="BU617" s="124">
        <f t="shared" ref="BU617" si="11577">M617/M622</f>
        <v>3.2331070158422246E-4</v>
      </c>
      <c r="BV617" s="128">
        <f t="shared" ref="BV617" si="11578">N617/N622</f>
        <v>1.9127773527161438E-4</v>
      </c>
      <c r="BW617" s="129">
        <f t="shared" ref="BW617" si="11579">O617/O622</f>
        <v>1.2180267965895249E-3</v>
      </c>
      <c r="BX617" s="124">
        <f t="shared" ref="BX617" si="11580">P617/P622</f>
        <v>6.67779632721202E-4</v>
      </c>
      <c r="BY617" s="125">
        <f t="shared" ref="BY617" si="11581">Q617/Q622</f>
        <v>8.8339222614840988E-4</v>
      </c>
      <c r="BZ617" s="126">
        <f t="shared" ref="BZ617" si="11582">R617/R622</f>
        <v>2.8506271379703536E-4</v>
      </c>
      <c r="CA617" s="127">
        <f t="shared" ref="CA617" si="11583">S617/S622</f>
        <v>1.5413070283600493E-3</v>
      </c>
      <c r="CB617" s="124">
        <f t="shared" ref="CB617" si="11584">T617/T622</f>
        <v>0</v>
      </c>
      <c r="CC617" s="125">
        <f t="shared" ref="CC617" si="11585">U617/U622</f>
        <v>3.3898305084745762E-3</v>
      </c>
      <c r="CD617" s="126">
        <f t="shared" ref="CD617" si="11586">V617/V622</f>
        <v>2.4015369836695484E-4</v>
      </c>
      <c r="CE617" s="127">
        <f t="shared" ref="CE617" si="11587">W617/W622</f>
        <v>0</v>
      </c>
      <c r="CF617" s="124">
        <f t="shared" ref="CF617" si="11588">X617/X622</f>
        <v>0</v>
      </c>
      <c r="CG617" s="125">
        <f t="shared" ref="CG617" si="11589">Y617/Y622</f>
        <v>0</v>
      </c>
      <c r="CH617" s="126">
        <f t="shared" ref="CH617" si="11590">Z617/Z622</f>
        <v>1.6134236850596966E-4</v>
      </c>
      <c r="CI617" s="124">
        <f t="shared" ref="CI617" si="11591">AA617/AA622</f>
        <v>1.3049719431032232E-4</v>
      </c>
      <c r="CJ617" s="130">
        <f t="shared" ref="CJ617" si="11592">AB617/AB622</f>
        <v>2.5508577259103374E-4</v>
      </c>
      <c r="CK617" s="131">
        <f t="shared" ref="CK617" si="11593">AC617/AC622</f>
        <v>1.0221247418070313E-3</v>
      </c>
    </row>
    <row r="618" spans="1:89" x14ac:dyDescent="0.2">
      <c r="A618" s="140" t="s">
        <v>36</v>
      </c>
      <c r="B618" s="195">
        <v>0</v>
      </c>
      <c r="C618" s="189">
        <v>0</v>
      </c>
      <c r="D618" s="190">
        <v>0</v>
      </c>
      <c r="E618" s="191">
        <v>0</v>
      </c>
      <c r="F618" s="188">
        <v>0</v>
      </c>
      <c r="G618" s="192">
        <v>0</v>
      </c>
      <c r="H618" s="190">
        <v>0</v>
      </c>
      <c r="I618" s="191">
        <v>0</v>
      </c>
      <c r="J618" s="188">
        <v>0</v>
      </c>
      <c r="K618" s="192">
        <v>0</v>
      </c>
      <c r="L618" s="190">
        <v>0</v>
      </c>
      <c r="M618" s="188">
        <v>0</v>
      </c>
      <c r="N618" s="193">
        <v>0</v>
      </c>
      <c r="O618" s="196">
        <v>0</v>
      </c>
      <c r="P618" s="188">
        <v>0</v>
      </c>
      <c r="Q618" s="192">
        <v>0</v>
      </c>
      <c r="R618" s="190">
        <v>0</v>
      </c>
      <c r="S618" s="191">
        <v>0</v>
      </c>
      <c r="T618" s="188">
        <v>0</v>
      </c>
      <c r="U618" s="192">
        <v>0</v>
      </c>
      <c r="V618" s="190">
        <v>0</v>
      </c>
      <c r="W618" s="191">
        <v>0</v>
      </c>
      <c r="X618" s="188">
        <v>0</v>
      </c>
      <c r="Y618" s="192">
        <v>0</v>
      </c>
      <c r="Z618" s="190">
        <v>0</v>
      </c>
      <c r="AA618" s="188">
        <v>0</v>
      </c>
      <c r="AB618" s="165">
        <f t="shared" si="11158"/>
        <v>0</v>
      </c>
      <c r="AC618" s="166">
        <f t="shared" si="11075"/>
        <v>0</v>
      </c>
      <c r="BI618" s="140" t="s">
        <v>36</v>
      </c>
      <c r="BJ618" s="124">
        <f>B618/B622</f>
        <v>0</v>
      </c>
      <c r="BK618" s="125">
        <f t="shared" ref="BK618" si="11594">C618/C622</f>
        <v>0</v>
      </c>
      <c r="BL618" s="126">
        <f t="shared" ref="BL618" si="11595">D618/D622</f>
        <v>0</v>
      </c>
      <c r="BM618" s="127">
        <f t="shared" ref="BM618" si="11596">E618/E622</f>
        <v>0</v>
      </c>
      <c r="BN618" s="124">
        <f t="shared" ref="BN618" si="11597">F618/F622</f>
        <v>0</v>
      </c>
      <c r="BO618" s="125">
        <f t="shared" ref="BO618" si="11598">G618/G622</f>
        <v>0</v>
      </c>
      <c r="BP618" s="126">
        <f t="shared" ref="BP618" si="11599">H618/H622</f>
        <v>0</v>
      </c>
      <c r="BQ618" s="127">
        <f t="shared" ref="BQ618" si="11600">I618/I622</f>
        <v>0</v>
      </c>
      <c r="BR618" s="124">
        <f t="shared" ref="BR618" si="11601">J618/J622</f>
        <v>0</v>
      </c>
      <c r="BS618" s="125">
        <f t="shared" ref="BS618" si="11602">K618/K622</f>
        <v>0</v>
      </c>
      <c r="BT618" s="126">
        <f t="shared" ref="BT618" si="11603">L618/L622</f>
        <v>0</v>
      </c>
      <c r="BU618" s="124">
        <f t="shared" ref="BU618" si="11604">M618/M622</f>
        <v>0</v>
      </c>
      <c r="BV618" s="128">
        <f t="shared" ref="BV618" si="11605">N618/N622</f>
        <v>0</v>
      </c>
      <c r="BW618" s="129">
        <f t="shared" ref="BW618" si="11606">O618/O622</f>
        <v>0</v>
      </c>
      <c r="BX618" s="124">
        <f t="shared" ref="BX618" si="11607">P618/P622</f>
        <v>0</v>
      </c>
      <c r="BY618" s="125">
        <f t="shared" ref="BY618" si="11608">Q618/Q622</f>
        <v>0</v>
      </c>
      <c r="BZ618" s="126">
        <f t="shared" ref="BZ618" si="11609">R618/R622</f>
        <v>0</v>
      </c>
      <c r="CA618" s="127">
        <f t="shared" ref="CA618" si="11610">S618/S622</f>
        <v>0</v>
      </c>
      <c r="CB618" s="124">
        <f t="shared" ref="CB618" si="11611">T618/T622</f>
        <v>0</v>
      </c>
      <c r="CC618" s="125">
        <f t="shared" ref="CC618" si="11612">U618/U622</f>
        <v>0</v>
      </c>
      <c r="CD618" s="126">
        <f t="shared" ref="CD618" si="11613">V618/V622</f>
        <v>0</v>
      </c>
      <c r="CE618" s="127">
        <f t="shared" ref="CE618" si="11614">W618/W622</f>
        <v>0</v>
      </c>
      <c r="CF618" s="124">
        <f t="shared" ref="CF618" si="11615">X618/X622</f>
        <v>0</v>
      </c>
      <c r="CG618" s="125">
        <f t="shared" ref="CG618" si="11616">Y618/Y622</f>
        <v>0</v>
      </c>
      <c r="CH618" s="126">
        <f t="shared" ref="CH618" si="11617">Z618/Z622</f>
        <v>0</v>
      </c>
      <c r="CI618" s="124">
        <f t="shared" ref="CI618" si="11618">AA618/AA622</f>
        <v>0</v>
      </c>
      <c r="CJ618" s="130">
        <f t="shared" ref="CJ618" si="11619">AB618/AB622</f>
        <v>0</v>
      </c>
      <c r="CK618" s="131">
        <f t="shared" ref="CK618" si="11620">AC618/AC622</f>
        <v>0</v>
      </c>
    </row>
    <row r="619" spans="1:89" x14ac:dyDescent="0.2">
      <c r="A619" s="132" t="s">
        <v>37</v>
      </c>
      <c r="B619" s="57"/>
      <c r="C619" s="58"/>
      <c r="D619" s="134"/>
      <c r="E619" s="135"/>
      <c r="F619" s="133"/>
      <c r="G619" s="136"/>
      <c r="H619" s="134"/>
      <c r="I619" s="135"/>
      <c r="J619" s="133"/>
      <c r="K619" s="136"/>
      <c r="L619" s="134"/>
      <c r="M619" s="133"/>
      <c r="N619" s="137"/>
      <c r="O619" s="138"/>
      <c r="P619" s="133"/>
      <c r="Q619" s="136"/>
      <c r="R619" s="134"/>
      <c r="S619" s="135"/>
      <c r="T619" s="133"/>
      <c r="U619" s="136"/>
      <c r="V619" s="134"/>
      <c r="W619" s="135"/>
      <c r="X619" s="133"/>
      <c r="Y619" s="136"/>
      <c r="Z619" s="139"/>
      <c r="AA619" s="2"/>
      <c r="AB619" s="165"/>
      <c r="AC619" s="166"/>
      <c r="BI619" s="132" t="s">
        <v>37</v>
      </c>
      <c r="BJ619" s="124">
        <f>B619/B622</f>
        <v>0</v>
      </c>
      <c r="BK619" s="125">
        <f t="shared" ref="BK619" si="11621">C619/C622</f>
        <v>0</v>
      </c>
      <c r="BL619" s="126">
        <f t="shared" ref="BL619" si="11622">D619/D622</f>
        <v>0</v>
      </c>
      <c r="BM619" s="127">
        <f t="shared" ref="BM619" si="11623">E619/E622</f>
        <v>0</v>
      </c>
      <c r="BN619" s="124">
        <f t="shared" ref="BN619" si="11624">F619/F622</f>
        <v>0</v>
      </c>
      <c r="BO619" s="125">
        <f t="shared" ref="BO619" si="11625">G619/G622</f>
        <v>0</v>
      </c>
      <c r="BP619" s="126">
        <f t="shared" ref="BP619" si="11626">H619/H622</f>
        <v>0</v>
      </c>
      <c r="BQ619" s="127">
        <f t="shared" ref="BQ619" si="11627">I619/I622</f>
        <v>0</v>
      </c>
      <c r="BR619" s="124">
        <f t="shared" ref="BR619" si="11628">J619/J622</f>
        <v>0</v>
      </c>
      <c r="BS619" s="125">
        <f t="shared" ref="BS619" si="11629">K619/K622</f>
        <v>0</v>
      </c>
      <c r="BT619" s="126">
        <f t="shared" ref="BT619" si="11630">L619/L622</f>
        <v>0</v>
      </c>
      <c r="BU619" s="124">
        <f t="shared" ref="BU619" si="11631">M619/M622</f>
        <v>0</v>
      </c>
      <c r="BV619" s="128">
        <f t="shared" ref="BV619" si="11632">N619/N622</f>
        <v>0</v>
      </c>
      <c r="BW619" s="129">
        <f t="shared" ref="BW619" si="11633">O619/O622</f>
        <v>0</v>
      </c>
      <c r="BX619" s="124">
        <f t="shared" ref="BX619" si="11634">P619/P622</f>
        <v>0</v>
      </c>
      <c r="BY619" s="125">
        <f t="shared" ref="BY619" si="11635">Q619/Q622</f>
        <v>0</v>
      </c>
      <c r="BZ619" s="126">
        <f t="shared" ref="BZ619" si="11636">R619/R622</f>
        <v>0</v>
      </c>
      <c r="CA619" s="127">
        <f t="shared" ref="CA619" si="11637">S619/S622</f>
        <v>0</v>
      </c>
      <c r="CB619" s="124">
        <f t="shared" ref="CB619" si="11638">T619/T622</f>
        <v>0</v>
      </c>
      <c r="CC619" s="125">
        <f t="shared" ref="CC619" si="11639">U619/U622</f>
        <v>0</v>
      </c>
      <c r="CD619" s="126">
        <f t="shared" ref="CD619" si="11640">V619/V622</f>
        <v>0</v>
      </c>
      <c r="CE619" s="127">
        <f t="shared" ref="CE619" si="11641">W619/W622</f>
        <v>0</v>
      </c>
      <c r="CF619" s="124">
        <f t="shared" ref="CF619" si="11642">X619/X622</f>
        <v>0</v>
      </c>
      <c r="CG619" s="125">
        <f t="shared" ref="CG619" si="11643">Y619/Y622</f>
        <v>0</v>
      </c>
      <c r="CH619" s="126">
        <f t="shared" ref="CH619" si="11644">Z619/Z622</f>
        <v>0</v>
      </c>
      <c r="CI619" s="124">
        <f t="shared" ref="CI619" si="11645">AA619/AA622</f>
        <v>0</v>
      </c>
      <c r="CJ619" s="130">
        <f t="shared" ref="CJ619" si="11646">AB619/AB622</f>
        <v>0</v>
      </c>
      <c r="CK619" s="131">
        <f t="shared" ref="CK619" si="11647">AC619/AC622</f>
        <v>0</v>
      </c>
    </row>
    <row r="620" spans="1:89" x14ac:dyDescent="0.2">
      <c r="A620" s="140" t="s">
        <v>38</v>
      </c>
      <c r="B620" s="55"/>
      <c r="C620" s="56"/>
      <c r="D620" s="145"/>
      <c r="E620" s="142"/>
      <c r="F620" s="143"/>
      <c r="G620" s="144"/>
      <c r="H620" s="145"/>
      <c r="I620" s="142"/>
      <c r="J620" s="143"/>
      <c r="K620" s="144"/>
      <c r="L620" s="145"/>
      <c r="M620" s="143"/>
      <c r="N620" s="147"/>
      <c r="O620" s="146"/>
      <c r="P620" s="143"/>
      <c r="Q620" s="144"/>
      <c r="R620" s="145"/>
      <c r="S620" s="142"/>
      <c r="T620" s="143"/>
      <c r="U620" s="144"/>
      <c r="V620" s="145"/>
      <c r="W620" s="142"/>
      <c r="X620" s="143"/>
      <c r="Y620" s="144"/>
      <c r="Z620" s="3"/>
      <c r="AA620" s="141"/>
      <c r="AB620" s="165"/>
      <c r="AC620" s="166"/>
      <c r="BI620" s="140" t="s">
        <v>38</v>
      </c>
      <c r="BJ620" s="124">
        <f>B620/B622</f>
        <v>0</v>
      </c>
      <c r="BK620" s="125">
        <f t="shared" ref="BK620" si="11648">C620/C622</f>
        <v>0</v>
      </c>
      <c r="BL620" s="126">
        <f t="shared" ref="BL620" si="11649">D620/D622</f>
        <v>0</v>
      </c>
      <c r="BM620" s="127">
        <f t="shared" ref="BM620" si="11650">E620/E622</f>
        <v>0</v>
      </c>
      <c r="BN620" s="124">
        <f t="shared" ref="BN620" si="11651">F620/F622</f>
        <v>0</v>
      </c>
      <c r="BO620" s="125">
        <f t="shared" ref="BO620" si="11652">G620/G622</f>
        <v>0</v>
      </c>
      <c r="BP620" s="126">
        <f t="shared" ref="BP620" si="11653">H620/H622</f>
        <v>0</v>
      </c>
      <c r="BQ620" s="127">
        <f t="shared" ref="BQ620" si="11654">I620/I622</f>
        <v>0</v>
      </c>
      <c r="BR620" s="124">
        <f t="shared" ref="BR620" si="11655">J620/J622</f>
        <v>0</v>
      </c>
      <c r="BS620" s="125">
        <f t="shared" ref="BS620" si="11656">K620/K622</f>
        <v>0</v>
      </c>
      <c r="BT620" s="126">
        <f t="shared" ref="BT620" si="11657">L620/L622</f>
        <v>0</v>
      </c>
      <c r="BU620" s="124">
        <f t="shared" ref="BU620" si="11658">M620/M622</f>
        <v>0</v>
      </c>
      <c r="BV620" s="128">
        <f t="shared" ref="BV620" si="11659">N620/N622</f>
        <v>0</v>
      </c>
      <c r="BW620" s="129">
        <f t="shared" ref="BW620" si="11660">O620/O622</f>
        <v>0</v>
      </c>
      <c r="BX620" s="124">
        <f t="shared" ref="BX620" si="11661">P620/P622</f>
        <v>0</v>
      </c>
      <c r="BY620" s="125">
        <f t="shared" ref="BY620" si="11662">Q620/Q622</f>
        <v>0</v>
      </c>
      <c r="BZ620" s="126">
        <f t="shared" ref="BZ620" si="11663">R620/R622</f>
        <v>0</v>
      </c>
      <c r="CA620" s="127">
        <f t="shared" ref="CA620" si="11664">S620/S622</f>
        <v>0</v>
      </c>
      <c r="CB620" s="124">
        <f t="shared" ref="CB620" si="11665">T620/T622</f>
        <v>0</v>
      </c>
      <c r="CC620" s="125">
        <f t="shared" ref="CC620" si="11666">U620/U622</f>
        <v>0</v>
      </c>
      <c r="CD620" s="126">
        <f t="shared" ref="CD620" si="11667">V620/V622</f>
        <v>0</v>
      </c>
      <c r="CE620" s="127">
        <f t="shared" ref="CE620" si="11668">W620/W622</f>
        <v>0</v>
      </c>
      <c r="CF620" s="124">
        <f t="shared" ref="CF620" si="11669">X620/X622</f>
        <v>0</v>
      </c>
      <c r="CG620" s="125">
        <f t="shared" ref="CG620" si="11670">Y620/Y622</f>
        <v>0</v>
      </c>
      <c r="CH620" s="126">
        <f t="shared" ref="CH620" si="11671">Z620/Z622</f>
        <v>0</v>
      </c>
      <c r="CI620" s="124">
        <f t="shared" ref="CI620" si="11672">AA620/AA622</f>
        <v>0</v>
      </c>
      <c r="CJ620" s="130">
        <f t="shared" ref="CJ620" si="11673">AB620/AB622</f>
        <v>0</v>
      </c>
      <c r="CK620" s="131">
        <f t="shared" ref="CK620" si="11674">AC620/AC622</f>
        <v>0</v>
      </c>
    </row>
    <row r="621" spans="1:89" ht="13.5" thickBot="1" x14ac:dyDescent="0.25">
      <c r="A621" s="132" t="s">
        <v>39</v>
      </c>
      <c r="B621" s="57"/>
      <c r="C621" s="58"/>
      <c r="D621" s="134"/>
      <c r="E621" s="135"/>
      <c r="F621" s="133"/>
      <c r="G621" s="136"/>
      <c r="H621" s="134"/>
      <c r="I621" s="135"/>
      <c r="J621" s="133"/>
      <c r="K621" s="136"/>
      <c r="L621" s="134"/>
      <c r="M621" s="133"/>
      <c r="N621" s="137"/>
      <c r="O621" s="138"/>
      <c r="P621" s="133"/>
      <c r="Q621" s="136"/>
      <c r="R621" s="134"/>
      <c r="S621" s="135"/>
      <c r="T621" s="133"/>
      <c r="U621" s="136"/>
      <c r="V621" s="134"/>
      <c r="W621" s="135"/>
      <c r="X621" s="133"/>
      <c r="Y621" s="136"/>
      <c r="Z621" s="139"/>
      <c r="AA621" s="2"/>
      <c r="AB621" s="165"/>
      <c r="AC621" s="166"/>
      <c r="BI621" s="132" t="s">
        <v>39</v>
      </c>
      <c r="BJ621" s="124">
        <f>B621/B622</f>
        <v>0</v>
      </c>
      <c r="BK621" s="125">
        <f t="shared" ref="BK621" si="11675">C621/C622</f>
        <v>0</v>
      </c>
      <c r="BL621" s="126">
        <f t="shared" ref="BL621" si="11676">D621/D622</f>
        <v>0</v>
      </c>
      <c r="BM621" s="127">
        <f t="shared" ref="BM621" si="11677">E621/E622</f>
        <v>0</v>
      </c>
      <c r="BN621" s="124">
        <f t="shared" ref="BN621" si="11678">F621/F622</f>
        <v>0</v>
      </c>
      <c r="BO621" s="125">
        <f t="shared" ref="BO621" si="11679">G621/G622</f>
        <v>0</v>
      </c>
      <c r="BP621" s="126">
        <f t="shared" ref="BP621" si="11680">H621/H622</f>
        <v>0</v>
      </c>
      <c r="BQ621" s="127">
        <f t="shared" ref="BQ621" si="11681">I621/I622</f>
        <v>0</v>
      </c>
      <c r="BR621" s="124">
        <f t="shared" ref="BR621" si="11682">J621/J622</f>
        <v>0</v>
      </c>
      <c r="BS621" s="125">
        <f t="shared" ref="BS621" si="11683">K621/K622</f>
        <v>0</v>
      </c>
      <c r="BT621" s="126">
        <f t="shared" ref="BT621" si="11684">L621/L622</f>
        <v>0</v>
      </c>
      <c r="BU621" s="124">
        <f t="shared" ref="BU621" si="11685">M621/M622</f>
        <v>0</v>
      </c>
      <c r="BV621" s="128">
        <f t="shared" ref="BV621" si="11686">N621/N622</f>
        <v>0</v>
      </c>
      <c r="BW621" s="129">
        <f t="shared" ref="BW621" si="11687">O621/O622</f>
        <v>0</v>
      </c>
      <c r="BX621" s="124">
        <f t="shared" ref="BX621" si="11688">P621/P622</f>
        <v>0</v>
      </c>
      <c r="BY621" s="125">
        <f t="shared" ref="BY621" si="11689">Q621/Q622</f>
        <v>0</v>
      </c>
      <c r="BZ621" s="126">
        <f t="shared" ref="BZ621" si="11690">R621/R622</f>
        <v>0</v>
      </c>
      <c r="CA621" s="127">
        <f t="shared" ref="CA621" si="11691">S621/S622</f>
        <v>0</v>
      </c>
      <c r="CB621" s="124">
        <f t="shared" ref="CB621" si="11692">T621/T622</f>
        <v>0</v>
      </c>
      <c r="CC621" s="125">
        <f t="shared" ref="CC621" si="11693">U621/U622</f>
        <v>0</v>
      </c>
      <c r="CD621" s="126">
        <f t="shared" ref="CD621" si="11694">V621/V622</f>
        <v>0</v>
      </c>
      <c r="CE621" s="127">
        <f t="shared" ref="CE621" si="11695">W621/W622</f>
        <v>0</v>
      </c>
      <c r="CF621" s="124">
        <f t="shared" ref="CF621" si="11696">X621/X622</f>
        <v>0</v>
      </c>
      <c r="CG621" s="125">
        <f t="shared" ref="CG621" si="11697">Y621/Y622</f>
        <v>0</v>
      </c>
      <c r="CH621" s="126">
        <f t="shared" ref="CH621" si="11698">Z621/Z622</f>
        <v>0</v>
      </c>
      <c r="CI621" s="124">
        <f t="shared" ref="CI621" si="11699">AA621/AA622</f>
        <v>0</v>
      </c>
      <c r="CJ621" s="130">
        <f t="shared" ref="CJ621" si="11700">AB621/AB622</f>
        <v>0</v>
      </c>
      <c r="CK621" s="131">
        <f t="shared" ref="CK621" si="11701">AC621/AC622</f>
        <v>0</v>
      </c>
    </row>
    <row r="622" spans="1:89" ht="14.25" thickTop="1" thickBot="1" x14ac:dyDescent="0.25">
      <c r="A622" s="254" t="s">
        <v>13</v>
      </c>
      <c r="B622" s="14">
        <f t="shared" ref="B622:AA622" si="11702">SUM(B599:B621)</f>
        <v>4918</v>
      </c>
      <c r="C622" s="1">
        <f t="shared" si="11702"/>
        <v>5714</v>
      </c>
      <c r="D622" s="14">
        <f t="shared" si="11702"/>
        <v>2124</v>
      </c>
      <c r="E622" s="1">
        <f t="shared" si="11702"/>
        <v>3301</v>
      </c>
      <c r="F622" s="14">
        <f t="shared" si="11702"/>
        <v>4147</v>
      </c>
      <c r="G622" s="1">
        <f t="shared" si="11702"/>
        <v>3867</v>
      </c>
      <c r="H622" s="14">
        <f t="shared" si="11702"/>
        <v>6279</v>
      </c>
      <c r="I622" s="1">
        <f t="shared" si="11702"/>
        <v>6261</v>
      </c>
      <c r="J622" s="14">
        <f t="shared" si="11702"/>
        <v>1221</v>
      </c>
      <c r="K622" s="1">
        <f t="shared" si="11702"/>
        <v>978</v>
      </c>
      <c r="L622" s="14">
        <f t="shared" si="11702"/>
        <v>2999</v>
      </c>
      <c r="M622" s="1">
        <f t="shared" si="11702"/>
        <v>3093</v>
      </c>
      <c r="N622" s="14">
        <f t="shared" si="11702"/>
        <v>5228</v>
      </c>
      <c r="O622" s="1">
        <f t="shared" si="11702"/>
        <v>4926</v>
      </c>
      <c r="P622" s="14">
        <f t="shared" si="11702"/>
        <v>2995</v>
      </c>
      <c r="Q622" s="1">
        <f t="shared" si="11702"/>
        <v>2264</v>
      </c>
      <c r="R622" s="14">
        <f t="shared" si="11702"/>
        <v>3508</v>
      </c>
      <c r="S622" s="1">
        <f t="shared" si="11702"/>
        <v>3244</v>
      </c>
      <c r="T622" s="14">
        <f t="shared" si="11702"/>
        <v>828</v>
      </c>
      <c r="U622" s="1">
        <f t="shared" si="11702"/>
        <v>590</v>
      </c>
      <c r="V622" s="14">
        <f t="shared" si="11702"/>
        <v>4164</v>
      </c>
      <c r="W622" s="1">
        <f t="shared" si="11702"/>
        <v>3071</v>
      </c>
      <c r="X622" s="14">
        <f t="shared" si="11702"/>
        <v>2434</v>
      </c>
      <c r="Y622" s="1">
        <f t="shared" si="11702"/>
        <v>1989</v>
      </c>
      <c r="Z622" s="14">
        <f t="shared" si="11702"/>
        <v>6198</v>
      </c>
      <c r="AA622" s="1">
        <f t="shared" si="11702"/>
        <v>7663</v>
      </c>
      <c r="AB622" s="167">
        <f t="shared" ref="AB622:AC622" si="11703">SUM(AB598:AB621)</f>
        <v>47043</v>
      </c>
      <c r="AC622" s="168">
        <f t="shared" si="11703"/>
        <v>46961</v>
      </c>
      <c r="BI622" s="254" t="s">
        <v>13</v>
      </c>
      <c r="BJ622" s="148">
        <f>SUM(BJ598:BJ621)</f>
        <v>1</v>
      </c>
      <c r="BK622" s="149">
        <f t="shared" ref="BK622:CK622" si="11704">SUM(BK598:BK621)</f>
        <v>1.0000000000000002</v>
      </c>
      <c r="BL622" s="148">
        <f t="shared" si="11704"/>
        <v>1</v>
      </c>
      <c r="BM622" s="149">
        <f t="shared" si="11704"/>
        <v>1</v>
      </c>
      <c r="BN622" s="148">
        <f t="shared" si="11704"/>
        <v>1</v>
      </c>
      <c r="BO622" s="149">
        <f t="shared" si="11704"/>
        <v>1.0000000000000002</v>
      </c>
      <c r="BP622" s="148">
        <f t="shared" si="11704"/>
        <v>1</v>
      </c>
      <c r="BQ622" s="149">
        <f t="shared" si="11704"/>
        <v>1</v>
      </c>
      <c r="BR622" s="148">
        <f t="shared" si="11704"/>
        <v>0.99999999999999978</v>
      </c>
      <c r="BS622" s="149">
        <f t="shared" si="11704"/>
        <v>1</v>
      </c>
      <c r="BT622" s="148">
        <f t="shared" si="11704"/>
        <v>0.99999999999999989</v>
      </c>
      <c r="BU622" s="149">
        <f t="shared" si="11704"/>
        <v>0.99999999999999989</v>
      </c>
      <c r="BV622" s="148">
        <f t="shared" si="11704"/>
        <v>1</v>
      </c>
      <c r="BW622" s="149">
        <f t="shared" si="11704"/>
        <v>0.99999999999999978</v>
      </c>
      <c r="BX622" s="148">
        <f t="shared" si="11704"/>
        <v>1</v>
      </c>
      <c r="BY622" s="149">
        <f t="shared" si="11704"/>
        <v>1</v>
      </c>
      <c r="BZ622" s="148">
        <f t="shared" si="11704"/>
        <v>0.99999999999999989</v>
      </c>
      <c r="CA622" s="149">
        <f t="shared" si="11704"/>
        <v>1</v>
      </c>
      <c r="CB622" s="148">
        <f t="shared" si="11704"/>
        <v>1</v>
      </c>
      <c r="CC622" s="149">
        <f t="shared" si="11704"/>
        <v>1.0000000000000002</v>
      </c>
      <c r="CD622" s="148">
        <f t="shared" si="11704"/>
        <v>1.0000000000000002</v>
      </c>
      <c r="CE622" s="149">
        <f t="shared" si="11704"/>
        <v>1.0000000000000002</v>
      </c>
      <c r="CF622" s="148">
        <f t="shared" si="11704"/>
        <v>1</v>
      </c>
      <c r="CG622" s="149">
        <f t="shared" si="11704"/>
        <v>0.99999999999999989</v>
      </c>
      <c r="CH622" s="148">
        <f t="shared" si="11704"/>
        <v>1.0000000000000002</v>
      </c>
      <c r="CI622" s="149">
        <f t="shared" si="11704"/>
        <v>1</v>
      </c>
      <c r="CJ622" s="148">
        <f t="shared" si="11704"/>
        <v>0.99999999999999989</v>
      </c>
      <c r="CK622" s="149">
        <f t="shared" si="11704"/>
        <v>1</v>
      </c>
    </row>
    <row r="623" spans="1:89" ht="13.5" thickTop="1" x14ac:dyDescent="0.2">
      <c r="A623" s="179"/>
    </row>
    <row r="625" spans="1:89" x14ac:dyDescent="0.2">
      <c r="A625" s="271">
        <f>+A594+1</f>
        <v>44003</v>
      </c>
      <c r="B625" s="271"/>
      <c r="C625" s="271"/>
      <c r="D625" s="271"/>
      <c r="BI625" s="270">
        <f>+BI563+2</f>
        <v>44003</v>
      </c>
      <c r="BJ625" s="270"/>
      <c r="BK625" s="270"/>
      <c r="BL625" s="270"/>
    </row>
    <row r="626" spans="1:89" ht="13.5" thickBot="1" x14ac:dyDescent="0.25">
      <c r="AE626" t="s">
        <v>84</v>
      </c>
    </row>
    <row r="627" spans="1:89" ht="14.25" thickTop="1" thickBot="1" x14ac:dyDescent="0.25">
      <c r="A627" s="268" t="s">
        <v>0</v>
      </c>
      <c r="B627" s="262" t="s">
        <v>1</v>
      </c>
      <c r="C627" s="263"/>
      <c r="D627" s="262" t="s">
        <v>2</v>
      </c>
      <c r="E627" s="263"/>
      <c r="F627" s="262" t="s">
        <v>3</v>
      </c>
      <c r="G627" s="263"/>
      <c r="H627" s="262" t="s">
        <v>4</v>
      </c>
      <c r="I627" s="263"/>
      <c r="J627" s="262" t="s">
        <v>5</v>
      </c>
      <c r="K627" s="263"/>
      <c r="L627" s="262" t="s">
        <v>6</v>
      </c>
      <c r="M627" s="263"/>
      <c r="N627" s="262" t="s">
        <v>7</v>
      </c>
      <c r="O627" s="263"/>
      <c r="P627" s="262" t="s">
        <v>8</v>
      </c>
      <c r="Q627" s="263"/>
      <c r="R627" s="262" t="s">
        <v>9</v>
      </c>
      <c r="S627" s="263"/>
      <c r="T627" s="262" t="s">
        <v>10</v>
      </c>
      <c r="U627" s="263"/>
      <c r="V627" s="262" t="s">
        <v>11</v>
      </c>
      <c r="W627" s="263"/>
      <c r="X627" s="262" t="s">
        <v>12</v>
      </c>
      <c r="Y627" s="263"/>
      <c r="Z627" s="264" t="s">
        <v>40</v>
      </c>
      <c r="AA627" s="265"/>
      <c r="AB627" s="266" t="s">
        <v>41</v>
      </c>
      <c r="AC627" s="267"/>
      <c r="AE627" s="268" t="s">
        <v>0</v>
      </c>
      <c r="AF627" s="262" t="s">
        <v>1</v>
      </c>
      <c r="AG627" s="263"/>
      <c r="AH627" s="262" t="s">
        <v>2</v>
      </c>
      <c r="AI627" s="263"/>
      <c r="AJ627" s="262" t="s">
        <v>3</v>
      </c>
      <c r="AK627" s="263"/>
      <c r="AL627" s="262" t="s">
        <v>4</v>
      </c>
      <c r="AM627" s="263"/>
      <c r="AN627" s="262" t="s">
        <v>5</v>
      </c>
      <c r="AO627" s="263"/>
      <c r="AP627" s="262" t="s">
        <v>6</v>
      </c>
      <c r="AQ627" s="263"/>
      <c r="AR627" s="262" t="s">
        <v>7</v>
      </c>
      <c r="AS627" s="263"/>
      <c r="AT627" s="262" t="s">
        <v>8</v>
      </c>
      <c r="AU627" s="263"/>
      <c r="AV627" s="262" t="s">
        <v>9</v>
      </c>
      <c r="AW627" s="263"/>
      <c r="AX627" s="262" t="s">
        <v>10</v>
      </c>
      <c r="AY627" s="263"/>
      <c r="AZ627" s="262" t="s">
        <v>11</v>
      </c>
      <c r="BA627" s="263"/>
      <c r="BB627" s="262" t="s">
        <v>12</v>
      </c>
      <c r="BC627" s="263"/>
      <c r="BD627" s="264" t="s">
        <v>40</v>
      </c>
      <c r="BE627" s="265"/>
      <c r="BF627" s="266" t="s">
        <v>41</v>
      </c>
      <c r="BG627" s="267"/>
      <c r="BI627" s="268" t="s">
        <v>0</v>
      </c>
      <c r="BJ627" s="262" t="s">
        <v>1</v>
      </c>
      <c r="BK627" s="263"/>
      <c r="BL627" s="262" t="s">
        <v>2</v>
      </c>
      <c r="BM627" s="263"/>
      <c r="BN627" s="262" t="s">
        <v>3</v>
      </c>
      <c r="BO627" s="263"/>
      <c r="BP627" s="262" t="s">
        <v>4</v>
      </c>
      <c r="BQ627" s="263"/>
      <c r="BR627" s="262" t="s">
        <v>5</v>
      </c>
      <c r="BS627" s="263"/>
      <c r="BT627" s="262" t="s">
        <v>6</v>
      </c>
      <c r="BU627" s="263"/>
      <c r="BV627" s="262" t="s">
        <v>7</v>
      </c>
      <c r="BW627" s="263"/>
      <c r="BX627" s="262" t="s">
        <v>8</v>
      </c>
      <c r="BY627" s="263"/>
      <c r="BZ627" s="262" t="s">
        <v>9</v>
      </c>
      <c r="CA627" s="263"/>
      <c r="CB627" s="262" t="s">
        <v>10</v>
      </c>
      <c r="CC627" s="263"/>
      <c r="CD627" s="262" t="s">
        <v>11</v>
      </c>
      <c r="CE627" s="263"/>
      <c r="CF627" s="262" t="s">
        <v>12</v>
      </c>
      <c r="CG627" s="263"/>
      <c r="CH627" s="264" t="s">
        <v>40</v>
      </c>
      <c r="CI627" s="265"/>
      <c r="CJ627" s="262" t="s">
        <v>41</v>
      </c>
      <c r="CK627" s="263"/>
    </row>
    <row r="628" spans="1:89" ht="15" thickTop="1" thickBot="1" x14ac:dyDescent="0.3">
      <c r="A628" s="269"/>
      <c r="B628" s="112" t="s">
        <v>14</v>
      </c>
      <c r="C628" s="113" t="s">
        <v>15</v>
      </c>
      <c r="D628" s="114" t="s">
        <v>14</v>
      </c>
      <c r="E628" s="115" t="s">
        <v>15</v>
      </c>
      <c r="F628" s="112" t="s">
        <v>14</v>
      </c>
      <c r="G628" s="113" t="s">
        <v>15</v>
      </c>
      <c r="H628" s="114" t="s">
        <v>14</v>
      </c>
      <c r="I628" s="115" t="s">
        <v>15</v>
      </c>
      <c r="J628" s="112" t="s">
        <v>14</v>
      </c>
      <c r="K628" s="113" t="s">
        <v>15</v>
      </c>
      <c r="L628" s="114" t="s">
        <v>14</v>
      </c>
      <c r="M628" s="112" t="s">
        <v>15</v>
      </c>
      <c r="N628" s="116" t="s">
        <v>14</v>
      </c>
      <c r="O628" s="117" t="s">
        <v>15</v>
      </c>
      <c r="P628" s="112" t="s">
        <v>14</v>
      </c>
      <c r="Q628" s="113" t="s">
        <v>15</v>
      </c>
      <c r="R628" s="114" t="s">
        <v>14</v>
      </c>
      <c r="S628" s="115" t="s">
        <v>15</v>
      </c>
      <c r="T628" s="112" t="s">
        <v>14</v>
      </c>
      <c r="U628" s="113" t="s">
        <v>15</v>
      </c>
      <c r="V628" s="114" t="s">
        <v>14</v>
      </c>
      <c r="W628" s="115" t="s">
        <v>15</v>
      </c>
      <c r="X628" s="112" t="s">
        <v>14</v>
      </c>
      <c r="Y628" s="113" t="s">
        <v>15</v>
      </c>
      <c r="Z628" s="26" t="s">
        <v>14</v>
      </c>
      <c r="AA628" s="118" t="s">
        <v>15</v>
      </c>
      <c r="AB628" s="169" t="s">
        <v>14</v>
      </c>
      <c r="AC628" s="170" t="s">
        <v>15</v>
      </c>
      <c r="AE628" s="269"/>
      <c r="AF628" s="112" t="s">
        <v>14</v>
      </c>
      <c r="AG628" s="113" t="s">
        <v>15</v>
      </c>
      <c r="AH628" s="114" t="s">
        <v>14</v>
      </c>
      <c r="AI628" s="115" t="s">
        <v>15</v>
      </c>
      <c r="AJ628" s="112" t="s">
        <v>14</v>
      </c>
      <c r="AK628" s="113" t="s">
        <v>15</v>
      </c>
      <c r="AL628" s="114" t="s">
        <v>14</v>
      </c>
      <c r="AM628" s="115" t="s">
        <v>15</v>
      </c>
      <c r="AN628" s="112" t="s">
        <v>14</v>
      </c>
      <c r="AO628" s="113" t="s">
        <v>15</v>
      </c>
      <c r="AP628" s="114" t="s">
        <v>14</v>
      </c>
      <c r="AQ628" s="112" t="s">
        <v>15</v>
      </c>
      <c r="AR628" s="116" t="s">
        <v>14</v>
      </c>
      <c r="AS628" s="117" t="s">
        <v>15</v>
      </c>
      <c r="AT628" s="112" t="s">
        <v>14</v>
      </c>
      <c r="AU628" s="113" t="s">
        <v>15</v>
      </c>
      <c r="AV628" s="114" t="s">
        <v>14</v>
      </c>
      <c r="AW628" s="115" t="s">
        <v>15</v>
      </c>
      <c r="AX628" s="112" t="s">
        <v>14</v>
      </c>
      <c r="AY628" s="113" t="s">
        <v>15</v>
      </c>
      <c r="AZ628" s="114" t="s">
        <v>14</v>
      </c>
      <c r="BA628" s="115" t="s">
        <v>15</v>
      </c>
      <c r="BB628" s="112" t="s">
        <v>14</v>
      </c>
      <c r="BC628" s="113" t="s">
        <v>15</v>
      </c>
      <c r="BD628" s="26" t="s">
        <v>14</v>
      </c>
      <c r="BE628" s="118" t="s">
        <v>15</v>
      </c>
      <c r="BF628" s="169" t="s">
        <v>14</v>
      </c>
      <c r="BG628" s="170" t="s">
        <v>15</v>
      </c>
      <c r="BI628" s="269"/>
      <c r="BJ628" s="112" t="s">
        <v>14</v>
      </c>
      <c r="BK628" s="113" t="s">
        <v>15</v>
      </c>
      <c r="BL628" s="114" t="s">
        <v>14</v>
      </c>
      <c r="BM628" s="115" t="s">
        <v>15</v>
      </c>
      <c r="BN628" s="112" t="s">
        <v>14</v>
      </c>
      <c r="BO628" s="113" t="s">
        <v>15</v>
      </c>
      <c r="BP628" s="114" t="s">
        <v>14</v>
      </c>
      <c r="BQ628" s="115" t="s">
        <v>15</v>
      </c>
      <c r="BR628" s="112" t="s">
        <v>14</v>
      </c>
      <c r="BS628" s="113" t="s">
        <v>15</v>
      </c>
      <c r="BT628" s="114" t="s">
        <v>14</v>
      </c>
      <c r="BU628" s="112" t="s">
        <v>15</v>
      </c>
      <c r="BV628" s="116" t="s">
        <v>14</v>
      </c>
      <c r="BW628" s="117" t="s">
        <v>15</v>
      </c>
      <c r="BX628" s="112" t="s">
        <v>14</v>
      </c>
      <c r="BY628" s="113" t="s">
        <v>15</v>
      </c>
      <c r="BZ628" s="114" t="s">
        <v>14</v>
      </c>
      <c r="CA628" s="115" t="s">
        <v>15</v>
      </c>
      <c r="CB628" s="112" t="s">
        <v>14</v>
      </c>
      <c r="CC628" s="113" t="s">
        <v>15</v>
      </c>
      <c r="CD628" s="114" t="s">
        <v>14</v>
      </c>
      <c r="CE628" s="115" t="s">
        <v>15</v>
      </c>
      <c r="CF628" s="112" t="s">
        <v>14</v>
      </c>
      <c r="CG628" s="113" t="s">
        <v>15</v>
      </c>
      <c r="CH628" s="26" t="s">
        <v>14</v>
      </c>
      <c r="CI628" s="118" t="s">
        <v>15</v>
      </c>
      <c r="CJ628" s="116" t="s">
        <v>14</v>
      </c>
      <c r="CK628" s="117" t="s">
        <v>15</v>
      </c>
    </row>
    <row r="629" spans="1:89" ht="13.5" thickTop="1" x14ac:dyDescent="0.2">
      <c r="A629" s="120" t="s">
        <v>16</v>
      </c>
      <c r="B629" s="121"/>
      <c r="C629" s="178"/>
      <c r="D629" s="122"/>
      <c r="E629" s="173"/>
      <c r="F629" s="121"/>
      <c r="G629" s="123"/>
      <c r="H629" s="122"/>
      <c r="I629" s="173"/>
      <c r="J629" s="121"/>
      <c r="K629" s="123"/>
      <c r="L629" s="122"/>
      <c r="M629" s="121"/>
      <c r="N629" s="172"/>
      <c r="O629" s="174"/>
      <c r="P629" s="121"/>
      <c r="Q629" s="123"/>
      <c r="R629" s="122"/>
      <c r="S629" s="173"/>
      <c r="T629" s="121"/>
      <c r="U629" s="123"/>
      <c r="V629" s="122"/>
      <c r="W629" s="173"/>
      <c r="X629" s="121"/>
      <c r="Y629" s="123"/>
      <c r="Z629" s="21"/>
      <c r="AA629" s="177"/>
      <c r="AB629" s="163">
        <f>B629+D629+F629+H629+J629+L629+N629+P629+R629+T629+V629+X629+Z629</f>
        <v>0</v>
      </c>
      <c r="AC629" s="164">
        <f>C629+E629+G629+I629+K629+M629+O629+Q629+S629+U629+W629+Y629+AA629</f>
        <v>0</v>
      </c>
      <c r="AE629" s="257" t="str">
        <f>$AE$9</f>
        <v>07:00 - 07:59</v>
      </c>
      <c r="AF629" s="121">
        <f>SUMIF($A$9:$A$32,$AE629,B$629:B$652)</f>
        <v>308</v>
      </c>
      <c r="AG629" s="178">
        <f t="shared" ref="AG629:AV631" si="11705">SUMIF($A$9:$A$32,$AE629,C$629:C$652)</f>
        <v>280</v>
      </c>
      <c r="AH629" s="122">
        <f t="shared" si="11705"/>
        <v>156</v>
      </c>
      <c r="AI629" s="173">
        <f t="shared" si="11705"/>
        <v>151</v>
      </c>
      <c r="AJ629" s="121">
        <f t="shared" si="11705"/>
        <v>386</v>
      </c>
      <c r="AK629" s="123">
        <f t="shared" si="11705"/>
        <v>143</v>
      </c>
      <c r="AL629" s="122">
        <f t="shared" si="11705"/>
        <v>388</v>
      </c>
      <c r="AM629" s="173">
        <f t="shared" si="11705"/>
        <v>335</v>
      </c>
      <c r="AN629" s="121">
        <f t="shared" si="11705"/>
        <v>64</v>
      </c>
      <c r="AO629" s="123">
        <f t="shared" si="11705"/>
        <v>71</v>
      </c>
      <c r="AP629" s="122">
        <f t="shared" si="11705"/>
        <v>126</v>
      </c>
      <c r="AQ629" s="121">
        <f t="shared" si="11705"/>
        <v>232</v>
      </c>
      <c r="AR629" s="172">
        <f t="shared" si="11705"/>
        <v>252</v>
      </c>
      <c r="AS629" s="174">
        <f t="shared" si="11705"/>
        <v>329</v>
      </c>
      <c r="AT629" s="121">
        <f t="shared" si="11705"/>
        <v>145</v>
      </c>
      <c r="AU629" s="123">
        <f t="shared" si="11705"/>
        <v>74</v>
      </c>
      <c r="AV629" s="122">
        <f t="shared" si="11705"/>
        <v>229</v>
      </c>
      <c r="AW629" s="173">
        <f t="shared" ref="AW629:BE631" si="11706">SUMIF($A$9:$A$32,$AE629,S$629:S$652)</f>
        <v>131</v>
      </c>
      <c r="AX629" s="121">
        <f t="shared" si="11706"/>
        <v>38</v>
      </c>
      <c r="AY629" s="123">
        <f t="shared" si="11706"/>
        <v>45</v>
      </c>
      <c r="AZ629" s="122">
        <f t="shared" si="11706"/>
        <v>112</v>
      </c>
      <c r="BA629" s="173">
        <f t="shared" si="11706"/>
        <v>256</v>
      </c>
      <c r="BB629" s="121">
        <f t="shared" si="11706"/>
        <v>134</v>
      </c>
      <c r="BC629" s="123">
        <f t="shared" si="11706"/>
        <v>97</v>
      </c>
      <c r="BD629" s="21">
        <f t="shared" si="11706"/>
        <v>455</v>
      </c>
      <c r="BE629" s="177">
        <f t="shared" si="11706"/>
        <v>300</v>
      </c>
      <c r="BF629" s="163">
        <f>AF629+AH629+AJ629+AL629+AN629+AP629+AR629+AT629+AV629+AX629+AZ629+BB629+BD629</f>
        <v>2793</v>
      </c>
      <c r="BG629" s="164">
        <f>AG629+AI629+AK629+AM629+AO629+AQ629+AS629+AU629+AW629+AY629+BA629+BC629+BE629</f>
        <v>2444</v>
      </c>
      <c r="BI629" s="120" t="s">
        <v>16</v>
      </c>
      <c r="BJ629" s="124">
        <f>B629/B653</f>
        <v>0</v>
      </c>
      <c r="BK629" s="125">
        <f t="shared" ref="BK629" si="11707">C629/C653</f>
        <v>0</v>
      </c>
      <c r="BL629" s="126">
        <f t="shared" ref="BL629" si="11708">D629/D653</f>
        <v>0</v>
      </c>
      <c r="BM629" s="127">
        <f t="shared" ref="BM629" si="11709">E629/E653</f>
        <v>0</v>
      </c>
      <c r="BN629" s="124">
        <f t="shared" ref="BN629" si="11710">F629/F653</f>
        <v>0</v>
      </c>
      <c r="BO629" s="125">
        <f t="shared" ref="BO629" si="11711">G629/G653</f>
        <v>0</v>
      </c>
      <c r="BP629" s="126">
        <f t="shared" ref="BP629" si="11712">H629/H653</f>
        <v>0</v>
      </c>
      <c r="BQ629" s="127">
        <f t="shared" ref="BQ629" si="11713">I629/I653</f>
        <v>0</v>
      </c>
      <c r="BR629" s="124">
        <f t="shared" ref="BR629" si="11714">J629/J653</f>
        <v>0</v>
      </c>
      <c r="BS629" s="125">
        <f t="shared" ref="BS629" si="11715">K629/K653</f>
        <v>0</v>
      </c>
      <c r="BT629" s="126">
        <f t="shared" ref="BT629" si="11716">L629/L653</f>
        <v>0</v>
      </c>
      <c r="BU629" s="124">
        <f t="shared" ref="BU629" si="11717">M629/M653</f>
        <v>0</v>
      </c>
      <c r="BV629" s="128">
        <f t="shared" ref="BV629" si="11718">N629/N653</f>
        <v>0</v>
      </c>
      <c r="BW629" s="129">
        <f t="shared" ref="BW629" si="11719">O629/O653</f>
        <v>0</v>
      </c>
      <c r="BX629" s="124">
        <f t="shared" ref="BX629" si="11720">P629/P653</f>
        <v>0</v>
      </c>
      <c r="BY629" s="125">
        <f t="shared" ref="BY629" si="11721">Q629/Q653</f>
        <v>0</v>
      </c>
      <c r="BZ629" s="126">
        <f t="shared" ref="BZ629" si="11722">R629/R653</f>
        <v>0</v>
      </c>
      <c r="CA629" s="127">
        <f t="shared" ref="CA629" si="11723">S629/S653</f>
        <v>0</v>
      </c>
      <c r="CB629" s="124">
        <f t="shared" ref="CB629" si="11724">T629/T653</f>
        <v>0</v>
      </c>
      <c r="CC629" s="125">
        <f t="shared" ref="CC629" si="11725">U629/U653</f>
        <v>0</v>
      </c>
      <c r="CD629" s="126">
        <f t="shared" ref="CD629" si="11726">V629/V653</f>
        <v>0</v>
      </c>
      <c r="CE629" s="127">
        <f t="shared" ref="CE629" si="11727">W629/W653</f>
        <v>0</v>
      </c>
      <c r="CF629" s="124">
        <f t="shared" ref="CF629" si="11728">X629/X653</f>
        <v>0</v>
      </c>
      <c r="CG629" s="125">
        <f t="shared" ref="CG629" si="11729">Y629/Y653</f>
        <v>0</v>
      </c>
      <c r="CH629" s="126">
        <f t="shared" ref="CH629" si="11730">Z629/Z653</f>
        <v>0</v>
      </c>
      <c r="CI629" s="124">
        <f t="shared" ref="CI629" si="11731">AA629/AA653</f>
        <v>0</v>
      </c>
      <c r="CJ629" s="130">
        <f t="shared" ref="CJ629" si="11732">AB629/AB653</f>
        <v>0</v>
      </c>
      <c r="CK629" s="131">
        <f t="shared" ref="CK629" si="11733">AC629/AC653</f>
        <v>0</v>
      </c>
    </row>
    <row r="630" spans="1:89" x14ac:dyDescent="0.2">
      <c r="A630" s="132" t="s">
        <v>17</v>
      </c>
      <c r="B630" s="181">
        <v>35</v>
      </c>
      <c r="C630" s="182">
        <v>0</v>
      </c>
      <c r="D630" s="183">
        <v>34</v>
      </c>
      <c r="E630" s="184">
        <v>0</v>
      </c>
      <c r="F630" s="181">
        <v>57</v>
      </c>
      <c r="G630" s="185">
        <v>0</v>
      </c>
      <c r="H630" s="183">
        <v>38</v>
      </c>
      <c r="I630" s="184">
        <v>5</v>
      </c>
      <c r="J630" s="181">
        <v>8</v>
      </c>
      <c r="K630" s="185">
        <v>4</v>
      </c>
      <c r="L630" s="183">
        <v>12</v>
      </c>
      <c r="M630" s="181">
        <v>10</v>
      </c>
      <c r="N630" s="186">
        <v>12</v>
      </c>
      <c r="O630" s="187">
        <v>9</v>
      </c>
      <c r="P630" s="181">
        <v>4</v>
      </c>
      <c r="Q630" s="185">
        <v>1</v>
      </c>
      <c r="R630" s="183">
        <v>7</v>
      </c>
      <c r="S630" s="184">
        <v>4</v>
      </c>
      <c r="T630" s="181">
        <v>0</v>
      </c>
      <c r="U630" s="185">
        <v>0</v>
      </c>
      <c r="V630" s="183">
        <v>0</v>
      </c>
      <c r="W630" s="184">
        <v>0</v>
      </c>
      <c r="X630" s="181">
        <v>2</v>
      </c>
      <c r="Y630" s="185">
        <v>0</v>
      </c>
      <c r="Z630" s="183">
        <v>0</v>
      </c>
      <c r="AA630" s="181">
        <v>0</v>
      </c>
      <c r="AB630" s="165">
        <f t="shared" ref="AB630:AB631" si="11734">B630+D630+F630+H630+J630+L630+N630+P630+R630+T630+V630+X630+Z630</f>
        <v>209</v>
      </c>
      <c r="AC630" s="166">
        <f t="shared" ref="AC630:AC649" si="11735">C630+E630+G630+I630+K630+M630+O630+Q630+S630+U630+W630+Y630+AA630</f>
        <v>33</v>
      </c>
      <c r="AE630" s="259" t="str">
        <f>$AE$10</f>
        <v>08:00 - 08:59</v>
      </c>
      <c r="AF630" s="121">
        <f>SUMIF($A$9:$A$32,$AE630,B$629:B$652)</f>
        <v>464</v>
      </c>
      <c r="AG630" s="182">
        <f t="shared" si="11705"/>
        <v>323</v>
      </c>
      <c r="AH630" s="183">
        <f t="shared" si="11705"/>
        <v>221</v>
      </c>
      <c r="AI630" s="184">
        <f t="shared" si="11705"/>
        <v>126</v>
      </c>
      <c r="AJ630" s="181">
        <f t="shared" si="11705"/>
        <v>470</v>
      </c>
      <c r="AK630" s="185">
        <f t="shared" si="11705"/>
        <v>106</v>
      </c>
      <c r="AL630" s="183">
        <f t="shared" si="11705"/>
        <v>562</v>
      </c>
      <c r="AM630" s="184">
        <f t="shared" si="11705"/>
        <v>396</v>
      </c>
      <c r="AN630" s="181">
        <f t="shared" si="11705"/>
        <v>82</v>
      </c>
      <c r="AO630" s="185">
        <f t="shared" si="11705"/>
        <v>114</v>
      </c>
      <c r="AP630" s="183">
        <f t="shared" si="11705"/>
        <v>78</v>
      </c>
      <c r="AQ630" s="181">
        <f t="shared" si="11705"/>
        <v>433</v>
      </c>
      <c r="AR630" s="186">
        <f t="shared" si="11705"/>
        <v>279</v>
      </c>
      <c r="AS630" s="187">
        <f t="shared" si="11705"/>
        <v>470</v>
      </c>
      <c r="AT630" s="181">
        <f t="shared" si="11705"/>
        <v>189</v>
      </c>
      <c r="AU630" s="185">
        <f t="shared" si="11705"/>
        <v>100</v>
      </c>
      <c r="AV630" s="183">
        <f t="shared" si="11705"/>
        <v>288</v>
      </c>
      <c r="AW630" s="184">
        <f t="shared" si="11706"/>
        <v>166</v>
      </c>
      <c r="AX630" s="181">
        <f t="shared" si="11706"/>
        <v>29</v>
      </c>
      <c r="AY630" s="185">
        <f t="shared" si="11706"/>
        <v>34</v>
      </c>
      <c r="AZ630" s="183">
        <f t="shared" si="11706"/>
        <v>119</v>
      </c>
      <c r="BA630" s="184">
        <f t="shared" si="11706"/>
        <v>394</v>
      </c>
      <c r="BB630" s="181">
        <f t="shared" si="11706"/>
        <v>137</v>
      </c>
      <c r="BC630" s="185">
        <f t="shared" si="11706"/>
        <v>107</v>
      </c>
      <c r="BD630" s="183">
        <f t="shared" si="11706"/>
        <v>516</v>
      </c>
      <c r="BE630" s="181">
        <f t="shared" si="11706"/>
        <v>373</v>
      </c>
      <c r="BF630" s="165">
        <f>SUM(AF630,AH630,AJ630,AL630,AN630,AP630,AR630,AT630,AV630,AX630,AZ630,BB630,BD630)</f>
        <v>3434</v>
      </c>
      <c r="BG630" s="166">
        <f>SUM(AG630,AI630,AK630,AM630,AO630,AQ630,AS630,AU630,AW630,AY630,BA630,BC630,BE630)</f>
        <v>3142</v>
      </c>
      <c r="BI630" s="132" t="s">
        <v>17</v>
      </c>
      <c r="BJ630" s="124">
        <f>B630/B653</f>
        <v>8.8139007806597829E-3</v>
      </c>
      <c r="BK630" s="125">
        <f t="shared" ref="BK630" si="11736">C630/C653</f>
        <v>0</v>
      </c>
      <c r="BL630" s="126">
        <f t="shared" ref="BL630" si="11737">D630/D653</f>
        <v>1.9953051643192488E-2</v>
      </c>
      <c r="BM630" s="127">
        <f t="shared" ref="BM630" si="11738">E630/E653</f>
        <v>0</v>
      </c>
      <c r="BN630" s="124">
        <f t="shared" ref="BN630" si="11739">F630/F653</f>
        <v>1.5244717838994384E-2</v>
      </c>
      <c r="BO630" s="125">
        <f t="shared" ref="BO630" si="11740">G630/G653</f>
        <v>0</v>
      </c>
      <c r="BP630" s="126">
        <f t="shared" ref="BP630" si="11741">H630/H653</f>
        <v>7.7251473876804233E-3</v>
      </c>
      <c r="BQ630" s="127">
        <f t="shared" ref="BQ630" si="11742">I630/I653</f>
        <v>1.0273268954181221E-3</v>
      </c>
      <c r="BR630" s="124">
        <f t="shared" ref="BR630" si="11743">J630/J653</f>
        <v>9.852216748768473E-3</v>
      </c>
      <c r="BS630" s="125">
        <f t="shared" ref="BS630" si="11744">K630/K653</f>
        <v>5.1948051948051948E-3</v>
      </c>
      <c r="BT630" s="126">
        <f t="shared" ref="BT630" si="11745">L630/L653</f>
        <v>5.434782608695652E-3</v>
      </c>
      <c r="BU630" s="124">
        <f t="shared" ref="BU630" si="11746">M630/M653</f>
        <v>3.9968025579536371E-3</v>
      </c>
      <c r="BV630" s="128">
        <f t="shared" ref="BV630" si="11747">N630/N653</f>
        <v>3.1520882584712374E-3</v>
      </c>
      <c r="BW630" s="129">
        <f t="shared" ref="BW630" si="11748">O630/O653</f>
        <v>2.223320158102767E-3</v>
      </c>
      <c r="BX630" s="124">
        <f t="shared" ref="BX630" si="11749">P630/P653</f>
        <v>2.0232675771370764E-3</v>
      </c>
      <c r="BY630" s="125">
        <f t="shared" ref="BY630" si="11750">Q630/Q653</f>
        <v>5.2273915316257186E-4</v>
      </c>
      <c r="BZ630" s="126">
        <f t="shared" ref="BZ630" si="11751">R630/R653</f>
        <v>2.5868440502586844E-3</v>
      </c>
      <c r="CA630" s="127">
        <f t="shared" ref="CA630" si="11752">S630/S653</f>
        <v>1.4869888475836431E-3</v>
      </c>
      <c r="CB630" s="124">
        <f t="shared" ref="CB630" si="11753">T630/T653</f>
        <v>0</v>
      </c>
      <c r="CC630" s="125">
        <f t="shared" ref="CC630" si="11754">U630/U653</f>
        <v>0</v>
      </c>
      <c r="CD630" s="126">
        <f t="shared" ref="CD630" si="11755">V630/V653</f>
        <v>0</v>
      </c>
      <c r="CE630" s="127">
        <f t="shared" ref="CE630" si="11756">W630/W653</f>
        <v>0</v>
      </c>
      <c r="CF630" s="124">
        <f t="shared" ref="CF630" si="11757">X630/X653</f>
        <v>1.266624445851805E-3</v>
      </c>
      <c r="CG630" s="125">
        <f t="shared" ref="CG630" si="11758">Y630/Y653</f>
        <v>0</v>
      </c>
      <c r="CH630" s="126">
        <f t="shared" ref="CH630" si="11759">Z630/Z653</f>
        <v>0</v>
      </c>
      <c r="CI630" s="124">
        <f t="shared" ref="CI630" si="11760">AA630/AA653</f>
        <v>0</v>
      </c>
      <c r="CJ630" s="130">
        <f t="shared" ref="CJ630" si="11761">AB630/AB653</f>
        <v>5.7832258778604834E-3</v>
      </c>
      <c r="CK630" s="131">
        <f t="shared" ref="CK630" si="11762">AC630/AC653</f>
        <v>9.1430471282520154E-4</v>
      </c>
    </row>
    <row r="631" spans="1:89" ht="13.5" thickBot="1" x14ac:dyDescent="0.25">
      <c r="A631" s="140" t="s">
        <v>18</v>
      </c>
      <c r="B631" s="188">
        <v>144</v>
      </c>
      <c r="C631" s="189">
        <v>0</v>
      </c>
      <c r="D631" s="190">
        <v>78</v>
      </c>
      <c r="E631" s="191">
        <v>2</v>
      </c>
      <c r="F631" s="188">
        <v>212</v>
      </c>
      <c r="G631" s="192">
        <v>12</v>
      </c>
      <c r="H631" s="190">
        <v>167</v>
      </c>
      <c r="I631" s="191">
        <v>48</v>
      </c>
      <c r="J631" s="188">
        <v>32</v>
      </c>
      <c r="K631" s="192">
        <v>16</v>
      </c>
      <c r="L631" s="190">
        <v>32</v>
      </c>
      <c r="M631" s="188">
        <v>97</v>
      </c>
      <c r="N631" s="193">
        <v>109</v>
      </c>
      <c r="O631" s="194">
        <v>77</v>
      </c>
      <c r="P631" s="188">
        <v>78</v>
      </c>
      <c r="Q631" s="192">
        <v>58</v>
      </c>
      <c r="R631" s="190">
        <v>94</v>
      </c>
      <c r="S631" s="191">
        <v>56</v>
      </c>
      <c r="T631" s="188">
        <v>16</v>
      </c>
      <c r="U631" s="192">
        <v>30</v>
      </c>
      <c r="V631" s="190">
        <v>41</v>
      </c>
      <c r="W631" s="191">
        <v>78</v>
      </c>
      <c r="X631" s="188">
        <v>90</v>
      </c>
      <c r="Y631" s="192">
        <v>67</v>
      </c>
      <c r="Z631" s="190">
        <v>249</v>
      </c>
      <c r="AA631" s="188">
        <v>167</v>
      </c>
      <c r="AB631" s="165">
        <f t="shared" si="11734"/>
        <v>1342</v>
      </c>
      <c r="AC631" s="166">
        <f t="shared" si="11735"/>
        <v>708</v>
      </c>
      <c r="AE631" s="257">
        <f>$AE$11</f>
        <v>0</v>
      </c>
      <c r="AF631" s="121">
        <f>SUMIF($A$9:$A$32,$AE631,B$629:B$652)</f>
        <v>0</v>
      </c>
      <c r="AG631" s="189">
        <f t="shared" si="11705"/>
        <v>0</v>
      </c>
      <c r="AH631" s="190">
        <f t="shared" si="11705"/>
        <v>0</v>
      </c>
      <c r="AI631" s="191">
        <f t="shared" si="11705"/>
        <v>0</v>
      </c>
      <c r="AJ631" s="188">
        <f t="shared" si="11705"/>
        <v>0</v>
      </c>
      <c r="AK631" s="192">
        <f t="shared" si="11705"/>
        <v>0</v>
      </c>
      <c r="AL631" s="190">
        <f t="shared" si="11705"/>
        <v>0</v>
      </c>
      <c r="AM631" s="191">
        <f t="shared" si="11705"/>
        <v>0</v>
      </c>
      <c r="AN631" s="188">
        <f t="shared" si="11705"/>
        <v>0</v>
      </c>
      <c r="AO631" s="192">
        <f t="shared" si="11705"/>
        <v>0</v>
      </c>
      <c r="AP631" s="190">
        <f t="shared" si="11705"/>
        <v>0</v>
      </c>
      <c r="AQ631" s="188">
        <f t="shared" si="11705"/>
        <v>0</v>
      </c>
      <c r="AR631" s="193">
        <f t="shared" si="11705"/>
        <v>0</v>
      </c>
      <c r="AS631" s="194">
        <f t="shared" si="11705"/>
        <v>0</v>
      </c>
      <c r="AT631" s="188">
        <f t="shared" si="11705"/>
        <v>0</v>
      </c>
      <c r="AU631" s="192">
        <f t="shared" si="11705"/>
        <v>0</v>
      </c>
      <c r="AV631" s="190">
        <f t="shared" si="11705"/>
        <v>0</v>
      </c>
      <c r="AW631" s="191">
        <f t="shared" si="11706"/>
        <v>0</v>
      </c>
      <c r="AX631" s="188">
        <f t="shared" si="11706"/>
        <v>0</v>
      </c>
      <c r="AY631" s="192">
        <f t="shared" si="11706"/>
        <v>0</v>
      </c>
      <c r="AZ631" s="190">
        <f t="shared" si="11706"/>
        <v>0</v>
      </c>
      <c r="BA631" s="191">
        <f t="shared" si="11706"/>
        <v>0</v>
      </c>
      <c r="BB631" s="188">
        <f t="shared" si="11706"/>
        <v>0</v>
      </c>
      <c r="BC631" s="192">
        <f t="shared" si="11706"/>
        <v>0</v>
      </c>
      <c r="BD631" s="190">
        <f t="shared" si="11706"/>
        <v>0</v>
      </c>
      <c r="BE631" s="188">
        <f t="shared" si="11706"/>
        <v>0</v>
      </c>
      <c r="BF631" s="165">
        <f>SUM(AF631,AH631,AJ631,AL631,AN631,AP631,AR631,AT631,AV631,AX631,AZ631,BB631,BD631)</f>
        <v>0</v>
      </c>
      <c r="BG631" s="166">
        <f>SUM(AG631,AI631,AK631,AM631,AO631,AQ631,AS631,AU631,AW631,AY631,BA631,BC631,BE631)</f>
        <v>0</v>
      </c>
      <c r="BI631" s="140" t="s">
        <v>18</v>
      </c>
      <c r="BJ631" s="124">
        <f>B631/B653</f>
        <v>3.6262906069000254E-2</v>
      </c>
      <c r="BK631" s="125">
        <f t="shared" ref="BK631" si="11763">C631/C653</f>
        <v>0</v>
      </c>
      <c r="BL631" s="126">
        <f t="shared" ref="BL631" si="11764">D631/D653</f>
        <v>4.5774647887323945E-2</v>
      </c>
      <c r="BM631" s="127">
        <f t="shared" ref="BM631" si="11765">E631/E653</f>
        <v>9.1491308325709062E-4</v>
      </c>
      <c r="BN631" s="124">
        <f t="shared" ref="BN631" si="11766">F631/F653</f>
        <v>5.6699652313452795E-2</v>
      </c>
      <c r="BO631" s="125">
        <f t="shared" ref="BO631" si="11767">G631/G653</f>
        <v>4.6493607129019761E-3</v>
      </c>
      <c r="BP631" s="126">
        <f t="shared" ref="BP631" si="11768">H631/H653</f>
        <v>3.3949989835332386E-2</v>
      </c>
      <c r="BQ631" s="127">
        <f t="shared" ref="BQ631" si="11769">I631/I653</f>
        <v>9.8623381960139724E-3</v>
      </c>
      <c r="BR631" s="124">
        <f t="shared" ref="BR631" si="11770">J631/J653</f>
        <v>3.9408866995073892E-2</v>
      </c>
      <c r="BS631" s="125">
        <f t="shared" ref="BS631" si="11771">K631/K653</f>
        <v>2.0779220779220779E-2</v>
      </c>
      <c r="BT631" s="126">
        <f t="shared" ref="BT631" si="11772">L631/L653</f>
        <v>1.4492753623188406E-2</v>
      </c>
      <c r="BU631" s="124">
        <f t="shared" ref="BU631" si="11773">M631/M653</f>
        <v>3.8768984812150277E-2</v>
      </c>
      <c r="BV631" s="128">
        <f t="shared" ref="BV631" si="11774">N631/N653</f>
        <v>2.8631468347780405E-2</v>
      </c>
      <c r="BW631" s="129">
        <f t="shared" ref="BW631" si="11775">O631/O653</f>
        <v>1.9021739130434784E-2</v>
      </c>
      <c r="BX631" s="124">
        <f t="shared" ref="BX631" si="11776">P631/P653</f>
        <v>3.9453717754172987E-2</v>
      </c>
      <c r="BY631" s="125">
        <f t="shared" ref="BY631" si="11777">Q631/Q653</f>
        <v>3.0318870883429168E-2</v>
      </c>
      <c r="BZ631" s="126">
        <f t="shared" ref="BZ631" si="11778">R631/R653</f>
        <v>3.4737620103473761E-2</v>
      </c>
      <c r="CA631" s="127">
        <f t="shared" ref="CA631" si="11779">S631/S653</f>
        <v>2.0817843866171002E-2</v>
      </c>
      <c r="CB631" s="124">
        <f t="shared" ref="CB631" si="11780">T631/T653</f>
        <v>3.6529680365296802E-2</v>
      </c>
      <c r="CC631" s="125">
        <f t="shared" ref="CC631" si="11781">U631/U653</f>
        <v>6.4377682403433473E-2</v>
      </c>
      <c r="CD631" s="126">
        <f t="shared" ref="CD631" si="11782">V631/V653</f>
        <v>1.3281503077421444E-2</v>
      </c>
      <c r="CE631" s="127">
        <f t="shared" ref="CE631" si="11783">W631/W653</f>
        <v>2.9224428624953166E-2</v>
      </c>
      <c r="CF631" s="124">
        <f t="shared" ref="CF631" si="11784">X631/X653</f>
        <v>5.6998100063331225E-2</v>
      </c>
      <c r="CG631" s="125">
        <f t="shared" ref="CG631" si="11785">Y631/Y653</f>
        <v>4.4607190412782959E-2</v>
      </c>
      <c r="CH631" s="126">
        <f t="shared" ref="CH631" si="11786">Z631/Z653</f>
        <v>4.7958397534668719E-2</v>
      </c>
      <c r="CI631" s="124">
        <f t="shared" ref="CI631" si="11787">AA631/AA653</f>
        <v>2.8114478114478113E-2</v>
      </c>
      <c r="CJ631" s="130">
        <f t="shared" ref="CJ631" si="11788">AB631/AB653</f>
        <v>3.7134397742051524E-2</v>
      </c>
      <c r="CK631" s="131">
        <f t="shared" ref="CK631" si="11789">AC631/AC653</f>
        <v>1.9615992020613416E-2</v>
      </c>
    </row>
    <row r="632" spans="1:89" ht="14.25" thickTop="1" thickBot="1" x14ac:dyDescent="0.25">
      <c r="A632" s="132" t="s">
        <v>19</v>
      </c>
      <c r="B632" s="181">
        <v>259</v>
      </c>
      <c r="C632" s="182">
        <v>142</v>
      </c>
      <c r="D632" s="183">
        <v>89</v>
      </c>
      <c r="E632" s="184">
        <v>126</v>
      </c>
      <c r="F632" s="181">
        <v>264</v>
      </c>
      <c r="G632" s="185">
        <v>140</v>
      </c>
      <c r="H632" s="183">
        <v>234</v>
      </c>
      <c r="I632" s="184">
        <v>231</v>
      </c>
      <c r="J632" s="181">
        <v>46</v>
      </c>
      <c r="K632" s="185">
        <v>53</v>
      </c>
      <c r="L632" s="183">
        <v>86</v>
      </c>
      <c r="M632" s="181">
        <v>162</v>
      </c>
      <c r="N632" s="186">
        <v>190</v>
      </c>
      <c r="O632" s="187">
        <v>255</v>
      </c>
      <c r="P632" s="181">
        <v>149</v>
      </c>
      <c r="Q632" s="185">
        <v>81</v>
      </c>
      <c r="R632" s="183">
        <v>178</v>
      </c>
      <c r="S632" s="184">
        <v>125</v>
      </c>
      <c r="T632" s="181">
        <v>29</v>
      </c>
      <c r="U632" s="185">
        <v>51</v>
      </c>
      <c r="V632" s="183">
        <v>85</v>
      </c>
      <c r="W632" s="184">
        <v>165</v>
      </c>
      <c r="X632" s="181">
        <v>125</v>
      </c>
      <c r="Y632" s="185">
        <v>85</v>
      </c>
      <c r="Z632" s="183">
        <v>321</v>
      </c>
      <c r="AA632" s="181">
        <v>296</v>
      </c>
      <c r="AB632" s="165">
        <f>B632+D632+F632+H632+J632+L632+N632+P632+R632+T632+V632+X632+Z632</f>
        <v>2055</v>
      </c>
      <c r="AC632" s="166">
        <f t="shared" si="11735"/>
        <v>1912</v>
      </c>
      <c r="AE632" s="254" t="s">
        <v>13</v>
      </c>
      <c r="AF632" s="14">
        <f t="shared" ref="AF632:BG632" si="11790">SUM(AF629:AF631)</f>
        <v>772</v>
      </c>
      <c r="AG632" s="1">
        <f t="shared" si="11790"/>
        <v>603</v>
      </c>
      <c r="AH632" s="14">
        <f t="shared" si="11790"/>
        <v>377</v>
      </c>
      <c r="AI632" s="1">
        <f t="shared" si="11790"/>
        <v>277</v>
      </c>
      <c r="AJ632" s="14">
        <f t="shared" si="11790"/>
        <v>856</v>
      </c>
      <c r="AK632" s="1">
        <f t="shared" si="11790"/>
        <v>249</v>
      </c>
      <c r="AL632" s="14">
        <f t="shared" si="11790"/>
        <v>950</v>
      </c>
      <c r="AM632" s="1">
        <f t="shared" si="11790"/>
        <v>731</v>
      </c>
      <c r="AN632" s="14">
        <f t="shared" si="11790"/>
        <v>146</v>
      </c>
      <c r="AO632" s="1">
        <f t="shared" si="11790"/>
        <v>185</v>
      </c>
      <c r="AP632" s="14">
        <f t="shared" si="11790"/>
        <v>204</v>
      </c>
      <c r="AQ632" s="1">
        <f t="shared" si="11790"/>
        <v>665</v>
      </c>
      <c r="AR632" s="14">
        <f t="shared" si="11790"/>
        <v>531</v>
      </c>
      <c r="AS632" s="1">
        <f t="shared" si="11790"/>
        <v>799</v>
      </c>
      <c r="AT632" s="14">
        <f t="shared" si="11790"/>
        <v>334</v>
      </c>
      <c r="AU632" s="1">
        <f t="shared" si="11790"/>
        <v>174</v>
      </c>
      <c r="AV632" s="14">
        <f t="shared" si="11790"/>
        <v>517</v>
      </c>
      <c r="AW632" s="1">
        <f t="shared" si="11790"/>
        <v>297</v>
      </c>
      <c r="AX632" s="14">
        <f t="shared" si="11790"/>
        <v>67</v>
      </c>
      <c r="AY632" s="1">
        <f t="shared" si="11790"/>
        <v>79</v>
      </c>
      <c r="AZ632" s="14">
        <f t="shared" si="11790"/>
        <v>231</v>
      </c>
      <c r="BA632" s="1">
        <f t="shared" si="11790"/>
        <v>650</v>
      </c>
      <c r="BB632" s="14">
        <f t="shared" si="11790"/>
        <v>271</v>
      </c>
      <c r="BC632" s="1">
        <f t="shared" si="11790"/>
        <v>204</v>
      </c>
      <c r="BD632" s="14">
        <f t="shared" si="11790"/>
        <v>971</v>
      </c>
      <c r="BE632" s="1">
        <f t="shared" si="11790"/>
        <v>673</v>
      </c>
      <c r="BF632" s="167">
        <f t="shared" si="11790"/>
        <v>6227</v>
      </c>
      <c r="BG632" s="168">
        <f t="shared" si="11790"/>
        <v>5586</v>
      </c>
      <c r="BI632" s="132" t="s">
        <v>19</v>
      </c>
      <c r="BJ632" s="124">
        <f>B632/B653</f>
        <v>6.5222865776882397E-2</v>
      </c>
      <c r="BK632" s="125">
        <f t="shared" ref="BK632" si="11791">C632/C653</f>
        <v>3.586764334427886E-2</v>
      </c>
      <c r="BL632" s="126">
        <f t="shared" ref="BL632" si="11792">D632/D653</f>
        <v>5.2230046948356805E-2</v>
      </c>
      <c r="BM632" s="127">
        <f t="shared" ref="BM632" si="11793">E632/E653</f>
        <v>5.7639524245196708E-2</v>
      </c>
      <c r="BN632" s="124">
        <f t="shared" ref="BN632" si="11794">F632/F653</f>
        <v>7.0607114201658203E-2</v>
      </c>
      <c r="BO632" s="125">
        <f t="shared" ref="BO632" si="11795">G632/G653</f>
        <v>5.424254165052305E-2</v>
      </c>
      <c r="BP632" s="126">
        <f t="shared" ref="BP632" si="11796">H632/H653</f>
        <v>4.7570644439926812E-2</v>
      </c>
      <c r="BQ632" s="127">
        <f t="shared" ref="BQ632" si="11797">I632/I653</f>
        <v>4.7462502568317237E-2</v>
      </c>
      <c r="BR632" s="124">
        <f t="shared" ref="BR632" si="11798">J632/J653</f>
        <v>5.6650246305418719E-2</v>
      </c>
      <c r="BS632" s="125">
        <f t="shared" ref="BS632" si="11799">K632/K653</f>
        <v>6.8831168831168826E-2</v>
      </c>
      <c r="BT632" s="126">
        <f t="shared" ref="BT632" si="11800">L632/L653</f>
        <v>3.894927536231884E-2</v>
      </c>
      <c r="BU632" s="124">
        <f t="shared" ref="BU632" si="11801">M632/M653</f>
        <v>6.4748201438848921E-2</v>
      </c>
      <c r="BV632" s="128">
        <f t="shared" ref="BV632" si="11802">N632/N653</f>
        <v>4.9908064092461256E-2</v>
      </c>
      <c r="BW632" s="129">
        <f t="shared" ref="BW632" si="11803">O632/O653</f>
        <v>6.2994071146245056E-2</v>
      </c>
      <c r="BX632" s="124">
        <f t="shared" ref="BX632" si="11804">P632/P653</f>
        <v>7.5366717248356099E-2</v>
      </c>
      <c r="BY632" s="125">
        <f t="shared" ref="BY632" si="11805">Q632/Q653</f>
        <v>4.2341871406168324E-2</v>
      </c>
      <c r="BZ632" s="126">
        <f t="shared" ref="BZ632" si="11806">R632/R653</f>
        <v>6.5779748706577976E-2</v>
      </c>
      <c r="CA632" s="127">
        <f t="shared" ref="CA632" si="11807">S632/S653</f>
        <v>4.6468401486988845E-2</v>
      </c>
      <c r="CB632" s="124">
        <f t="shared" ref="CB632" si="11808">T632/T653</f>
        <v>6.6210045662100453E-2</v>
      </c>
      <c r="CC632" s="125">
        <f t="shared" ref="CC632" si="11809">U632/U653</f>
        <v>0.10944206008583691</v>
      </c>
      <c r="CD632" s="126">
        <f t="shared" ref="CD632" si="11810">V632/V653</f>
        <v>2.7534823453190801E-2</v>
      </c>
      <c r="CE632" s="127">
        <f t="shared" ref="CE632" si="11811">W632/W653</f>
        <v>6.1820906706631699E-2</v>
      </c>
      <c r="CF632" s="124">
        <f t="shared" ref="CF632" si="11812">X632/X653</f>
        <v>7.9164027865737813E-2</v>
      </c>
      <c r="CG632" s="125">
        <f t="shared" ref="CG632" si="11813">Y632/Y653</f>
        <v>5.659121171770972E-2</v>
      </c>
      <c r="CH632" s="126">
        <f t="shared" ref="CH632" si="11814">Z632/Z653</f>
        <v>6.1825885978428349E-2</v>
      </c>
      <c r="CI632" s="124">
        <f t="shared" ref="CI632" si="11815">AA632/AA653</f>
        <v>4.9831649831649831E-2</v>
      </c>
      <c r="CJ632" s="130">
        <f t="shared" ref="CJ632" si="11816">AB632/AB653</f>
        <v>5.6863775976092309E-2</v>
      </c>
      <c r="CK632" s="131">
        <f t="shared" ref="CK632" si="11817">AC632/AC653</f>
        <v>5.2974260937023801E-2</v>
      </c>
    </row>
    <row r="633" spans="1:89" ht="13.5" thickTop="1" x14ac:dyDescent="0.2">
      <c r="A633" s="140" t="s">
        <v>20</v>
      </c>
      <c r="B633" s="188">
        <v>308</v>
      </c>
      <c r="C633" s="189">
        <v>280</v>
      </c>
      <c r="D633" s="190">
        <v>156</v>
      </c>
      <c r="E633" s="191">
        <v>151</v>
      </c>
      <c r="F633" s="188">
        <v>386</v>
      </c>
      <c r="G633" s="192">
        <v>143</v>
      </c>
      <c r="H633" s="190">
        <v>388</v>
      </c>
      <c r="I633" s="191">
        <v>335</v>
      </c>
      <c r="J633" s="188">
        <v>64</v>
      </c>
      <c r="K633" s="192">
        <v>71</v>
      </c>
      <c r="L633" s="190">
        <v>126</v>
      </c>
      <c r="M633" s="188">
        <v>232</v>
      </c>
      <c r="N633" s="193">
        <v>252</v>
      </c>
      <c r="O633" s="194">
        <v>329</v>
      </c>
      <c r="P633" s="188">
        <v>145</v>
      </c>
      <c r="Q633" s="192">
        <v>74</v>
      </c>
      <c r="R633" s="190">
        <v>229</v>
      </c>
      <c r="S633" s="191">
        <v>131</v>
      </c>
      <c r="T633" s="188">
        <v>38</v>
      </c>
      <c r="U633" s="192">
        <v>45</v>
      </c>
      <c r="V633" s="190">
        <v>112</v>
      </c>
      <c r="W633" s="191">
        <v>256</v>
      </c>
      <c r="X633" s="188">
        <v>134</v>
      </c>
      <c r="Y633" s="192">
        <v>97</v>
      </c>
      <c r="Z633" s="190">
        <v>455</v>
      </c>
      <c r="AA633" s="188">
        <v>300</v>
      </c>
      <c r="AB633" s="165">
        <f t="shared" ref="AB633:AB649" si="11818">B633+D633+F633+H633+J633+L633+N633+P633+R633+T633+V633+X633+Z633</f>
        <v>2793</v>
      </c>
      <c r="AC633" s="166">
        <f t="shared" si="11735"/>
        <v>2444</v>
      </c>
      <c r="BI633" s="140" t="s">
        <v>20</v>
      </c>
      <c r="BJ633" s="124">
        <f>B633/B653</f>
        <v>7.7562326869806089E-2</v>
      </c>
      <c r="BK633" s="125">
        <f t="shared" ref="BK633" si="11819">C633/C653</f>
        <v>7.0724930538014652E-2</v>
      </c>
      <c r="BL633" s="126">
        <f t="shared" ref="BL633" si="11820">D633/D653</f>
        <v>9.154929577464789E-2</v>
      </c>
      <c r="BM633" s="127">
        <f t="shared" ref="BM633" si="11821">E633/E653</f>
        <v>6.9075937785910341E-2</v>
      </c>
      <c r="BN633" s="124">
        <f t="shared" ref="BN633" si="11822">F633/F653</f>
        <v>0.10323615940090933</v>
      </c>
      <c r="BO633" s="125">
        <f t="shared" ref="BO633" si="11823">G633/G653</f>
        <v>5.5404881828748545E-2</v>
      </c>
      <c r="BP633" s="126">
        <f t="shared" ref="BP633" si="11824">H633/H653</f>
        <v>7.8877820695263265E-2</v>
      </c>
      <c r="BQ633" s="127">
        <f t="shared" ref="BQ633" si="11825">I633/I653</f>
        <v>6.8830901993014171E-2</v>
      </c>
      <c r="BR633" s="124">
        <f t="shared" ref="BR633" si="11826">J633/J653</f>
        <v>7.8817733990147784E-2</v>
      </c>
      <c r="BS633" s="125">
        <f t="shared" ref="BS633" si="11827">K633/K653</f>
        <v>9.2207792207792211E-2</v>
      </c>
      <c r="BT633" s="126">
        <f t="shared" ref="BT633" si="11828">L633/L653</f>
        <v>5.7065217391304345E-2</v>
      </c>
      <c r="BU633" s="124">
        <f t="shared" ref="BU633" si="11829">M633/M653</f>
        <v>9.2725819344524382E-2</v>
      </c>
      <c r="BV633" s="128">
        <f t="shared" ref="BV633" si="11830">N633/N653</f>
        <v>6.6193853427895979E-2</v>
      </c>
      <c r="BW633" s="129">
        <f t="shared" ref="BW633" si="11831">O633/O653</f>
        <v>8.1274703557312256E-2</v>
      </c>
      <c r="BX633" s="124">
        <f t="shared" ref="BX633" si="11832">P633/P653</f>
        <v>7.3343449671219016E-2</v>
      </c>
      <c r="BY633" s="125">
        <f t="shared" ref="BY633" si="11833">Q633/Q653</f>
        <v>3.8682697334030319E-2</v>
      </c>
      <c r="BZ633" s="126">
        <f t="shared" ref="BZ633" si="11834">R633/R653</f>
        <v>8.4626755358462674E-2</v>
      </c>
      <c r="CA633" s="127">
        <f t="shared" ref="CA633" si="11835">S633/S653</f>
        <v>4.8698884758364314E-2</v>
      </c>
      <c r="CB633" s="124">
        <f t="shared" ref="CB633" si="11836">T633/T653</f>
        <v>8.6757990867579904E-2</v>
      </c>
      <c r="CC633" s="125">
        <f t="shared" ref="CC633" si="11837">U633/U653</f>
        <v>9.6566523605150209E-2</v>
      </c>
      <c r="CD633" s="126">
        <f t="shared" ref="CD633" si="11838">V633/V653</f>
        <v>3.6281179138321996E-2</v>
      </c>
      <c r="CE633" s="127">
        <f t="shared" ref="CE633" si="11839">W633/W653</f>
        <v>9.5916073435743723E-2</v>
      </c>
      <c r="CF633" s="124">
        <f t="shared" ref="CF633" si="11840">X633/X653</f>
        <v>8.4863837872070927E-2</v>
      </c>
      <c r="CG633" s="125">
        <f t="shared" ref="CG633" si="11841">Y633/Y653</f>
        <v>6.4580559254327569E-2</v>
      </c>
      <c r="CH633" s="126">
        <f t="shared" ref="CH633" si="11842">Z633/Z653</f>
        <v>8.7634822804314325E-2</v>
      </c>
      <c r="CI633" s="124">
        <f t="shared" ref="CI633" si="11843">AA633/AA653</f>
        <v>5.0505050505050504E-2</v>
      </c>
      <c r="CJ633" s="130">
        <f t="shared" ref="CJ633" si="11844">AB633/AB653</f>
        <v>7.7284927640499185E-2</v>
      </c>
      <c r="CK633" s="131">
        <f t="shared" ref="CK633" si="11845">AC633/AC653</f>
        <v>6.7713961155902808E-2</v>
      </c>
    </row>
    <row r="634" spans="1:89" ht="13.5" thickBot="1" x14ac:dyDescent="0.25">
      <c r="A634" s="132" t="s">
        <v>21</v>
      </c>
      <c r="B634" s="181">
        <v>464</v>
      </c>
      <c r="C634" s="182">
        <v>323</v>
      </c>
      <c r="D634" s="183">
        <v>221</v>
      </c>
      <c r="E634" s="184">
        <v>126</v>
      </c>
      <c r="F634" s="181">
        <v>470</v>
      </c>
      <c r="G634" s="185">
        <v>106</v>
      </c>
      <c r="H634" s="183">
        <v>562</v>
      </c>
      <c r="I634" s="184">
        <v>396</v>
      </c>
      <c r="J634" s="181">
        <v>82</v>
      </c>
      <c r="K634" s="185">
        <v>114</v>
      </c>
      <c r="L634" s="183">
        <v>78</v>
      </c>
      <c r="M634" s="181">
        <v>433</v>
      </c>
      <c r="N634" s="186">
        <v>279</v>
      </c>
      <c r="O634" s="187">
        <v>470</v>
      </c>
      <c r="P634" s="181">
        <v>189</v>
      </c>
      <c r="Q634" s="185">
        <v>100</v>
      </c>
      <c r="R634" s="183">
        <v>288</v>
      </c>
      <c r="S634" s="184">
        <v>166</v>
      </c>
      <c r="T634" s="181">
        <v>29</v>
      </c>
      <c r="U634" s="185">
        <v>34</v>
      </c>
      <c r="V634" s="183">
        <v>119</v>
      </c>
      <c r="W634" s="184">
        <v>394</v>
      </c>
      <c r="X634" s="181">
        <v>137</v>
      </c>
      <c r="Y634" s="185">
        <v>107</v>
      </c>
      <c r="Z634" s="183">
        <v>516</v>
      </c>
      <c r="AA634" s="181">
        <v>373</v>
      </c>
      <c r="AB634" s="165">
        <f t="shared" si="11818"/>
        <v>3434</v>
      </c>
      <c r="AC634" s="166">
        <f t="shared" si="11735"/>
        <v>3142</v>
      </c>
      <c r="AE634" t="s">
        <v>85</v>
      </c>
      <c r="BI634" s="132" t="s">
        <v>21</v>
      </c>
      <c r="BJ634" s="124">
        <f>B634/B653</f>
        <v>0.1168471417778897</v>
      </c>
      <c r="BK634" s="125">
        <f t="shared" ref="BK634" si="11846">C634/C653</f>
        <v>8.158625915635262E-2</v>
      </c>
      <c r="BL634" s="126">
        <f t="shared" ref="BL634" si="11847">D634/D653</f>
        <v>0.12969483568075119</v>
      </c>
      <c r="BM634" s="127">
        <f t="shared" ref="BM634" si="11848">E634/E653</f>
        <v>5.7639524245196708E-2</v>
      </c>
      <c r="BN634" s="124">
        <f t="shared" ref="BN634" si="11849">F634/F653</f>
        <v>0.1257020593741642</v>
      </c>
      <c r="BO634" s="125">
        <f t="shared" ref="BO634" si="11850">G634/G653</f>
        <v>4.1069352963967458E-2</v>
      </c>
      <c r="BP634" s="126">
        <f t="shared" ref="BP634" si="11851">H634/H653</f>
        <v>0.1142508639967473</v>
      </c>
      <c r="BQ634" s="127">
        <f t="shared" ref="BQ634" si="11852">I634/I653</f>
        <v>8.1364290117115268E-2</v>
      </c>
      <c r="BR634" s="124">
        <f t="shared" ref="BR634" si="11853">J634/J653</f>
        <v>0.10098522167487685</v>
      </c>
      <c r="BS634" s="125">
        <f t="shared" ref="BS634" si="11854">K634/K653</f>
        <v>0.14805194805194805</v>
      </c>
      <c r="BT634" s="126">
        <f t="shared" ref="BT634" si="11855">L634/L653</f>
        <v>3.5326086956521736E-2</v>
      </c>
      <c r="BU634" s="124">
        <f t="shared" ref="BU634" si="11856">M634/M653</f>
        <v>0.17306155075939247</v>
      </c>
      <c r="BV634" s="128">
        <f t="shared" ref="BV634" si="11857">N634/N653</f>
        <v>7.328605200945626E-2</v>
      </c>
      <c r="BW634" s="129">
        <f t="shared" ref="BW634" si="11858">O634/O653</f>
        <v>0.11610671936758893</v>
      </c>
      <c r="BX634" s="124">
        <f t="shared" ref="BX634" si="11859">P634/P653</f>
        <v>9.5599393019726864E-2</v>
      </c>
      <c r="BY634" s="125">
        <f t="shared" ref="BY634" si="11860">Q634/Q653</f>
        <v>5.2273915316257184E-2</v>
      </c>
      <c r="BZ634" s="126">
        <f t="shared" ref="BZ634" si="11861">R634/R653</f>
        <v>0.10643015521064302</v>
      </c>
      <c r="CA634" s="127">
        <f t="shared" ref="CA634" si="11862">S634/S653</f>
        <v>6.1710037174721191E-2</v>
      </c>
      <c r="CB634" s="124">
        <f t="shared" ref="CB634" si="11863">T634/T653</f>
        <v>6.6210045662100453E-2</v>
      </c>
      <c r="CC634" s="125">
        <f t="shared" ref="CC634" si="11864">U634/U653</f>
        <v>7.2961373390557943E-2</v>
      </c>
      <c r="CD634" s="126">
        <f t="shared" ref="CD634" si="11865">V634/V653</f>
        <v>3.8548752834467119E-2</v>
      </c>
      <c r="CE634" s="127">
        <f t="shared" ref="CE634" si="11866">W634/W653</f>
        <v>0.14762083177219931</v>
      </c>
      <c r="CF634" s="124">
        <f t="shared" ref="CF634" si="11867">X634/X653</f>
        <v>8.6763774540848632E-2</v>
      </c>
      <c r="CG634" s="125">
        <f t="shared" ref="CG634" si="11868">Y634/Y653</f>
        <v>7.123834886817576E-2</v>
      </c>
      <c r="CH634" s="126">
        <f t="shared" ref="CH634" si="11869">Z634/Z653</f>
        <v>9.9383667180277344E-2</v>
      </c>
      <c r="CI634" s="124">
        <f t="shared" ref="CI634" si="11870">AA634/AA653</f>
        <v>6.2794612794612792E-2</v>
      </c>
      <c r="CJ634" s="130">
        <f t="shared" ref="CJ634" si="11871">AB634/AB653</f>
        <v>9.5021998395085641E-2</v>
      </c>
      <c r="CK634" s="131">
        <f t="shared" ref="CK634" si="11872">AC634/AC653</f>
        <v>8.7052891142326769E-2</v>
      </c>
    </row>
    <row r="635" spans="1:89" ht="14.25" thickTop="1" thickBot="1" x14ac:dyDescent="0.25">
      <c r="A635" s="140" t="s">
        <v>22</v>
      </c>
      <c r="B635" s="188">
        <v>273</v>
      </c>
      <c r="C635" s="189">
        <v>454</v>
      </c>
      <c r="D635" s="190">
        <v>166</v>
      </c>
      <c r="E635" s="191">
        <v>105</v>
      </c>
      <c r="F635" s="188">
        <v>345</v>
      </c>
      <c r="G635" s="192">
        <v>100</v>
      </c>
      <c r="H635" s="190">
        <v>406</v>
      </c>
      <c r="I635" s="191">
        <v>389</v>
      </c>
      <c r="J635" s="188">
        <v>65</v>
      </c>
      <c r="K635" s="192">
        <v>95</v>
      </c>
      <c r="L635" s="190">
        <v>93</v>
      </c>
      <c r="M635" s="188">
        <v>352</v>
      </c>
      <c r="N635" s="193">
        <v>203</v>
      </c>
      <c r="O635" s="194">
        <v>457</v>
      </c>
      <c r="P635" s="188">
        <v>141</v>
      </c>
      <c r="Q635" s="192">
        <v>114</v>
      </c>
      <c r="R635" s="190">
        <v>288</v>
      </c>
      <c r="S635" s="191">
        <v>157</v>
      </c>
      <c r="T635" s="188">
        <v>34</v>
      </c>
      <c r="U635" s="192">
        <v>35</v>
      </c>
      <c r="V635" s="190">
        <v>79</v>
      </c>
      <c r="W635" s="191">
        <v>427</v>
      </c>
      <c r="X635" s="188">
        <v>149</v>
      </c>
      <c r="Y635" s="192">
        <v>78</v>
      </c>
      <c r="Z635" s="190">
        <v>380</v>
      </c>
      <c r="AA635" s="188">
        <v>388</v>
      </c>
      <c r="AB635" s="165">
        <f t="shared" si="11818"/>
        <v>2622</v>
      </c>
      <c r="AC635" s="166">
        <f t="shared" si="11735"/>
        <v>3151</v>
      </c>
      <c r="AE635" s="268" t="s">
        <v>0</v>
      </c>
      <c r="AF635" s="262" t="s">
        <v>1</v>
      </c>
      <c r="AG635" s="263"/>
      <c r="AH635" s="262" t="s">
        <v>2</v>
      </c>
      <c r="AI635" s="263"/>
      <c r="AJ635" s="262" t="s">
        <v>3</v>
      </c>
      <c r="AK635" s="263"/>
      <c r="AL635" s="262" t="s">
        <v>4</v>
      </c>
      <c r="AM635" s="263"/>
      <c r="AN635" s="262" t="s">
        <v>5</v>
      </c>
      <c r="AO635" s="263"/>
      <c r="AP635" s="262" t="s">
        <v>6</v>
      </c>
      <c r="AQ635" s="263"/>
      <c r="AR635" s="262" t="s">
        <v>7</v>
      </c>
      <c r="AS635" s="263"/>
      <c r="AT635" s="262" t="s">
        <v>8</v>
      </c>
      <c r="AU635" s="263"/>
      <c r="AV635" s="262" t="s">
        <v>9</v>
      </c>
      <c r="AW635" s="263"/>
      <c r="AX635" s="262" t="s">
        <v>10</v>
      </c>
      <c r="AY635" s="263"/>
      <c r="AZ635" s="262" t="s">
        <v>11</v>
      </c>
      <c r="BA635" s="263"/>
      <c r="BB635" s="262" t="s">
        <v>12</v>
      </c>
      <c r="BC635" s="263"/>
      <c r="BD635" s="264" t="s">
        <v>40</v>
      </c>
      <c r="BE635" s="265"/>
      <c r="BF635" s="266" t="s">
        <v>41</v>
      </c>
      <c r="BG635" s="267"/>
      <c r="BI635" s="140" t="s">
        <v>22</v>
      </c>
      <c r="BJ635" s="124">
        <f>B635/B653</f>
        <v>6.8748426089146317E-2</v>
      </c>
      <c r="BK635" s="125">
        <f t="shared" ref="BK635" si="11873">C635/C653</f>
        <v>0.11467542308663804</v>
      </c>
      <c r="BL635" s="126">
        <f t="shared" ref="BL635" si="11874">D635/D653</f>
        <v>9.7417840375586859E-2</v>
      </c>
      <c r="BM635" s="127">
        <f t="shared" ref="BM635" si="11875">E635/E653</f>
        <v>4.8032936870997259E-2</v>
      </c>
      <c r="BN635" s="124">
        <f t="shared" ref="BN635" si="11876">F635/F653</f>
        <v>9.2270660604439683E-2</v>
      </c>
      <c r="BO635" s="125">
        <f t="shared" ref="BO635" si="11877">G635/G653</f>
        <v>3.8744672607516469E-2</v>
      </c>
      <c r="BP635" s="126">
        <f t="shared" ref="BP635" si="11878">H635/H653</f>
        <v>8.2537101036796096E-2</v>
      </c>
      <c r="BQ635" s="127">
        <f t="shared" ref="BQ635" si="11879">I635/I653</f>
        <v>7.9926032463529889E-2</v>
      </c>
      <c r="BR635" s="124">
        <f t="shared" ref="BR635" si="11880">J635/J653</f>
        <v>8.0049261083743842E-2</v>
      </c>
      <c r="BS635" s="125">
        <f t="shared" ref="BS635" si="11881">K635/K653</f>
        <v>0.12337662337662338</v>
      </c>
      <c r="BT635" s="126">
        <f t="shared" ref="BT635" si="11882">L635/L653</f>
        <v>4.2119565217391304E-2</v>
      </c>
      <c r="BU635" s="124">
        <f t="shared" ref="BU635" si="11883">M635/M653</f>
        <v>0.14068745003996802</v>
      </c>
      <c r="BV635" s="128">
        <f t="shared" ref="BV635" si="11884">N635/N653</f>
        <v>5.3322826372471765E-2</v>
      </c>
      <c r="BW635" s="129">
        <f t="shared" ref="BW635" si="11885">O635/O653</f>
        <v>0.11289525691699605</v>
      </c>
      <c r="BX635" s="124">
        <f t="shared" ref="BX635" si="11886">P635/P653</f>
        <v>7.1320182094081946E-2</v>
      </c>
      <c r="BY635" s="125">
        <f t="shared" ref="BY635" si="11887">Q635/Q653</f>
        <v>5.9592263460533194E-2</v>
      </c>
      <c r="BZ635" s="126">
        <f t="shared" ref="BZ635" si="11888">R635/R653</f>
        <v>0.10643015521064302</v>
      </c>
      <c r="CA635" s="127">
        <f t="shared" ref="CA635" si="11889">S635/S653</f>
        <v>5.8364312267657995E-2</v>
      </c>
      <c r="CB635" s="124">
        <f t="shared" ref="CB635" si="11890">T635/T653</f>
        <v>7.7625570776255703E-2</v>
      </c>
      <c r="CC635" s="125">
        <f t="shared" ref="CC635" si="11891">U635/U653</f>
        <v>7.5107296137339061E-2</v>
      </c>
      <c r="CD635" s="126">
        <f t="shared" ref="CD635" si="11892">V635/V653</f>
        <v>2.559118885649498E-2</v>
      </c>
      <c r="CE635" s="127">
        <f t="shared" ref="CE635" si="11893">W635/W653</f>
        <v>0.15998501311352567</v>
      </c>
      <c r="CF635" s="124">
        <f t="shared" ref="CF635" si="11894">X635/X653</f>
        <v>9.4363521215959464E-2</v>
      </c>
      <c r="CG635" s="125">
        <f t="shared" ref="CG635" si="11895">Y635/Y653</f>
        <v>5.1930758988015982E-2</v>
      </c>
      <c r="CH635" s="126">
        <f t="shared" ref="CH635" si="11896">Z635/Z653</f>
        <v>7.3189522342064717E-2</v>
      </c>
      <c r="CI635" s="124">
        <f t="shared" ref="CI635" si="11897">AA635/AA653</f>
        <v>6.531986531986532E-2</v>
      </c>
      <c r="CJ635" s="130">
        <f t="shared" ref="CJ635" si="11898">AB635/AB653</f>
        <v>7.255319737679515E-2</v>
      </c>
      <c r="CK635" s="131">
        <f t="shared" ref="CK635" si="11899">AC635/AC653</f>
        <v>8.7302246973097283E-2</v>
      </c>
    </row>
    <row r="636" spans="1:89" ht="15" thickTop="1" thickBot="1" x14ac:dyDescent="0.3">
      <c r="A636" s="132" t="s">
        <v>23</v>
      </c>
      <c r="B636" s="181">
        <v>160</v>
      </c>
      <c r="C636" s="182">
        <v>207</v>
      </c>
      <c r="D636" s="183">
        <v>126</v>
      </c>
      <c r="E636" s="184">
        <v>82</v>
      </c>
      <c r="F636" s="181">
        <v>229</v>
      </c>
      <c r="G636" s="185">
        <v>85</v>
      </c>
      <c r="H636" s="183">
        <v>258</v>
      </c>
      <c r="I636" s="184">
        <v>301</v>
      </c>
      <c r="J636" s="181">
        <v>40</v>
      </c>
      <c r="K636" s="185">
        <v>29</v>
      </c>
      <c r="L636" s="183">
        <v>50</v>
      </c>
      <c r="M636" s="181">
        <v>205</v>
      </c>
      <c r="N636" s="186">
        <v>168</v>
      </c>
      <c r="O636" s="187">
        <v>332</v>
      </c>
      <c r="P636" s="181">
        <v>127</v>
      </c>
      <c r="Q636" s="185">
        <v>93</v>
      </c>
      <c r="R636" s="183">
        <v>200</v>
      </c>
      <c r="S636" s="184">
        <v>129</v>
      </c>
      <c r="T636" s="181">
        <v>24</v>
      </c>
      <c r="U636" s="185">
        <v>24</v>
      </c>
      <c r="V636" s="183">
        <v>91</v>
      </c>
      <c r="W636" s="184">
        <v>256</v>
      </c>
      <c r="X636" s="181">
        <v>112</v>
      </c>
      <c r="Y636" s="185">
        <v>74</v>
      </c>
      <c r="Z636" s="183">
        <v>282</v>
      </c>
      <c r="AA636" s="181">
        <v>344</v>
      </c>
      <c r="AB636" s="165">
        <f t="shared" si="11818"/>
        <v>1867</v>
      </c>
      <c r="AC636" s="166">
        <f t="shared" si="11735"/>
        <v>2161</v>
      </c>
      <c r="AE636" s="269"/>
      <c r="AF636" s="112" t="s">
        <v>14</v>
      </c>
      <c r="AG636" s="113" t="s">
        <v>15</v>
      </c>
      <c r="AH636" s="114" t="s">
        <v>14</v>
      </c>
      <c r="AI636" s="115" t="s">
        <v>15</v>
      </c>
      <c r="AJ636" s="112" t="s">
        <v>14</v>
      </c>
      <c r="AK636" s="113" t="s">
        <v>15</v>
      </c>
      <c r="AL636" s="114" t="s">
        <v>14</v>
      </c>
      <c r="AM636" s="115" t="s">
        <v>15</v>
      </c>
      <c r="AN636" s="112" t="s">
        <v>14</v>
      </c>
      <c r="AO636" s="113" t="s">
        <v>15</v>
      </c>
      <c r="AP636" s="114" t="s">
        <v>14</v>
      </c>
      <c r="AQ636" s="112" t="s">
        <v>15</v>
      </c>
      <c r="AR636" s="116" t="s">
        <v>14</v>
      </c>
      <c r="AS636" s="117" t="s">
        <v>15</v>
      </c>
      <c r="AT636" s="112" t="s">
        <v>14</v>
      </c>
      <c r="AU636" s="113" t="s">
        <v>15</v>
      </c>
      <c r="AV636" s="114" t="s">
        <v>14</v>
      </c>
      <c r="AW636" s="115" t="s">
        <v>15</v>
      </c>
      <c r="AX636" s="112" t="s">
        <v>14</v>
      </c>
      <c r="AY636" s="113" t="s">
        <v>15</v>
      </c>
      <c r="AZ636" s="114" t="s">
        <v>14</v>
      </c>
      <c r="BA636" s="115" t="s">
        <v>15</v>
      </c>
      <c r="BB636" s="112" t="s">
        <v>14</v>
      </c>
      <c r="BC636" s="113" t="s">
        <v>15</v>
      </c>
      <c r="BD636" s="26" t="s">
        <v>14</v>
      </c>
      <c r="BE636" s="118" t="s">
        <v>15</v>
      </c>
      <c r="BF636" s="169" t="s">
        <v>14</v>
      </c>
      <c r="BG636" s="170" t="s">
        <v>15</v>
      </c>
      <c r="BI636" s="132" t="s">
        <v>23</v>
      </c>
      <c r="BJ636" s="124">
        <f>B636/B653</f>
        <v>4.0292117854444726E-2</v>
      </c>
      <c r="BK636" s="125">
        <f t="shared" ref="BK636" si="11900">C636/C653</f>
        <v>5.2285930790603688E-2</v>
      </c>
      <c r="BL636" s="126">
        <f t="shared" ref="BL636" si="11901">D636/D653</f>
        <v>7.3943661971830985E-2</v>
      </c>
      <c r="BM636" s="127">
        <f t="shared" ref="BM636" si="11902">E636/E653</f>
        <v>3.7511436413540711E-2</v>
      </c>
      <c r="BN636" s="124">
        <f t="shared" ref="BN636" si="11903">F636/F653</f>
        <v>6.124632254613533E-2</v>
      </c>
      <c r="BO636" s="125">
        <f t="shared" ref="BO636" si="11904">G636/G653</f>
        <v>3.2932971716388995E-2</v>
      </c>
      <c r="BP636" s="126">
        <f t="shared" ref="BP636" si="11905">H636/H653</f>
        <v>5.2449684895303925E-2</v>
      </c>
      <c r="BQ636" s="127">
        <f t="shared" ref="BQ636" si="11906">I636/I653</f>
        <v>6.1845079104170947E-2</v>
      </c>
      <c r="BR636" s="124">
        <f t="shared" ref="BR636" si="11907">J636/J653</f>
        <v>4.9261083743842367E-2</v>
      </c>
      <c r="BS636" s="125">
        <f t="shared" ref="BS636" si="11908">K636/K653</f>
        <v>3.7662337662337661E-2</v>
      </c>
      <c r="BT636" s="126">
        <f t="shared" ref="BT636" si="11909">L636/L653</f>
        <v>2.2644927536231884E-2</v>
      </c>
      <c r="BU636" s="124">
        <f t="shared" ref="BU636" si="11910">M636/M653</f>
        <v>8.193445243804956E-2</v>
      </c>
      <c r="BV636" s="128">
        <f t="shared" ref="BV636" si="11911">N636/N653</f>
        <v>4.4129235618597322E-2</v>
      </c>
      <c r="BW636" s="129">
        <f t="shared" ref="BW636" si="11912">O636/O653</f>
        <v>8.201581027667984E-2</v>
      </c>
      <c r="BX636" s="124">
        <f t="shared" ref="BX636" si="11913">P636/P653</f>
        <v>6.4238745574102168E-2</v>
      </c>
      <c r="BY636" s="125">
        <f t="shared" ref="BY636" si="11914">Q636/Q653</f>
        <v>4.8614741244119186E-2</v>
      </c>
      <c r="BZ636" s="126">
        <f t="shared" ref="BZ636" si="11915">R636/R653</f>
        <v>7.3909830007390986E-2</v>
      </c>
      <c r="CA636" s="127">
        <f t="shared" ref="CA636" si="11916">S636/S653</f>
        <v>4.7955390334572488E-2</v>
      </c>
      <c r="CB636" s="124">
        <f t="shared" ref="CB636" si="11917">T636/T653</f>
        <v>5.4794520547945202E-2</v>
      </c>
      <c r="CC636" s="125">
        <f t="shared" ref="CC636" si="11918">U636/U653</f>
        <v>5.1502145922746781E-2</v>
      </c>
      <c r="CD636" s="126">
        <f t="shared" ref="CD636" si="11919">V636/V653</f>
        <v>2.9478458049886622E-2</v>
      </c>
      <c r="CE636" s="127">
        <f t="shared" ref="CE636" si="11920">W636/W653</f>
        <v>9.5916073435743723E-2</v>
      </c>
      <c r="CF636" s="124">
        <f t="shared" ref="CF636" si="11921">X636/X653</f>
        <v>7.0930968967701083E-2</v>
      </c>
      <c r="CG636" s="125">
        <f t="shared" ref="CG636" si="11922">Y636/Y653</f>
        <v>4.9267643142476697E-2</v>
      </c>
      <c r="CH636" s="126">
        <f t="shared" ref="CH636" si="11923">Z636/Z653</f>
        <v>5.4314329738058553E-2</v>
      </c>
      <c r="CI636" s="124">
        <f t="shared" ref="CI636" si="11924">AA636/AA653</f>
        <v>5.7912457912457915E-2</v>
      </c>
      <c r="CJ636" s="130">
        <f t="shared" ref="CJ636" si="11925">AB636/AB653</f>
        <v>5.1661639779739338E-2</v>
      </c>
      <c r="CK636" s="131">
        <f t="shared" ref="CK636" si="11926">AC636/AC653</f>
        <v>5.9873105588341233E-2</v>
      </c>
    </row>
    <row r="637" spans="1:89" ht="13.5" thickTop="1" x14ac:dyDescent="0.2">
      <c r="A637" s="140" t="s">
        <v>24</v>
      </c>
      <c r="B637" s="195">
        <v>124</v>
      </c>
      <c r="C637" s="189">
        <v>203</v>
      </c>
      <c r="D637" s="190">
        <v>84</v>
      </c>
      <c r="E637" s="191">
        <v>92</v>
      </c>
      <c r="F637" s="188">
        <v>197</v>
      </c>
      <c r="G637" s="192">
        <v>97</v>
      </c>
      <c r="H637" s="190">
        <v>243</v>
      </c>
      <c r="I637" s="191">
        <v>232</v>
      </c>
      <c r="J637" s="188">
        <v>24</v>
      </c>
      <c r="K637" s="192">
        <v>25</v>
      </c>
      <c r="L637" s="190">
        <v>60</v>
      </c>
      <c r="M637" s="188">
        <v>119</v>
      </c>
      <c r="N637" s="193">
        <v>147</v>
      </c>
      <c r="O637" s="196">
        <v>188</v>
      </c>
      <c r="P637" s="188">
        <v>114</v>
      </c>
      <c r="Q637" s="192">
        <v>77</v>
      </c>
      <c r="R637" s="190">
        <v>174</v>
      </c>
      <c r="S637" s="191">
        <v>105</v>
      </c>
      <c r="T637" s="188">
        <v>15</v>
      </c>
      <c r="U637" s="192">
        <v>15</v>
      </c>
      <c r="V637" s="190">
        <v>73</v>
      </c>
      <c r="W637" s="197">
        <v>130</v>
      </c>
      <c r="X637" s="188">
        <v>96</v>
      </c>
      <c r="Y637" s="192">
        <v>64</v>
      </c>
      <c r="Z637" s="190">
        <v>302</v>
      </c>
      <c r="AA637" s="188">
        <v>338</v>
      </c>
      <c r="AB637" s="165">
        <f t="shared" si="11818"/>
        <v>1653</v>
      </c>
      <c r="AC637" s="166">
        <f t="shared" si="11735"/>
        <v>1685</v>
      </c>
      <c r="AE637" s="257" t="str">
        <f>$AE$17</f>
        <v>17:00 - 17:59</v>
      </c>
      <c r="AF637" s="121">
        <f t="shared" ref="AF637:AU639" si="11927">SUMIF($A$9:$A$32,$AE637,B$629:B$652)</f>
        <v>319</v>
      </c>
      <c r="AG637" s="178">
        <f t="shared" si="11927"/>
        <v>209</v>
      </c>
      <c r="AH637" s="122">
        <f t="shared" si="11927"/>
        <v>116</v>
      </c>
      <c r="AI637" s="173">
        <f t="shared" si="11927"/>
        <v>156</v>
      </c>
      <c r="AJ637" s="121">
        <f t="shared" si="11927"/>
        <v>258</v>
      </c>
      <c r="AK637" s="123">
        <f t="shared" si="11927"/>
        <v>200</v>
      </c>
      <c r="AL637" s="122">
        <f t="shared" si="11927"/>
        <v>343</v>
      </c>
      <c r="AM637" s="173">
        <f t="shared" si="11927"/>
        <v>352</v>
      </c>
      <c r="AN637" s="121">
        <f t="shared" si="11927"/>
        <v>85</v>
      </c>
      <c r="AO637" s="123">
        <f t="shared" si="11927"/>
        <v>41</v>
      </c>
      <c r="AP637" s="122">
        <f t="shared" si="11927"/>
        <v>156</v>
      </c>
      <c r="AQ637" s="121">
        <f t="shared" si="11927"/>
        <v>140</v>
      </c>
      <c r="AR637" s="172">
        <f t="shared" si="11927"/>
        <v>276</v>
      </c>
      <c r="AS637" s="174">
        <f t="shared" si="11927"/>
        <v>263</v>
      </c>
      <c r="AT637" s="121">
        <f t="shared" si="11927"/>
        <v>91</v>
      </c>
      <c r="AU637" s="123">
        <f t="shared" si="11927"/>
        <v>197</v>
      </c>
      <c r="AV637" s="122">
        <f t="shared" ref="AP637:BE639" si="11928">SUMIF($A$9:$A$32,$AE637,R$629:R$652)</f>
        <v>141</v>
      </c>
      <c r="AW637" s="173">
        <f t="shared" si="11928"/>
        <v>247</v>
      </c>
      <c r="AX637" s="121">
        <f t="shared" si="11928"/>
        <v>35</v>
      </c>
      <c r="AY637" s="123">
        <f t="shared" si="11928"/>
        <v>48</v>
      </c>
      <c r="AZ637" s="122">
        <f t="shared" si="11928"/>
        <v>246</v>
      </c>
      <c r="BA637" s="173">
        <f t="shared" si="11928"/>
        <v>128</v>
      </c>
      <c r="BB637" s="121">
        <f t="shared" si="11928"/>
        <v>123</v>
      </c>
      <c r="BC637" s="123">
        <f t="shared" si="11928"/>
        <v>134</v>
      </c>
      <c r="BD637" s="21">
        <f t="shared" si="11928"/>
        <v>376</v>
      </c>
      <c r="BE637" s="177">
        <f t="shared" si="11928"/>
        <v>435</v>
      </c>
      <c r="BF637" s="163">
        <f>AF637+AH637+AJ637+AL637+AN637+AP637+AR637+AT637+AV637+AX637+AZ637+BB637+BD637</f>
        <v>2565</v>
      </c>
      <c r="BG637" s="164">
        <f>AG637+AI637+AK637+AM637+AO637+AQ637+AS637+AU637+AW637+AY637+BA637+BC637+BE637</f>
        <v>2550</v>
      </c>
      <c r="BI637" s="140" t="s">
        <v>24</v>
      </c>
      <c r="BJ637" s="124">
        <f>B637/B653</f>
        <v>3.122639133719466E-2</v>
      </c>
      <c r="BK637" s="125">
        <f t="shared" ref="BK637" si="11929">C637/C653</f>
        <v>5.127557464006062E-2</v>
      </c>
      <c r="BL637" s="126">
        <f t="shared" ref="BL637" si="11930">D637/D653</f>
        <v>4.9295774647887321E-2</v>
      </c>
      <c r="BM637" s="127">
        <f t="shared" ref="BM637" si="11931">E637/E653</f>
        <v>4.2086001829826164E-2</v>
      </c>
      <c r="BN637" s="124">
        <f t="shared" ref="BN637" si="11932">F637/F653</f>
        <v>5.2687884461085854E-2</v>
      </c>
      <c r="BO637" s="125">
        <f t="shared" ref="BO637" si="11933">G637/G653</f>
        <v>3.7582332429290974E-2</v>
      </c>
      <c r="BP637" s="126">
        <f t="shared" ref="BP637" si="11934">H637/H653</f>
        <v>4.9400284610693228E-2</v>
      </c>
      <c r="BQ637" s="127">
        <f t="shared" ref="BQ637" si="11935">I637/I653</f>
        <v>4.7667967947400865E-2</v>
      </c>
      <c r="BR637" s="124">
        <f t="shared" ref="BR637" si="11936">J637/J653</f>
        <v>2.9556650246305417E-2</v>
      </c>
      <c r="BS637" s="125">
        <f t="shared" ref="BS637" si="11937">K637/K653</f>
        <v>3.2467532467532464E-2</v>
      </c>
      <c r="BT637" s="126">
        <f t="shared" ref="BT637" si="11938">L637/L653</f>
        <v>2.717391304347826E-2</v>
      </c>
      <c r="BU637" s="124">
        <f t="shared" ref="BU637" si="11939">M637/M653</f>
        <v>4.7561950439648282E-2</v>
      </c>
      <c r="BV637" s="128">
        <f t="shared" ref="BV637" si="11940">N637/N653</f>
        <v>3.8613081166272656E-2</v>
      </c>
      <c r="BW637" s="129">
        <f t="shared" ref="BW637" si="11941">O637/O653</f>
        <v>4.6442687747035576E-2</v>
      </c>
      <c r="BX637" s="124">
        <f t="shared" ref="BX637" si="11942">P637/P653</f>
        <v>5.7663125948406675E-2</v>
      </c>
      <c r="BY637" s="125">
        <f t="shared" ref="BY637" si="11943">Q637/Q653</f>
        <v>4.0250914793518035E-2</v>
      </c>
      <c r="BZ637" s="126">
        <f t="shared" ref="BZ637" si="11944">R637/R653</f>
        <v>6.4301552106430154E-2</v>
      </c>
      <c r="CA637" s="127">
        <f t="shared" ref="CA637" si="11945">S637/S653</f>
        <v>3.9033457249070633E-2</v>
      </c>
      <c r="CB637" s="124">
        <f t="shared" ref="CB637" si="11946">T637/T653</f>
        <v>3.4246575342465752E-2</v>
      </c>
      <c r="CC637" s="125">
        <f t="shared" ref="CC637" si="11947">U637/U653</f>
        <v>3.2188841201716736E-2</v>
      </c>
      <c r="CD637" s="126">
        <f t="shared" ref="CD637" si="11948">V637/V653</f>
        <v>2.3647554259799159E-2</v>
      </c>
      <c r="CE637" s="127">
        <f t="shared" ref="CE637" si="11949">W637/W653</f>
        <v>4.8707381041588609E-2</v>
      </c>
      <c r="CF637" s="124">
        <f t="shared" ref="CF637" si="11950">X637/X653</f>
        <v>6.0797973400886635E-2</v>
      </c>
      <c r="CG637" s="125">
        <f t="shared" ref="CG637" si="11951">Y637/Y653</f>
        <v>4.2609853528628498E-2</v>
      </c>
      <c r="CH637" s="126">
        <f t="shared" ref="CH637" si="11952">Z637/Z653</f>
        <v>5.8166409861325118E-2</v>
      </c>
      <c r="CI637" s="124">
        <f t="shared" ref="CI637" si="11953">AA637/AA653</f>
        <v>5.6902356902356906E-2</v>
      </c>
      <c r="CJ637" s="130">
        <f t="shared" ref="CJ637" si="11954">AB637/AB653</f>
        <v>4.5740059215805637E-2</v>
      </c>
      <c r="CK637" s="131">
        <f t="shared" ref="CK637" si="11955">AC637/AC653</f>
        <v>4.6684952760923173E-2</v>
      </c>
    </row>
    <row r="638" spans="1:89" x14ac:dyDescent="0.2">
      <c r="A638" s="132" t="s">
        <v>25</v>
      </c>
      <c r="B638" s="198">
        <v>155</v>
      </c>
      <c r="C638" s="182">
        <v>194</v>
      </c>
      <c r="D638" s="183">
        <v>79</v>
      </c>
      <c r="E638" s="184">
        <v>80</v>
      </c>
      <c r="F638" s="181">
        <v>144</v>
      </c>
      <c r="G638" s="185">
        <v>105</v>
      </c>
      <c r="H638" s="183">
        <v>229</v>
      </c>
      <c r="I638" s="184">
        <v>226</v>
      </c>
      <c r="J638" s="181">
        <v>31</v>
      </c>
      <c r="K638" s="182">
        <v>21</v>
      </c>
      <c r="L638" s="183">
        <v>63</v>
      </c>
      <c r="M638" s="181">
        <v>82</v>
      </c>
      <c r="N638" s="186">
        <v>132</v>
      </c>
      <c r="O638" s="199">
        <v>123</v>
      </c>
      <c r="P638" s="181">
        <v>111</v>
      </c>
      <c r="Q638" s="182">
        <v>103</v>
      </c>
      <c r="R638" s="183">
        <v>140</v>
      </c>
      <c r="S638" s="184">
        <v>100</v>
      </c>
      <c r="T638" s="190">
        <v>19</v>
      </c>
      <c r="U638" s="181">
        <v>16</v>
      </c>
      <c r="V638" s="183">
        <v>76</v>
      </c>
      <c r="W638" s="200">
        <v>103</v>
      </c>
      <c r="X638" s="181">
        <v>58</v>
      </c>
      <c r="Y638" s="185">
        <v>58</v>
      </c>
      <c r="Z638" s="183">
        <v>275</v>
      </c>
      <c r="AA638" s="181">
        <v>236</v>
      </c>
      <c r="AB638" s="165">
        <f t="shared" si="11818"/>
        <v>1512</v>
      </c>
      <c r="AC638" s="166">
        <f t="shared" si="11735"/>
        <v>1447</v>
      </c>
      <c r="AE638" s="259" t="str">
        <f>$AE$18</f>
        <v>18:00 - 18:59</v>
      </c>
      <c r="AF638" s="121">
        <f t="shared" si="11927"/>
        <v>422</v>
      </c>
      <c r="AG638" s="182">
        <f t="shared" si="11927"/>
        <v>284</v>
      </c>
      <c r="AH638" s="183">
        <f t="shared" si="11927"/>
        <v>103</v>
      </c>
      <c r="AI638" s="184">
        <f t="shared" si="11927"/>
        <v>213</v>
      </c>
      <c r="AJ638" s="181">
        <f t="shared" si="11927"/>
        <v>157</v>
      </c>
      <c r="AK638" s="185">
        <f t="shared" si="11927"/>
        <v>271</v>
      </c>
      <c r="AL638" s="183">
        <f t="shared" si="11927"/>
        <v>370</v>
      </c>
      <c r="AM638" s="184">
        <f t="shared" si="11927"/>
        <v>428</v>
      </c>
      <c r="AN638" s="181">
        <f t="shared" si="11927"/>
        <v>118</v>
      </c>
      <c r="AO638" s="185">
        <f t="shared" si="11927"/>
        <v>50</v>
      </c>
      <c r="AP638" s="183">
        <f t="shared" si="11928"/>
        <v>361</v>
      </c>
      <c r="AQ638" s="181">
        <f t="shared" si="11928"/>
        <v>81</v>
      </c>
      <c r="AR638" s="186">
        <f t="shared" si="11928"/>
        <v>437</v>
      </c>
      <c r="AS638" s="187">
        <f t="shared" si="11928"/>
        <v>265</v>
      </c>
      <c r="AT638" s="181">
        <f t="shared" si="11928"/>
        <v>111</v>
      </c>
      <c r="AU638" s="185">
        <f t="shared" si="11928"/>
        <v>211</v>
      </c>
      <c r="AV638" s="183">
        <f t="shared" si="11928"/>
        <v>145</v>
      </c>
      <c r="AW638" s="184">
        <f t="shared" si="11928"/>
        <v>264</v>
      </c>
      <c r="AX638" s="181">
        <f t="shared" si="11928"/>
        <v>34</v>
      </c>
      <c r="AY638" s="185">
        <f t="shared" si="11928"/>
        <v>39</v>
      </c>
      <c r="AZ638" s="183">
        <f t="shared" si="11928"/>
        <v>581</v>
      </c>
      <c r="BA638" s="184">
        <f t="shared" si="11928"/>
        <v>93</v>
      </c>
      <c r="BB638" s="181">
        <f t="shared" si="11928"/>
        <v>111</v>
      </c>
      <c r="BC638" s="185">
        <f t="shared" si="11928"/>
        <v>132</v>
      </c>
      <c r="BD638" s="183">
        <f t="shared" si="11928"/>
        <v>283</v>
      </c>
      <c r="BE638" s="181">
        <f t="shared" si="11928"/>
        <v>468</v>
      </c>
      <c r="BF638" s="165">
        <f>SUM(AF638,AH638,AJ638,AL638,AN638,AP638,AR638,AT638,AV638,AX638,AZ638,BB638,BD638)</f>
        <v>3233</v>
      </c>
      <c r="BG638" s="166">
        <f>SUM(AG638,AI638,AK638,AM638,AO638,AQ638,AS638,AU638,AW638,AY638,BA638,BC638,BE638)</f>
        <v>2799</v>
      </c>
      <c r="BI638" s="132" t="s">
        <v>25</v>
      </c>
      <c r="BJ638" s="124">
        <f>B638/B653</f>
        <v>3.9032989171493324E-2</v>
      </c>
      <c r="BK638" s="125">
        <f t="shared" ref="BK638" si="11956">C638/C653</f>
        <v>4.9002273301338724E-2</v>
      </c>
      <c r="BL638" s="126">
        <f t="shared" ref="BL638" si="11957">D638/D653</f>
        <v>4.6361502347417843E-2</v>
      </c>
      <c r="BM638" s="127">
        <f t="shared" ref="BM638" si="11958">E638/E653</f>
        <v>3.6596523330283626E-2</v>
      </c>
      <c r="BN638" s="124">
        <f t="shared" ref="BN638" si="11959">F638/F653</f>
        <v>3.8512971382722652E-2</v>
      </c>
      <c r="BO638" s="125">
        <f t="shared" ref="BO638" si="11960">G638/G653</f>
        <v>4.0681906237892293E-2</v>
      </c>
      <c r="BP638" s="126">
        <f t="shared" ref="BP638" si="11961">H638/H653</f>
        <v>4.6554177678389916E-2</v>
      </c>
      <c r="BQ638" s="127">
        <f t="shared" ref="BQ638" si="11962">I638/I653</f>
        <v>4.6435175672899114E-2</v>
      </c>
      <c r="BR638" s="124">
        <f t="shared" ref="BR638" si="11963">J638/J653</f>
        <v>3.8177339901477834E-2</v>
      </c>
      <c r="BS638" s="125">
        <f t="shared" ref="BS638" si="11964">K638/K653</f>
        <v>2.7272727272727271E-2</v>
      </c>
      <c r="BT638" s="126">
        <f t="shared" ref="BT638" si="11965">L638/L653</f>
        <v>2.8532608695652172E-2</v>
      </c>
      <c r="BU638" s="124">
        <f t="shared" ref="BU638" si="11966">M638/M653</f>
        <v>3.2773780975219824E-2</v>
      </c>
      <c r="BV638" s="128">
        <f t="shared" ref="BV638" si="11967">N638/N653</f>
        <v>3.4672970843183611E-2</v>
      </c>
      <c r="BW638" s="129">
        <f t="shared" ref="BW638" si="11968">O638/O653</f>
        <v>3.0385375494071148E-2</v>
      </c>
      <c r="BX638" s="124">
        <f t="shared" ref="BX638" si="11969">P638/P653</f>
        <v>5.614567526555387E-2</v>
      </c>
      <c r="BY638" s="125">
        <f t="shared" ref="BY638" si="11970">Q638/Q653</f>
        <v>5.3842132775744907E-2</v>
      </c>
      <c r="BZ638" s="126">
        <f t="shared" ref="BZ638" si="11971">R638/R653</f>
        <v>5.1736881005173686E-2</v>
      </c>
      <c r="CA638" s="127">
        <f t="shared" ref="CA638" si="11972">S638/S653</f>
        <v>3.717472118959108E-2</v>
      </c>
      <c r="CB638" s="124">
        <f t="shared" ref="CB638" si="11973">T638/T653</f>
        <v>4.3378995433789952E-2</v>
      </c>
      <c r="CC638" s="125">
        <f t="shared" ref="CC638" si="11974">U638/U653</f>
        <v>3.4334763948497854E-2</v>
      </c>
      <c r="CD638" s="126">
        <f t="shared" ref="CD638" si="11975">V638/V653</f>
        <v>2.4619371558147068E-2</v>
      </c>
      <c r="CE638" s="127">
        <f t="shared" ref="CE638" si="11976">W638/W653</f>
        <v>3.8591232671412512E-2</v>
      </c>
      <c r="CF638" s="124">
        <f t="shared" ref="CF638" si="11977">X638/X653</f>
        <v>3.6732108929702342E-2</v>
      </c>
      <c r="CG638" s="125">
        <f t="shared" ref="CG638" si="11978">Y638/Y653</f>
        <v>3.8615179760319571E-2</v>
      </c>
      <c r="CH638" s="126">
        <f t="shared" ref="CH638" si="11979">Z638/Z653</f>
        <v>5.2966101694915252E-2</v>
      </c>
      <c r="CI638" s="124">
        <f t="shared" ref="CI638" si="11980">AA638/AA653</f>
        <v>3.9730639730639727E-2</v>
      </c>
      <c r="CJ638" s="130">
        <f t="shared" ref="CJ638" si="11981">AB638/AB653</f>
        <v>4.1838457068540912E-2</v>
      </c>
      <c r="CK638" s="131">
        <f t="shared" ref="CK638" si="11982">AC638/AC653</f>
        <v>4.0090876347214144E-2</v>
      </c>
    </row>
    <row r="639" spans="1:89" ht="13.5" thickBot="1" x14ac:dyDescent="0.25">
      <c r="A639" s="140" t="s">
        <v>26</v>
      </c>
      <c r="B639" s="195">
        <v>168</v>
      </c>
      <c r="C639" s="189">
        <v>175</v>
      </c>
      <c r="D639" s="190">
        <v>74</v>
      </c>
      <c r="E639" s="191">
        <v>115</v>
      </c>
      <c r="F639" s="188">
        <v>167</v>
      </c>
      <c r="G639" s="192">
        <v>74</v>
      </c>
      <c r="H639" s="190">
        <v>247</v>
      </c>
      <c r="I639" s="191">
        <v>197</v>
      </c>
      <c r="J639" s="188">
        <v>22</v>
      </c>
      <c r="K639" s="189">
        <v>25</v>
      </c>
      <c r="L639" s="190">
        <v>77</v>
      </c>
      <c r="M639" s="188">
        <v>109</v>
      </c>
      <c r="N639" s="193">
        <v>169</v>
      </c>
      <c r="O639" s="196">
        <v>191</v>
      </c>
      <c r="P639" s="188">
        <v>88</v>
      </c>
      <c r="Q639" s="189">
        <v>89</v>
      </c>
      <c r="R639" s="190">
        <v>139</v>
      </c>
      <c r="S639" s="191">
        <v>120</v>
      </c>
      <c r="T639" s="188">
        <v>18</v>
      </c>
      <c r="U639" s="192">
        <v>15</v>
      </c>
      <c r="V639" s="190">
        <v>70</v>
      </c>
      <c r="W639" s="197">
        <v>102</v>
      </c>
      <c r="X639" s="188">
        <v>58</v>
      </c>
      <c r="Y639" s="192">
        <v>79</v>
      </c>
      <c r="Z639" s="190">
        <v>280</v>
      </c>
      <c r="AA639" s="188">
        <v>238</v>
      </c>
      <c r="AB639" s="165">
        <f t="shared" si="11818"/>
        <v>1577</v>
      </c>
      <c r="AC639" s="166">
        <f t="shared" si="11735"/>
        <v>1529</v>
      </c>
      <c r="AE639" s="257">
        <f>$AE$19</f>
        <v>0</v>
      </c>
      <c r="AF639" s="121">
        <f t="shared" si="11927"/>
        <v>0</v>
      </c>
      <c r="AG639" s="189">
        <f t="shared" si="11927"/>
        <v>0</v>
      </c>
      <c r="AH639" s="190">
        <f t="shared" si="11927"/>
        <v>0</v>
      </c>
      <c r="AI639" s="191">
        <f t="shared" si="11927"/>
        <v>0</v>
      </c>
      <c r="AJ639" s="188">
        <f t="shared" si="11927"/>
        <v>0</v>
      </c>
      <c r="AK639" s="192">
        <f t="shared" si="11927"/>
        <v>0</v>
      </c>
      <c r="AL639" s="190">
        <f t="shared" si="11927"/>
        <v>0</v>
      </c>
      <c r="AM639" s="191">
        <f t="shared" si="11927"/>
        <v>0</v>
      </c>
      <c r="AN639" s="188">
        <f t="shared" si="11927"/>
        <v>0</v>
      </c>
      <c r="AO639" s="192">
        <f t="shared" si="11927"/>
        <v>0</v>
      </c>
      <c r="AP639" s="190">
        <f t="shared" si="11928"/>
        <v>0</v>
      </c>
      <c r="AQ639" s="188">
        <f t="shared" si="11928"/>
        <v>0</v>
      </c>
      <c r="AR639" s="193">
        <f t="shared" si="11928"/>
        <v>0</v>
      </c>
      <c r="AS639" s="194">
        <f t="shared" si="11928"/>
        <v>0</v>
      </c>
      <c r="AT639" s="188">
        <f t="shared" si="11928"/>
        <v>0</v>
      </c>
      <c r="AU639" s="192">
        <f t="shared" si="11928"/>
        <v>0</v>
      </c>
      <c r="AV639" s="190">
        <f t="shared" si="11928"/>
        <v>0</v>
      </c>
      <c r="AW639" s="191">
        <f t="shared" si="11928"/>
        <v>0</v>
      </c>
      <c r="AX639" s="188">
        <f t="shared" si="11928"/>
        <v>0</v>
      </c>
      <c r="AY639" s="192">
        <f t="shared" si="11928"/>
        <v>0</v>
      </c>
      <c r="AZ639" s="190">
        <f t="shared" si="11928"/>
        <v>0</v>
      </c>
      <c r="BA639" s="191">
        <f t="shared" si="11928"/>
        <v>0</v>
      </c>
      <c r="BB639" s="188">
        <f t="shared" si="11928"/>
        <v>0</v>
      </c>
      <c r="BC639" s="192">
        <f t="shared" si="11928"/>
        <v>0</v>
      </c>
      <c r="BD639" s="190">
        <f t="shared" si="11928"/>
        <v>0</v>
      </c>
      <c r="BE639" s="188">
        <f t="shared" si="11928"/>
        <v>0</v>
      </c>
      <c r="BF639" s="165">
        <f>SUM(AF639,AH639,AJ639,AL639,AN639,AP639,AR639,AT639,AV639,AX639,AZ639,BB639,BD639)</f>
        <v>0</v>
      </c>
      <c r="BG639" s="166">
        <f>SUM(AG639,AI639,AK639,AM639,AO639,AQ639,AS639,AU639,AW639,AY639,BA639,BC639,BE639)</f>
        <v>0</v>
      </c>
      <c r="BI639" s="140" t="s">
        <v>26</v>
      </c>
      <c r="BJ639" s="124">
        <f>B639/B653</f>
        <v>4.2306723747166958E-2</v>
      </c>
      <c r="BK639" s="125">
        <f t="shared" ref="BK639" si="11983">C639/C653</f>
        <v>4.4203081586259158E-2</v>
      </c>
      <c r="BL639" s="126">
        <f t="shared" ref="BL639" si="11984">D639/D653</f>
        <v>4.3427230046948359E-2</v>
      </c>
      <c r="BM639" s="127">
        <f t="shared" ref="BM639" si="11985">E639/E653</f>
        <v>5.2607502287282705E-2</v>
      </c>
      <c r="BN639" s="124">
        <f t="shared" ref="BN639" si="11986">F639/F653</f>
        <v>4.4664348756351967E-2</v>
      </c>
      <c r="BO639" s="125">
        <f t="shared" ref="BO639" si="11987">G639/G653</f>
        <v>2.8671057729562185E-2</v>
      </c>
      <c r="BP639" s="126">
        <f t="shared" ref="BP639" si="11988">H639/H653</f>
        <v>5.0213458019922746E-2</v>
      </c>
      <c r="BQ639" s="127">
        <f t="shared" ref="BQ639" si="11989">I639/I653</f>
        <v>4.0476679679474006E-2</v>
      </c>
      <c r="BR639" s="124">
        <f t="shared" ref="BR639" si="11990">J639/J653</f>
        <v>2.7093596059113302E-2</v>
      </c>
      <c r="BS639" s="125">
        <f t="shared" ref="BS639" si="11991">K639/K653</f>
        <v>3.2467532467532464E-2</v>
      </c>
      <c r="BT639" s="126">
        <f t="shared" ref="BT639" si="11992">L639/L653</f>
        <v>3.4873188405797104E-2</v>
      </c>
      <c r="BU639" s="124">
        <f t="shared" ref="BU639" si="11993">M639/M653</f>
        <v>4.3565147881694646E-2</v>
      </c>
      <c r="BV639" s="128">
        <f t="shared" ref="BV639" si="11994">N639/N653</f>
        <v>4.439190964013659E-2</v>
      </c>
      <c r="BW639" s="129">
        <f t="shared" ref="BW639" si="11995">O639/O653</f>
        <v>4.718379446640316E-2</v>
      </c>
      <c r="BX639" s="124">
        <f t="shared" ref="BX639" si="11996">P639/P653</f>
        <v>4.4511886697015682E-2</v>
      </c>
      <c r="BY639" s="125">
        <f t="shared" ref="BY639" si="11997">Q639/Q653</f>
        <v>4.6523784631468897E-2</v>
      </c>
      <c r="BZ639" s="126">
        <f t="shared" ref="BZ639" si="11998">R639/R653</f>
        <v>5.1367331855136734E-2</v>
      </c>
      <c r="CA639" s="127">
        <f t="shared" ref="CA639" si="11999">S639/S653</f>
        <v>4.4609665427509292E-2</v>
      </c>
      <c r="CB639" s="124">
        <f t="shared" ref="CB639" si="12000">T639/T653</f>
        <v>4.1095890410958902E-2</v>
      </c>
      <c r="CC639" s="125">
        <f t="shared" ref="CC639" si="12001">U639/U653</f>
        <v>3.2188841201716736E-2</v>
      </c>
      <c r="CD639" s="126">
        <f t="shared" ref="CD639" si="12002">V639/V653</f>
        <v>2.2675736961451247E-2</v>
      </c>
      <c r="CE639" s="127">
        <f t="shared" ref="CE639" si="12003">W639/W653</f>
        <v>3.8216560509554139E-2</v>
      </c>
      <c r="CF639" s="124">
        <f t="shared" ref="CF639" si="12004">X639/X653</f>
        <v>3.6732108929702342E-2</v>
      </c>
      <c r="CG639" s="125">
        <f t="shared" ref="CG639" si="12005">Y639/Y653</f>
        <v>5.25965379494008E-2</v>
      </c>
      <c r="CH639" s="126">
        <f t="shared" ref="CH639" si="12006">Z639/Z653</f>
        <v>5.3929121725731895E-2</v>
      </c>
      <c r="CI639" s="124">
        <f t="shared" ref="CI639" si="12007">AA639/AA653</f>
        <v>4.0067340067340064E-2</v>
      </c>
      <c r="CJ639" s="130">
        <f t="shared" ref="CJ639" si="12008">AB639/AB653</f>
        <v>4.3637067987492735E-2</v>
      </c>
      <c r="CK639" s="131">
        <f t="shared" ref="CK639" si="12009">AC639/AC653</f>
        <v>4.236278502756767E-2</v>
      </c>
    </row>
    <row r="640" spans="1:89" ht="14.25" thickTop="1" thickBot="1" x14ac:dyDescent="0.25">
      <c r="A640" s="132" t="s">
        <v>27</v>
      </c>
      <c r="B640" s="198">
        <v>152</v>
      </c>
      <c r="C640" s="182">
        <v>204</v>
      </c>
      <c r="D640" s="183">
        <v>89</v>
      </c>
      <c r="E640" s="184">
        <v>105</v>
      </c>
      <c r="F640" s="181">
        <v>196</v>
      </c>
      <c r="G640" s="185">
        <v>87</v>
      </c>
      <c r="H640" s="183">
        <v>258</v>
      </c>
      <c r="I640" s="184">
        <v>220</v>
      </c>
      <c r="J640" s="181">
        <v>27</v>
      </c>
      <c r="K640" s="182">
        <v>36</v>
      </c>
      <c r="L640" s="183">
        <v>76</v>
      </c>
      <c r="M640" s="181">
        <v>90</v>
      </c>
      <c r="N640" s="186">
        <v>152</v>
      </c>
      <c r="O640" s="199">
        <v>186</v>
      </c>
      <c r="P640" s="181">
        <v>139</v>
      </c>
      <c r="Q640" s="182">
        <v>90</v>
      </c>
      <c r="R640" s="183">
        <v>118</v>
      </c>
      <c r="S640" s="184">
        <v>140</v>
      </c>
      <c r="T640" s="181">
        <v>21</v>
      </c>
      <c r="U640" s="185">
        <v>21</v>
      </c>
      <c r="V640" s="183">
        <v>108</v>
      </c>
      <c r="W640" s="200">
        <v>111</v>
      </c>
      <c r="X640" s="181">
        <v>63</v>
      </c>
      <c r="Y640" s="185">
        <v>65</v>
      </c>
      <c r="Z640" s="183">
        <v>309</v>
      </c>
      <c r="AA640" s="181">
        <v>267</v>
      </c>
      <c r="AB640" s="165">
        <f t="shared" si="11818"/>
        <v>1708</v>
      </c>
      <c r="AC640" s="166">
        <f t="shared" si="11735"/>
        <v>1622</v>
      </c>
      <c r="AE640" s="254" t="s">
        <v>13</v>
      </c>
      <c r="AF640" s="14">
        <f t="shared" ref="AF640:BG640" si="12010">SUM(AF637:AF639)</f>
        <v>741</v>
      </c>
      <c r="AG640" s="1">
        <f t="shared" si="12010"/>
        <v>493</v>
      </c>
      <c r="AH640" s="14">
        <f t="shared" si="12010"/>
        <v>219</v>
      </c>
      <c r="AI640" s="1">
        <f t="shared" si="12010"/>
        <v>369</v>
      </c>
      <c r="AJ640" s="14">
        <f t="shared" si="12010"/>
        <v>415</v>
      </c>
      <c r="AK640" s="1">
        <f t="shared" si="12010"/>
        <v>471</v>
      </c>
      <c r="AL640" s="14">
        <f t="shared" si="12010"/>
        <v>713</v>
      </c>
      <c r="AM640" s="1">
        <f t="shared" si="12010"/>
        <v>780</v>
      </c>
      <c r="AN640" s="14">
        <f t="shared" si="12010"/>
        <v>203</v>
      </c>
      <c r="AO640" s="1">
        <f t="shared" si="12010"/>
        <v>91</v>
      </c>
      <c r="AP640" s="14">
        <f t="shared" si="12010"/>
        <v>517</v>
      </c>
      <c r="AQ640" s="1">
        <f t="shared" si="12010"/>
        <v>221</v>
      </c>
      <c r="AR640" s="14">
        <f t="shared" si="12010"/>
        <v>713</v>
      </c>
      <c r="AS640" s="1">
        <f t="shared" si="12010"/>
        <v>528</v>
      </c>
      <c r="AT640" s="14">
        <f t="shared" si="12010"/>
        <v>202</v>
      </c>
      <c r="AU640" s="1">
        <f t="shared" si="12010"/>
        <v>408</v>
      </c>
      <c r="AV640" s="14">
        <f t="shared" si="12010"/>
        <v>286</v>
      </c>
      <c r="AW640" s="1">
        <f t="shared" si="12010"/>
        <v>511</v>
      </c>
      <c r="AX640" s="14">
        <f t="shared" si="12010"/>
        <v>69</v>
      </c>
      <c r="AY640" s="1">
        <f t="shared" si="12010"/>
        <v>87</v>
      </c>
      <c r="AZ640" s="14">
        <f t="shared" si="12010"/>
        <v>827</v>
      </c>
      <c r="BA640" s="1">
        <f t="shared" si="12010"/>
        <v>221</v>
      </c>
      <c r="BB640" s="14">
        <f t="shared" si="12010"/>
        <v>234</v>
      </c>
      <c r="BC640" s="1">
        <f t="shared" si="12010"/>
        <v>266</v>
      </c>
      <c r="BD640" s="14">
        <f t="shared" si="12010"/>
        <v>659</v>
      </c>
      <c r="BE640" s="1">
        <f t="shared" si="12010"/>
        <v>903</v>
      </c>
      <c r="BF640" s="167">
        <f t="shared" si="12010"/>
        <v>5798</v>
      </c>
      <c r="BG640" s="168">
        <f t="shared" si="12010"/>
        <v>5349</v>
      </c>
      <c r="BI640" s="132" t="s">
        <v>27</v>
      </c>
      <c r="BJ640" s="124">
        <f>B640/B653</f>
        <v>3.8277511961722487E-2</v>
      </c>
      <c r="BK640" s="125">
        <f t="shared" ref="BK640" si="12011">C640/C653</f>
        <v>5.1528163677696387E-2</v>
      </c>
      <c r="BL640" s="126">
        <f t="shared" ref="BL640" si="12012">D640/D653</f>
        <v>5.2230046948356805E-2</v>
      </c>
      <c r="BM640" s="127">
        <f t="shared" ref="BM640" si="12013">E640/E653</f>
        <v>4.8032936870997259E-2</v>
      </c>
      <c r="BN640" s="124">
        <f t="shared" ref="BN640" si="12014">F640/F653</f>
        <v>5.2420433270928053E-2</v>
      </c>
      <c r="BO640" s="125">
        <f t="shared" ref="BO640" si="12015">G640/G653</f>
        <v>3.3707865168539325E-2</v>
      </c>
      <c r="BP640" s="126">
        <f t="shared" ref="BP640" si="12016">H640/H653</f>
        <v>5.2449684895303925E-2</v>
      </c>
      <c r="BQ640" s="127">
        <f t="shared" ref="BQ640" si="12017">I640/I653</f>
        <v>4.5202383398397369E-2</v>
      </c>
      <c r="BR640" s="124">
        <f t="shared" ref="BR640" si="12018">J640/J653</f>
        <v>3.3251231527093597E-2</v>
      </c>
      <c r="BS640" s="125">
        <f t="shared" ref="BS640" si="12019">K640/K653</f>
        <v>4.6753246753246755E-2</v>
      </c>
      <c r="BT640" s="126">
        <f t="shared" ref="BT640" si="12020">L640/L653</f>
        <v>3.4420289855072464E-2</v>
      </c>
      <c r="BU640" s="124">
        <f t="shared" ref="BU640" si="12021">M640/M653</f>
        <v>3.5971223021582732E-2</v>
      </c>
      <c r="BV640" s="128">
        <f t="shared" ref="BV640" si="12022">N640/N653</f>
        <v>3.9926451273969002E-2</v>
      </c>
      <c r="BW640" s="129">
        <f t="shared" ref="BW640" si="12023">O640/O653</f>
        <v>4.5948616600790512E-2</v>
      </c>
      <c r="BX640" s="124">
        <f t="shared" ref="BX640" si="12024">P640/P653</f>
        <v>7.0308548305513405E-2</v>
      </c>
      <c r="BY640" s="125">
        <f t="shared" ref="BY640" si="12025">Q640/Q653</f>
        <v>4.7046523784631471E-2</v>
      </c>
      <c r="BZ640" s="126">
        <f t="shared" ref="BZ640" si="12026">R640/R653</f>
        <v>4.3606799704360683E-2</v>
      </c>
      <c r="CA640" s="127">
        <f t="shared" ref="CA640" si="12027">S640/S653</f>
        <v>5.204460966542751E-2</v>
      </c>
      <c r="CB640" s="124">
        <f t="shared" ref="CB640" si="12028">T640/T653</f>
        <v>4.7945205479452052E-2</v>
      </c>
      <c r="CC640" s="125">
        <f t="shared" ref="CC640" si="12029">U640/U653</f>
        <v>4.5064377682403435E-2</v>
      </c>
      <c r="CD640" s="126">
        <f t="shared" ref="CD640" si="12030">V640/V653</f>
        <v>3.4985422740524783E-2</v>
      </c>
      <c r="CE640" s="127">
        <f t="shared" ref="CE640" si="12031">W640/W653</f>
        <v>4.1588609966279506E-2</v>
      </c>
      <c r="CF640" s="124">
        <f t="shared" ref="CF640" si="12032">X640/X653</f>
        <v>3.9898670044331855E-2</v>
      </c>
      <c r="CG640" s="125">
        <f t="shared" ref="CG640" si="12033">Y640/Y653</f>
        <v>4.3275632490013316E-2</v>
      </c>
      <c r="CH640" s="126">
        <f t="shared" ref="CH640" si="12034">Z640/Z653</f>
        <v>5.9514637904468412E-2</v>
      </c>
      <c r="CI640" s="124">
        <f t="shared" ref="CI640" si="12035">AA640/AA653</f>
        <v>4.4949494949494948E-2</v>
      </c>
      <c r="CJ640" s="130">
        <f t="shared" ref="CJ640" si="12036">AB640/AB653</f>
        <v>4.7261960762611029E-2</v>
      </c>
      <c r="CK640" s="131">
        <f t="shared" ref="CK640" si="12037">AC640/AC653</f>
        <v>4.4939461945529606E-2</v>
      </c>
    </row>
    <row r="641" spans="1:89" ht="13.5" thickTop="1" x14ac:dyDescent="0.2">
      <c r="A641" s="140" t="s">
        <v>28</v>
      </c>
      <c r="B641" s="195">
        <v>209</v>
      </c>
      <c r="C641" s="189">
        <v>163</v>
      </c>
      <c r="D641" s="190">
        <v>90</v>
      </c>
      <c r="E641" s="191">
        <v>163</v>
      </c>
      <c r="F641" s="188">
        <v>213</v>
      </c>
      <c r="G641" s="192">
        <v>165</v>
      </c>
      <c r="H641" s="190">
        <v>270</v>
      </c>
      <c r="I641" s="191">
        <v>234</v>
      </c>
      <c r="J641" s="188">
        <v>43</v>
      </c>
      <c r="K641" s="189">
        <v>22</v>
      </c>
      <c r="L641" s="190">
        <v>114</v>
      </c>
      <c r="M641" s="188">
        <v>97</v>
      </c>
      <c r="N641" s="193">
        <v>209</v>
      </c>
      <c r="O641" s="196">
        <v>188</v>
      </c>
      <c r="P641" s="188">
        <v>143</v>
      </c>
      <c r="Q641" s="189">
        <v>128</v>
      </c>
      <c r="R641" s="190">
        <v>140</v>
      </c>
      <c r="S641" s="191">
        <v>163</v>
      </c>
      <c r="T641" s="188">
        <v>20</v>
      </c>
      <c r="U641" s="192">
        <v>16</v>
      </c>
      <c r="V641" s="190">
        <v>185</v>
      </c>
      <c r="W641" s="197">
        <v>116</v>
      </c>
      <c r="X641" s="188">
        <v>82</v>
      </c>
      <c r="Y641" s="192">
        <v>101</v>
      </c>
      <c r="Z641" s="190">
        <v>291</v>
      </c>
      <c r="AA641" s="188">
        <v>379</v>
      </c>
      <c r="AB641" s="165">
        <f t="shared" si="11818"/>
        <v>2009</v>
      </c>
      <c r="AC641" s="166">
        <f t="shared" si="11735"/>
        <v>1935</v>
      </c>
      <c r="BI641" s="140" t="s">
        <v>28</v>
      </c>
      <c r="BJ641" s="124">
        <f>B641/B653</f>
        <v>5.2631578947368418E-2</v>
      </c>
      <c r="BK641" s="125">
        <f t="shared" ref="BK641" si="12038">C641/C653</f>
        <v>4.117201313462996E-2</v>
      </c>
      <c r="BL641" s="126">
        <f t="shared" ref="BL641" si="12039">D641/D653</f>
        <v>5.2816901408450703E-2</v>
      </c>
      <c r="BM641" s="127">
        <f t="shared" ref="BM641" si="12040">E641/E653</f>
        <v>7.4565416285452879E-2</v>
      </c>
      <c r="BN641" s="124">
        <f t="shared" ref="BN641" si="12041">F641/F653</f>
        <v>5.6967103503610589E-2</v>
      </c>
      <c r="BO641" s="125">
        <f t="shared" ref="BO641" si="12042">G641/G653</f>
        <v>6.3928709802402173E-2</v>
      </c>
      <c r="BP641" s="126">
        <f t="shared" ref="BP641" si="12043">H641/H653</f>
        <v>5.4889205122992481E-2</v>
      </c>
      <c r="BQ641" s="127">
        <f t="shared" ref="BQ641" si="12044">I641/I653</f>
        <v>4.8078898705568113E-2</v>
      </c>
      <c r="BR641" s="124">
        <f t="shared" ref="BR641" si="12045">J641/J653</f>
        <v>5.295566502463054E-2</v>
      </c>
      <c r="BS641" s="125">
        <f t="shared" ref="BS641" si="12046">K641/K653</f>
        <v>2.8571428571428571E-2</v>
      </c>
      <c r="BT641" s="126">
        <f t="shared" ref="BT641" si="12047">L641/L653</f>
        <v>5.1630434782608696E-2</v>
      </c>
      <c r="BU641" s="124">
        <f t="shared" ref="BU641" si="12048">M641/M653</f>
        <v>3.8768984812150277E-2</v>
      </c>
      <c r="BV641" s="128">
        <f t="shared" ref="BV641" si="12049">N641/N653</f>
        <v>5.4898870501707379E-2</v>
      </c>
      <c r="BW641" s="129">
        <f t="shared" ref="BW641" si="12050">O641/O653</f>
        <v>4.6442687747035576E-2</v>
      </c>
      <c r="BX641" s="124">
        <f t="shared" ref="BX641" si="12051">P641/P653</f>
        <v>7.2331815882650474E-2</v>
      </c>
      <c r="BY641" s="125">
        <f t="shared" ref="BY641" si="12052">Q641/Q653</f>
        <v>6.6910611604809198E-2</v>
      </c>
      <c r="BZ641" s="126">
        <f t="shared" ref="BZ641" si="12053">R641/R653</f>
        <v>5.1736881005173686E-2</v>
      </c>
      <c r="CA641" s="127">
        <f t="shared" ref="CA641" si="12054">S641/S653</f>
        <v>6.0594795539033457E-2</v>
      </c>
      <c r="CB641" s="124">
        <f t="shared" ref="CB641" si="12055">T641/T653</f>
        <v>4.5662100456621002E-2</v>
      </c>
      <c r="CC641" s="125">
        <f t="shared" ref="CC641" si="12056">U641/U653</f>
        <v>3.4334763948497854E-2</v>
      </c>
      <c r="CD641" s="126">
        <f t="shared" ref="CD641" si="12057">V641/V653</f>
        <v>5.9928733398121152E-2</v>
      </c>
      <c r="CE641" s="127">
        <f t="shared" ref="CE641" si="12058">W641/W653</f>
        <v>4.3461970775571374E-2</v>
      </c>
      <c r="CF641" s="124">
        <f t="shared" ref="CF641" si="12059">X641/X653</f>
        <v>5.1931602279924001E-2</v>
      </c>
      <c r="CG641" s="125">
        <f t="shared" ref="CG641" si="12060">Y641/Y653</f>
        <v>6.724367509986684E-2</v>
      </c>
      <c r="CH641" s="126">
        <f t="shared" ref="CH641" si="12061">Z641/Z653</f>
        <v>5.6047765793528506E-2</v>
      </c>
      <c r="CI641" s="124">
        <f t="shared" ref="CI641" si="12062">AA641/AA653</f>
        <v>6.3804713804713808E-2</v>
      </c>
      <c r="CJ641" s="130">
        <f t="shared" ref="CJ641" si="12063">AB641/AB653</f>
        <v>5.559091286421871E-2</v>
      </c>
      <c r="CK641" s="131">
        <f t="shared" ref="CK641" si="12064">AC641/AC653</f>
        <v>5.3611503615659549E-2</v>
      </c>
    </row>
    <row r="642" spans="1:89" x14ac:dyDescent="0.2">
      <c r="A642" s="132" t="s">
        <v>29</v>
      </c>
      <c r="B642" s="198">
        <v>246</v>
      </c>
      <c r="C642" s="182">
        <v>286</v>
      </c>
      <c r="D642" s="183">
        <v>107</v>
      </c>
      <c r="E642" s="184">
        <v>180</v>
      </c>
      <c r="F642" s="181">
        <v>273</v>
      </c>
      <c r="G642" s="185">
        <v>170</v>
      </c>
      <c r="H642" s="183">
        <v>321</v>
      </c>
      <c r="I642" s="184">
        <v>295</v>
      </c>
      <c r="J642" s="181">
        <v>45</v>
      </c>
      <c r="K642" s="182">
        <v>37</v>
      </c>
      <c r="L642" s="183">
        <v>155</v>
      </c>
      <c r="M642" s="181">
        <v>126</v>
      </c>
      <c r="N642" s="186">
        <v>239</v>
      </c>
      <c r="O642" s="199">
        <v>250</v>
      </c>
      <c r="P642" s="181">
        <v>143</v>
      </c>
      <c r="Q642" s="182">
        <v>144</v>
      </c>
      <c r="R642" s="183">
        <v>169</v>
      </c>
      <c r="S642" s="184">
        <v>197</v>
      </c>
      <c r="T642" s="181">
        <v>41</v>
      </c>
      <c r="U642" s="185">
        <v>24</v>
      </c>
      <c r="V642" s="183">
        <v>180</v>
      </c>
      <c r="W642" s="200">
        <v>143</v>
      </c>
      <c r="X642" s="181">
        <v>124</v>
      </c>
      <c r="Y642" s="185">
        <v>120</v>
      </c>
      <c r="Z642" s="183">
        <v>378</v>
      </c>
      <c r="AA642" s="181">
        <v>378</v>
      </c>
      <c r="AB642" s="165">
        <f t="shared" si="11818"/>
        <v>2421</v>
      </c>
      <c r="AC642" s="166">
        <f t="shared" si="11735"/>
        <v>2350</v>
      </c>
      <c r="BI642" s="132" t="s">
        <v>29</v>
      </c>
      <c r="BJ642" s="124">
        <f>B642/B653</f>
        <v>6.1949131201208762E-2</v>
      </c>
      <c r="BK642" s="125">
        <f t="shared" ref="BK642" si="12065">C642/C653</f>
        <v>7.2240464763829254E-2</v>
      </c>
      <c r="BL642" s="126">
        <f t="shared" ref="BL642" si="12066">D642/D653</f>
        <v>6.2793427230046953E-2</v>
      </c>
      <c r="BM642" s="127">
        <f t="shared" ref="BM642" si="12067">E642/E653</f>
        <v>8.2342177493138158E-2</v>
      </c>
      <c r="BN642" s="124">
        <f t="shared" ref="BN642" si="12068">F642/F653</f>
        <v>7.3014174913078364E-2</v>
      </c>
      <c r="BO642" s="125">
        <f t="shared" ref="BO642" si="12069">G642/G653</f>
        <v>6.586594343277799E-2</v>
      </c>
      <c r="BP642" s="126">
        <f t="shared" ref="BP642" si="12070">H642/H653</f>
        <v>6.5257166090668839E-2</v>
      </c>
      <c r="BQ642" s="127">
        <f t="shared" ref="BQ642" si="12071">I642/I653</f>
        <v>6.0612286829669203E-2</v>
      </c>
      <c r="BR642" s="124">
        <f t="shared" ref="BR642" si="12072">J642/J653</f>
        <v>5.5418719211822662E-2</v>
      </c>
      <c r="BS642" s="125">
        <f t="shared" ref="BS642" si="12073">K642/K653</f>
        <v>4.8051948051948054E-2</v>
      </c>
      <c r="BT642" s="126">
        <f t="shared" ref="BT642" si="12074">L642/L653</f>
        <v>7.0199275362318847E-2</v>
      </c>
      <c r="BU642" s="124">
        <f t="shared" ref="BU642" si="12075">M642/M653</f>
        <v>5.0359712230215826E-2</v>
      </c>
      <c r="BV642" s="128">
        <f t="shared" ref="BV642" si="12076">N642/N653</f>
        <v>6.2779091147885477E-2</v>
      </c>
      <c r="BW642" s="129">
        <f t="shared" ref="BW642" si="12077">O642/O653</f>
        <v>6.1758893280632408E-2</v>
      </c>
      <c r="BX642" s="124">
        <f t="shared" ref="BX642" si="12078">P642/P653</f>
        <v>7.2331815882650474E-2</v>
      </c>
      <c r="BY642" s="125">
        <f t="shared" ref="BY642" si="12079">Q642/Q653</f>
        <v>7.5274438055410356E-2</v>
      </c>
      <c r="BZ642" s="126">
        <f t="shared" ref="BZ642" si="12080">R642/R653</f>
        <v>6.2453806356245381E-2</v>
      </c>
      <c r="CA642" s="127">
        <f t="shared" ref="CA642" si="12081">S642/S653</f>
        <v>7.3234200743494418E-2</v>
      </c>
      <c r="CB642" s="124">
        <f t="shared" ref="CB642" si="12082">T642/T653</f>
        <v>9.3607305936073054E-2</v>
      </c>
      <c r="CC642" s="125">
        <f t="shared" ref="CC642" si="12083">U642/U653</f>
        <v>5.1502145922746781E-2</v>
      </c>
      <c r="CD642" s="126">
        <f t="shared" ref="CD642" si="12084">V642/V653</f>
        <v>5.8309037900874633E-2</v>
      </c>
      <c r="CE642" s="127">
        <f t="shared" ref="CE642" si="12085">W642/W653</f>
        <v>5.357811914574747E-2</v>
      </c>
      <c r="CF642" s="124">
        <f t="shared" ref="CF642" si="12086">X642/X653</f>
        <v>7.8530715642811902E-2</v>
      </c>
      <c r="CG642" s="125">
        <f t="shared" ref="CG642" si="12087">Y642/Y653</f>
        <v>7.9893475366178426E-2</v>
      </c>
      <c r="CH642" s="126">
        <f t="shared" ref="CH642" si="12088">Z642/Z653</f>
        <v>7.2804314329738065E-2</v>
      </c>
      <c r="CI642" s="124">
        <f t="shared" ref="CI642" si="12089">AA642/AA653</f>
        <v>6.363636363636363E-2</v>
      </c>
      <c r="CJ642" s="130">
        <f t="shared" ref="CJ642" si="12090">AB642/AB653</f>
        <v>6.6991338996651814E-2</v>
      </c>
      <c r="CK642" s="131">
        <f t="shared" ref="CK642" si="12091">AC642/AC653</f>
        <v>6.5109578034521928E-2</v>
      </c>
    </row>
    <row r="643" spans="1:89" x14ac:dyDescent="0.2">
      <c r="A643" s="140" t="s">
        <v>30</v>
      </c>
      <c r="B643" s="195">
        <v>319</v>
      </c>
      <c r="C643" s="189">
        <v>209</v>
      </c>
      <c r="D643" s="190">
        <v>116</v>
      </c>
      <c r="E643" s="191">
        <v>156</v>
      </c>
      <c r="F643" s="188">
        <v>258</v>
      </c>
      <c r="G643" s="192">
        <v>200</v>
      </c>
      <c r="H643" s="190">
        <v>343</v>
      </c>
      <c r="I643" s="191">
        <v>352</v>
      </c>
      <c r="J643" s="188">
        <v>85</v>
      </c>
      <c r="K643" s="189">
        <v>41</v>
      </c>
      <c r="L643" s="190">
        <v>156</v>
      </c>
      <c r="M643" s="188">
        <v>140</v>
      </c>
      <c r="N643" s="193">
        <v>276</v>
      </c>
      <c r="O643" s="196">
        <v>263</v>
      </c>
      <c r="P643" s="188">
        <v>91</v>
      </c>
      <c r="Q643" s="189">
        <v>197</v>
      </c>
      <c r="R643" s="190">
        <v>141</v>
      </c>
      <c r="S643" s="191">
        <v>247</v>
      </c>
      <c r="T643" s="188">
        <v>35</v>
      </c>
      <c r="U643" s="192">
        <v>48</v>
      </c>
      <c r="V643" s="190">
        <v>246</v>
      </c>
      <c r="W643" s="197">
        <v>128</v>
      </c>
      <c r="X643" s="188">
        <v>123</v>
      </c>
      <c r="Y643" s="192">
        <v>134</v>
      </c>
      <c r="Z643" s="190">
        <v>376</v>
      </c>
      <c r="AA643" s="188">
        <v>435</v>
      </c>
      <c r="AB643" s="165">
        <f t="shared" si="11818"/>
        <v>2565</v>
      </c>
      <c r="AC643" s="166">
        <f t="shared" si="11735"/>
        <v>2550</v>
      </c>
      <c r="BI643" s="140" t="s">
        <v>30</v>
      </c>
      <c r="BJ643" s="124">
        <f>B643/B653</f>
        <v>8.0332409972299165E-2</v>
      </c>
      <c r="BK643" s="125">
        <f t="shared" ref="BK643" si="12092">C643/C653</f>
        <v>5.2791108865875222E-2</v>
      </c>
      <c r="BL643" s="126">
        <f t="shared" ref="BL643" si="12093">D643/D653</f>
        <v>6.8075117370892016E-2</v>
      </c>
      <c r="BM643" s="127">
        <f t="shared" ref="BM643" si="12094">E643/E653</f>
        <v>7.1363220494053067E-2</v>
      </c>
      <c r="BN643" s="124">
        <f t="shared" ref="BN643" si="12095">F643/F653</f>
        <v>6.9002407060711424E-2</v>
      </c>
      <c r="BO643" s="125">
        <f t="shared" ref="BO643" si="12096">G643/G653</f>
        <v>7.7489345215032937E-2</v>
      </c>
      <c r="BP643" s="126">
        <f t="shared" ref="BP643" si="12097">H643/H653</f>
        <v>6.9729619841431181E-2</v>
      </c>
      <c r="BQ643" s="127">
        <f t="shared" ref="BQ643" si="12098">I643/I653</f>
        <v>7.2323813437435797E-2</v>
      </c>
      <c r="BR643" s="124">
        <f t="shared" ref="BR643" si="12099">J643/J653</f>
        <v>0.10467980295566502</v>
      </c>
      <c r="BS643" s="125">
        <f t="shared" ref="BS643" si="12100">K643/K653</f>
        <v>5.3246753246753244E-2</v>
      </c>
      <c r="BT643" s="126">
        <f t="shared" ref="BT643" si="12101">L643/L653</f>
        <v>7.0652173913043473E-2</v>
      </c>
      <c r="BU643" s="124">
        <f t="shared" ref="BU643" si="12102">M643/M653</f>
        <v>5.5955235811350916E-2</v>
      </c>
      <c r="BV643" s="128">
        <f t="shared" ref="BV643" si="12103">N643/N653</f>
        <v>7.2498029944838449E-2</v>
      </c>
      <c r="BW643" s="129">
        <f t="shared" ref="BW643" si="12104">O643/O653</f>
        <v>6.4970355731225296E-2</v>
      </c>
      <c r="BX643" s="124">
        <f t="shared" ref="BX643" si="12105">P643/P653</f>
        <v>4.6029337379868487E-2</v>
      </c>
      <c r="BY643" s="125">
        <f t="shared" ref="BY643" si="12106">Q643/Q653</f>
        <v>0.10297961317302666</v>
      </c>
      <c r="BZ643" s="126">
        <f t="shared" ref="BZ643" si="12107">R643/R653</f>
        <v>5.2106430155210645E-2</v>
      </c>
      <c r="CA643" s="127">
        <f t="shared" ref="CA643" si="12108">S643/S653</f>
        <v>9.1821561338289961E-2</v>
      </c>
      <c r="CB643" s="124">
        <f t="shared" ref="CB643" si="12109">T643/T653</f>
        <v>7.9908675799086754E-2</v>
      </c>
      <c r="CC643" s="125">
        <f t="shared" ref="CC643" si="12110">U643/U653</f>
        <v>0.10300429184549356</v>
      </c>
      <c r="CD643" s="126">
        <f t="shared" ref="CD643" si="12111">V643/V653</f>
        <v>7.9689018464528666E-2</v>
      </c>
      <c r="CE643" s="127">
        <f t="shared" ref="CE643" si="12112">W643/W653</f>
        <v>4.7958036717871862E-2</v>
      </c>
      <c r="CF643" s="124">
        <f t="shared" ref="CF643" si="12113">X643/X653</f>
        <v>7.7897403419886005E-2</v>
      </c>
      <c r="CG643" s="125">
        <f t="shared" ref="CG643" si="12114">Y643/Y653</f>
        <v>8.9214380825565917E-2</v>
      </c>
      <c r="CH643" s="126">
        <f t="shared" ref="CH643" si="12115">Z643/Z653</f>
        <v>7.24191063174114E-2</v>
      </c>
      <c r="CI643" s="124">
        <f t="shared" ref="CI643" si="12116">AA643/AA653</f>
        <v>7.3232323232323232E-2</v>
      </c>
      <c r="CJ643" s="130">
        <f t="shared" ref="CJ643" si="12117">AB643/AB653</f>
        <v>7.0975953955560472E-2</v>
      </c>
      <c r="CK643" s="131">
        <f t="shared" ref="CK643" si="12118">AC643/AC653</f>
        <v>7.0650818718311026E-2</v>
      </c>
    </row>
    <row r="644" spans="1:89" x14ac:dyDescent="0.2">
      <c r="A644" s="132" t="s">
        <v>31</v>
      </c>
      <c r="B644" s="198">
        <v>422</v>
      </c>
      <c r="C644" s="182">
        <v>284</v>
      </c>
      <c r="D644" s="183">
        <v>103</v>
      </c>
      <c r="E644" s="184">
        <v>213</v>
      </c>
      <c r="F644" s="181">
        <v>157</v>
      </c>
      <c r="G644" s="185">
        <v>271</v>
      </c>
      <c r="H644" s="183">
        <v>370</v>
      </c>
      <c r="I644" s="184">
        <v>428</v>
      </c>
      <c r="J644" s="181">
        <v>118</v>
      </c>
      <c r="K644" s="182">
        <v>50</v>
      </c>
      <c r="L644" s="183">
        <v>361</v>
      </c>
      <c r="M644" s="181">
        <v>81</v>
      </c>
      <c r="N644" s="186">
        <v>437</v>
      </c>
      <c r="O644" s="199">
        <v>265</v>
      </c>
      <c r="P644" s="181">
        <v>111</v>
      </c>
      <c r="Q644" s="182">
        <v>211</v>
      </c>
      <c r="R644" s="183">
        <v>145</v>
      </c>
      <c r="S644" s="184">
        <v>264</v>
      </c>
      <c r="T644" s="181">
        <v>34</v>
      </c>
      <c r="U644" s="185">
        <v>39</v>
      </c>
      <c r="V644" s="183">
        <v>581</v>
      </c>
      <c r="W644" s="200">
        <v>93</v>
      </c>
      <c r="X644" s="181">
        <v>111</v>
      </c>
      <c r="Y644" s="185">
        <v>132</v>
      </c>
      <c r="Z644" s="183">
        <v>283</v>
      </c>
      <c r="AA644" s="181">
        <v>468</v>
      </c>
      <c r="AB644" s="165">
        <f t="shared" si="11818"/>
        <v>3233</v>
      </c>
      <c r="AC644" s="166">
        <f t="shared" si="11735"/>
        <v>2799</v>
      </c>
      <c r="BI644" s="132" t="s">
        <v>31</v>
      </c>
      <c r="BJ644" s="124">
        <f>B644/B653</f>
        <v>0.10627046084109797</v>
      </c>
      <c r="BK644" s="125">
        <f t="shared" ref="BK644" si="12119">C644/C653</f>
        <v>7.173528668855772E-2</v>
      </c>
      <c r="BL644" s="126">
        <f t="shared" ref="BL644" si="12120">D644/D653</f>
        <v>6.044600938967136E-2</v>
      </c>
      <c r="BM644" s="127">
        <f t="shared" ref="BM644" si="12121">E644/E653</f>
        <v>9.7438243366880145E-2</v>
      </c>
      <c r="BN644" s="124">
        <f t="shared" ref="BN644" si="12122">F644/F653</f>
        <v>4.1989836854774004E-2</v>
      </c>
      <c r="BO644" s="125">
        <f t="shared" ref="BO644" si="12123">G644/G653</f>
        <v>0.10499806276636962</v>
      </c>
      <c r="BP644" s="126">
        <f t="shared" ref="BP644" si="12124">H644/H653</f>
        <v>7.5218540353730434E-2</v>
      </c>
      <c r="BQ644" s="127">
        <f t="shared" ref="BQ644" si="12125">I644/I653</f>
        <v>8.793918224779125E-2</v>
      </c>
      <c r="BR644" s="124">
        <f t="shared" ref="BR644" si="12126">J644/J653</f>
        <v>0.14532019704433496</v>
      </c>
      <c r="BS644" s="125">
        <f t="shared" ref="BS644" si="12127">K644/K653</f>
        <v>6.4935064935064929E-2</v>
      </c>
      <c r="BT644" s="126">
        <f t="shared" ref="BT644" si="12128">L644/L653</f>
        <v>0.16349637681159421</v>
      </c>
      <c r="BU644" s="124">
        <f t="shared" ref="BU644" si="12129">M644/M653</f>
        <v>3.237410071942446E-2</v>
      </c>
      <c r="BV644" s="128">
        <f t="shared" ref="BV644" si="12130">N644/N653</f>
        <v>0.11478854741266088</v>
      </c>
      <c r="BW644" s="129">
        <f t="shared" ref="BW644" si="12131">O644/O653</f>
        <v>6.5464426877470352E-2</v>
      </c>
      <c r="BX644" s="124">
        <f t="shared" ref="BX644" si="12132">P644/P653</f>
        <v>5.614567526555387E-2</v>
      </c>
      <c r="BY644" s="125">
        <f t="shared" ref="BY644" si="12133">Q644/Q653</f>
        <v>0.11029796131730267</v>
      </c>
      <c r="BZ644" s="126">
        <f t="shared" ref="BZ644" si="12134">R644/R653</f>
        <v>5.358462675535846E-2</v>
      </c>
      <c r="CA644" s="127">
        <f t="shared" ref="CA644" si="12135">S644/S653</f>
        <v>9.8141263940520446E-2</v>
      </c>
      <c r="CB644" s="124">
        <f t="shared" ref="CB644" si="12136">T644/T653</f>
        <v>7.7625570776255703E-2</v>
      </c>
      <c r="CC644" s="125">
        <f t="shared" ref="CC644" si="12137">U644/U653</f>
        <v>8.3690987124463517E-2</v>
      </c>
      <c r="CD644" s="126">
        <f t="shared" ref="CD644" si="12138">V644/V653</f>
        <v>0.18820861678004536</v>
      </c>
      <c r="CE644" s="127">
        <f t="shared" ref="CE644" si="12139">W644/W653</f>
        <v>3.4844511052828778E-2</v>
      </c>
      <c r="CF644" s="124">
        <f t="shared" ref="CF644" si="12140">X644/X653</f>
        <v>7.0297656744775172E-2</v>
      </c>
      <c r="CG644" s="125">
        <f t="shared" ref="CG644" si="12141">Y644/Y653</f>
        <v>8.7882822902796268E-2</v>
      </c>
      <c r="CH644" s="126">
        <f t="shared" ref="CH644" si="12142">Z644/Z653</f>
        <v>5.4506933744221879E-2</v>
      </c>
      <c r="CI644" s="124">
        <f t="shared" ref="CI644" si="12143">AA644/AA653</f>
        <v>7.8787878787878782E-2</v>
      </c>
      <c r="CJ644" s="130">
        <f t="shared" ref="CJ644" si="12144">AB644/AB653</f>
        <v>8.9460140014942305E-2</v>
      </c>
      <c r="CK644" s="131">
        <f t="shared" ref="CK644" si="12145">AC644/AC653</f>
        <v>7.7549663369628458E-2</v>
      </c>
    </row>
    <row r="645" spans="1:89" x14ac:dyDescent="0.2">
      <c r="A645" s="140" t="s">
        <v>32</v>
      </c>
      <c r="B645" s="195">
        <v>320</v>
      </c>
      <c r="C645" s="189">
        <v>390</v>
      </c>
      <c r="D645" s="190">
        <v>58</v>
      </c>
      <c r="E645" s="191">
        <v>242</v>
      </c>
      <c r="F645" s="188">
        <v>114</v>
      </c>
      <c r="G645" s="192">
        <v>473</v>
      </c>
      <c r="H645" s="190">
        <v>404</v>
      </c>
      <c r="I645" s="191">
        <v>597</v>
      </c>
      <c r="J645" s="188">
        <v>61</v>
      </c>
      <c r="K645" s="189">
        <v>69</v>
      </c>
      <c r="L645" s="190">
        <v>321</v>
      </c>
      <c r="M645" s="188">
        <v>101</v>
      </c>
      <c r="N645" s="193">
        <v>571</v>
      </c>
      <c r="O645" s="196">
        <v>270</v>
      </c>
      <c r="P645" s="188">
        <v>136</v>
      </c>
      <c r="Q645" s="189">
        <v>204</v>
      </c>
      <c r="R645" s="190">
        <v>169</v>
      </c>
      <c r="S645" s="191">
        <v>294</v>
      </c>
      <c r="T645" s="188">
        <v>33</v>
      </c>
      <c r="U645" s="192">
        <v>32</v>
      </c>
      <c r="V645" s="190">
        <v>580</v>
      </c>
      <c r="W645" s="197">
        <v>92</v>
      </c>
      <c r="X645" s="188">
        <v>88</v>
      </c>
      <c r="Y645" s="192">
        <v>150</v>
      </c>
      <c r="Z645" s="190">
        <v>274</v>
      </c>
      <c r="AA645" s="188">
        <v>707</v>
      </c>
      <c r="AB645" s="165">
        <f t="shared" si="11818"/>
        <v>3129</v>
      </c>
      <c r="AC645" s="166">
        <f t="shared" si="11735"/>
        <v>3621</v>
      </c>
      <c r="BI645" s="140" t="s">
        <v>32</v>
      </c>
      <c r="BJ645" s="124">
        <f>B645/B653</f>
        <v>8.0584235708889451E-2</v>
      </c>
      <c r="BK645" s="125">
        <f t="shared" ref="BK645" si="12146">C645/C653</f>
        <v>9.8509724677948982E-2</v>
      </c>
      <c r="BL645" s="126">
        <f t="shared" ref="BL645" si="12147">D645/D653</f>
        <v>3.4037558685446008E-2</v>
      </c>
      <c r="BM645" s="127">
        <f t="shared" ref="BM645" si="12148">E645/E653</f>
        <v>0.11070448307410796</v>
      </c>
      <c r="BN645" s="124">
        <f t="shared" ref="BN645" si="12149">F645/F653</f>
        <v>3.0489435677988768E-2</v>
      </c>
      <c r="BO645" s="125">
        <f t="shared" ref="BO645" si="12150">G645/G653</f>
        <v>0.18326230143355288</v>
      </c>
      <c r="BP645" s="126">
        <f t="shared" ref="BP645" si="12151">H645/H653</f>
        <v>8.213051433218134E-2</v>
      </c>
      <c r="BQ645" s="127">
        <f t="shared" ref="BQ645" si="12152">I645/I653</f>
        <v>0.12266283131292377</v>
      </c>
      <c r="BR645" s="124">
        <f t="shared" ref="BR645" si="12153">J645/J653</f>
        <v>7.5123152709359611E-2</v>
      </c>
      <c r="BS645" s="125">
        <f t="shared" ref="BS645" si="12154">K645/K653</f>
        <v>8.9610389610389612E-2</v>
      </c>
      <c r="BT645" s="126">
        <f t="shared" ref="BT645" si="12155">L645/L653</f>
        <v>0.1453804347826087</v>
      </c>
      <c r="BU645" s="124">
        <f t="shared" ref="BU645" si="12156">M645/M653</f>
        <v>4.0367705835331738E-2</v>
      </c>
      <c r="BV645" s="128">
        <f t="shared" ref="BV645" si="12157">N645/N653</f>
        <v>0.14998686629892305</v>
      </c>
      <c r="BW645" s="129">
        <f t="shared" ref="BW645" si="12158">O645/O653</f>
        <v>6.6699604743083007E-2</v>
      </c>
      <c r="BX645" s="124">
        <f t="shared" ref="BX645" si="12159">P645/P653</f>
        <v>6.8791097622660599E-2</v>
      </c>
      <c r="BY645" s="125">
        <f t="shared" ref="BY645" si="12160">Q645/Q653</f>
        <v>0.10663878724516467</v>
      </c>
      <c r="BZ645" s="126">
        <f t="shared" ref="BZ645" si="12161">R645/R653</f>
        <v>6.2453806356245381E-2</v>
      </c>
      <c r="CA645" s="127">
        <f t="shared" ref="CA645" si="12162">S645/S653</f>
        <v>0.10929368029739776</v>
      </c>
      <c r="CB645" s="124">
        <f t="shared" ref="CB645" si="12163">T645/T653</f>
        <v>7.5342465753424653E-2</v>
      </c>
      <c r="CC645" s="125">
        <f t="shared" ref="CC645" si="12164">U645/U653</f>
        <v>6.8669527896995708E-2</v>
      </c>
      <c r="CD645" s="126">
        <f t="shared" ref="CD645" si="12165">V645/V653</f>
        <v>0.18788467768059605</v>
      </c>
      <c r="CE645" s="127">
        <f t="shared" ref="CE645" si="12166">W645/W653</f>
        <v>3.4469838890970404E-2</v>
      </c>
      <c r="CF645" s="124">
        <f t="shared" ref="CF645" si="12167">X645/X653</f>
        <v>5.5731475617479417E-2</v>
      </c>
      <c r="CG645" s="125">
        <f t="shared" ref="CG645" si="12168">Y645/Y653</f>
        <v>9.986684420772303E-2</v>
      </c>
      <c r="CH645" s="126">
        <f t="shared" ref="CH645" si="12169">Z645/Z653</f>
        <v>5.2773497688751926E-2</v>
      </c>
      <c r="CI645" s="124">
        <f t="shared" ref="CI645" si="12170">AA645/AA653</f>
        <v>0.11902356902356902</v>
      </c>
      <c r="CJ645" s="130">
        <f t="shared" ref="CJ645" si="12171">AB645/AB653</f>
        <v>8.6582362544619387E-2</v>
      </c>
      <c r="CK645" s="131">
        <f t="shared" ref="CK645" si="12172">AC645/AC653</f>
        <v>0.10032416258000167</v>
      </c>
    </row>
    <row r="646" spans="1:89" x14ac:dyDescent="0.2">
      <c r="A646" s="132" t="s">
        <v>33</v>
      </c>
      <c r="B646" s="198">
        <v>211</v>
      </c>
      <c r="C646" s="182">
        <v>319</v>
      </c>
      <c r="D646" s="183">
        <v>29</v>
      </c>
      <c r="E646" s="184">
        <v>175</v>
      </c>
      <c r="F646" s="181">
        <v>54</v>
      </c>
      <c r="G646" s="185">
        <v>304</v>
      </c>
      <c r="H646" s="183">
        <v>157</v>
      </c>
      <c r="I646" s="184">
        <v>308</v>
      </c>
      <c r="J646" s="181">
        <v>17</v>
      </c>
      <c r="K646" s="182">
        <v>48</v>
      </c>
      <c r="L646" s="183">
        <v>308</v>
      </c>
      <c r="M646" s="181">
        <v>51</v>
      </c>
      <c r="N646" s="186">
        <v>230</v>
      </c>
      <c r="O646" s="199">
        <v>151</v>
      </c>
      <c r="P646" s="181">
        <v>43</v>
      </c>
      <c r="Q646" s="182">
        <v>124</v>
      </c>
      <c r="R646" s="183">
        <v>68</v>
      </c>
      <c r="S646" s="184">
        <v>210</v>
      </c>
      <c r="T646" s="181">
        <v>20</v>
      </c>
      <c r="U646" s="185">
        <v>18</v>
      </c>
      <c r="V646" s="183">
        <v>409</v>
      </c>
      <c r="W646" s="200">
        <v>60</v>
      </c>
      <c r="X646" s="181">
        <v>19</v>
      </c>
      <c r="Y646" s="185">
        <v>68</v>
      </c>
      <c r="Z646" s="183">
        <v>163</v>
      </c>
      <c r="AA646" s="181">
        <v>507</v>
      </c>
      <c r="AB646" s="165">
        <f t="shared" si="11818"/>
        <v>1728</v>
      </c>
      <c r="AC646" s="166">
        <f t="shared" si="11735"/>
        <v>2343</v>
      </c>
      <c r="BI646" s="132" t="s">
        <v>33</v>
      </c>
      <c r="BJ646" s="124">
        <f>B646/B653</f>
        <v>5.3135230420548983E-2</v>
      </c>
      <c r="BK646" s="125">
        <f t="shared" ref="BK646" si="12173">C646/C653</f>
        <v>8.0575903005809552E-2</v>
      </c>
      <c r="BL646" s="126">
        <f t="shared" ref="BL646" si="12174">D646/D653</f>
        <v>1.7018779342723004E-2</v>
      </c>
      <c r="BM646" s="127">
        <f t="shared" ref="BM646" si="12175">E646/E653</f>
        <v>8.0054894784995431E-2</v>
      </c>
      <c r="BN646" s="124">
        <f t="shared" ref="BN646" si="12176">F646/F653</f>
        <v>1.4442364268520995E-2</v>
      </c>
      <c r="BO646" s="125">
        <f t="shared" ref="BO646" si="12177">G646/G653</f>
        <v>0.11778380472685006</v>
      </c>
      <c r="BP646" s="126">
        <f t="shared" ref="BP646" si="12178">H646/H653</f>
        <v>3.1917056312258586E-2</v>
      </c>
      <c r="BQ646" s="127">
        <f t="shared" ref="BQ646" si="12179">I646/I653</f>
        <v>6.3283336757756312E-2</v>
      </c>
      <c r="BR646" s="124">
        <f t="shared" ref="BR646" si="12180">J646/J653</f>
        <v>2.0935960591133004E-2</v>
      </c>
      <c r="BS646" s="125">
        <f t="shared" ref="BS646" si="12181">K646/K653</f>
        <v>6.2337662337662338E-2</v>
      </c>
      <c r="BT646" s="126">
        <f t="shared" ref="BT646" si="12182">L646/L653</f>
        <v>0.13949275362318841</v>
      </c>
      <c r="BU646" s="124">
        <f t="shared" ref="BU646" si="12183">M646/M653</f>
        <v>2.0383693045563551E-2</v>
      </c>
      <c r="BV646" s="128">
        <f t="shared" ref="BV646" si="12184">N646/N653</f>
        <v>6.0415024954032046E-2</v>
      </c>
      <c r="BW646" s="129">
        <f t="shared" ref="BW646" si="12185">O646/O653</f>
        <v>3.7302371541501976E-2</v>
      </c>
      <c r="BX646" s="124">
        <f t="shared" ref="BX646" si="12186">P646/P653</f>
        <v>2.175012645422357E-2</v>
      </c>
      <c r="BY646" s="125">
        <f t="shared" ref="BY646" si="12187">Q646/Q653</f>
        <v>6.4819654992158915E-2</v>
      </c>
      <c r="BZ646" s="126">
        <f t="shared" ref="BZ646" si="12188">R646/R653</f>
        <v>2.5129342202512936E-2</v>
      </c>
      <c r="CA646" s="127">
        <f t="shared" ref="CA646" si="12189">S646/S653</f>
        <v>7.8066914498141265E-2</v>
      </c>
      <c r="CB646" s="124">
        <f t="shared" ref="CB646" si="12190">T646/T653</f>
        <v>4.5662100456621002E-2</v>
      </c>
      <c r="CC646" s="125">
        <f t="shared" ref="CC646" si="12191">U646/U653</f>
        <v>3.8626609442060089E-2</v>
      </c>
      <c r="CD646" s="126">
        <f t="shared" ref="CD646" si="12192">V646/V653</f>
        <v>0.13249109167476514</v>
      </c>
      <c r="CE646" s="127">
        <f t="shared" ref="CE646" si="12193">W646/W653</f>
        <v>2.2480329711502434E-2</v>
      </c>
      <c r="CF646" s="124">
        <f t="shared" ref="CF646" si="12194">X646/X653</f>
        <v>1.2032932235592146E-2</v>
      </c>
      <c r="CG646" s="125">
        <f t="shared" ref="CG646" si="12195">Y646/Y653</f>
        <v>4.5272969374167776E-2</v>
      </c>
      <c r="CH646" s="126">
        <f t="shared" ref="CH646" si="12196">Z646/Z653</f>
        <v>3.13944530046225E-2</v>
      </c>
      <c r="CI646" s="124">
        <f t="shared" ref="CI646" si="12197">AA646/AA653</f>
        <v>8.5353535353535348E-2</v>
      </c>
      <c r="CJ646" s="130">
        <f t="shared" ref="CJ646" si="12198">AB646/AB653</f>
        <v>4.7815379506903899E-2</v>
      </c>
      <c r="CK646" s="131">
        <f t="shared" ref="CK646" si="12199">AC646/AC653</f>
        <v>6.4915634610589315E-2</v>
      </c>
    </row>
    <row r="647" spans="1:89" x14ac:dyDescent="0.2">
      <c r="A647" s="140" t="s">
        <v>34</v>
      </c>
      <c r="B647" s="195">
        <v>2</v>
      </c>
      <c r="C647" s="189">
        <v>110</v>
      </c>
      <c r="D647" s="190">
        <v>4</v>
      </c>
      <c r="E647" s="191">
        <v>68</v>
      </c>
      <c r="F647" s="188">
        <v>3</v>
      </c>
      <c r="G647" s="192">
        <v>49</v>
      </c>
      <c r="H647" s="190">
        <v>24</v>
      </c>
      <c r="I647" s="191">
        <v>66</v>
      </c>
      <c r="J647" s="188">
        <v>2</v>
      </c>
      <c r="K647" s="189">
        <v>14</v>
      </c>
      <c r="L647" s="190">
        <v>37</v>
      </c>
      <c r="M647" s="188">
        <v>15</v>
      </c>
      <c r="N647" s="193">
        <v>31</v>
      </c>
      <c r="O647" s="196">
        <v>40</v>
      </c>
      <c r="P647" s="188">
        <v>22</v>
      </c>
      <c r="Q647" s="189">
        <v>23</v>
      </c>
      <c r="R647" s="190">
        <v>18</v>
      </c>
      <c r="S647" s="191">
        <v>80</v>
      </c>
      <c r="T647" s="188">
        <v>12</v>
      </c>
      <c r="U647" s="192">
        <v>2</v>
      </c>
      <c r="V647" s="190">
        <v>51</v>
      </c>
      <c r="W647" s="197">
        <v>15</v>
      </c>
      <c r="X647" s="188">
        <v>8</v>
      </c>
      <c r="Y647" s="192">
        <v>22</v>
      </c>
      <c r="Z647" s="190">
        <v>56</v>
      </c>
      <c r="AA647" s="188">
        <v>118</v>
      </c>
      <c r="AB647" s="165">
        <f t="shared" si="11818"/>
        <v>270</v>
      </c>
      <c r="AC647" s="166">
        <f t="shared" si="11735"/>
        <v>622</v>
      </c>
      <c r="BI647" s="140" t="s">
        <v>34</v>
      </c>
      <c r="BJ647" s="124">
        <f>B647/B653</f>
        <v>5.03651473180559E-4</v>
      </c>
      <c r="BK647" s="125">
        <f t="shared" ref="BK647" si="12200">C647/C653</f>
        <v>2.7784794139934326E-2</v>
      </c>
      <c r="BL647" s="126">
        <f t="shared" ref="BL647" si="12201">D647/D653</f>
        <v>2.3474178403755869E-3</v>
      </c>
      <c r="BM647" s="127">
        <f t="shared" ref="BM647" si="12202">E647/E653</f>
        <v>3.110704483074108E-2</v>
      </c>
      <c r="BN647" s="124">
        <f t="shared" ref="BN647" si="12203">F647/F653</f>
        <v>8.0235357047338859E-4</v>
      </c>
      <c r="BO647" s="125">
        <f t="shared" ref="BO647" si="12204">G647/G653</f>
        <v>1.8984889577683069E-2</v>
      </c>
      <c r="BP647" s="126">
        <f t="shared" ref="BP647" si="12205">H647/H653</f>
        <v>4.8790404553771096E-3</v>
      </c>
      <c r="BQ647" s="127">
        <f t="shared" ref="BQ647" si="12206">I647/I653</f>
        <v>1.3560715019519212E-2</v>
      </c>
      <c r="BR647" s="124">
        <f t="shared" ref="BR647" si="12207">J647/J653</f>
        <v>2.4630541871921183E-3</v>
      </c>
      <c r="BS647" s="125">
        <f t="shared" ref="BS647" si="12208">K647/K653</f>
        <v>1.8181818181818181E-2</v>
      </c>
      <c r="BT647" s="126">
        <f t="shared" ref="BT647" si="12209">L647/L653</f>
        <v>1.6757246376811596E-2</v>
      </c>
      <c r="BU647" s="124">
        <f t="shared" ref="BU647" si="12210">M647/M653</f>
        <v>5.9952038369304557E-3</v>
      </c>
      <c r="BV647" s="128">
        <f t="shared" ref="BV647" si="12211">N647/N653</f>
        <v>8.1428946677173635E-3</v>
      </c>
      <c r="BW647" s="129">
        <f t="shared" ref="BW647" si="12212">O647/O653</f>
        <v>9.881422924901186E-3</v>
      </c>
      <c r="BX647" s="124">
        <f t="shared" ref="BX647" si="12213">P647/P653</f>
        <v>1.112797167425392E-2</v>
      </c>
      <c r="BY647" s="125">
        <f t="shared" ref="BY647" si="12214">Q647/Q653</f>
        <v>1.2023000522739153E-2</v>
      </c>
      <c r="BZ647" s="126">
        <f t="shared" ref="BZ647" si="12215">R647/R653</f>
        <v>6.6518847006651885E-3</v>
      </c>
      <c r="CA647" s="127">
        <f t="shared" ref="CA647" si="12216">S647/S653</f>
        <v>2.9739776951672861E-2</v>
      </c>
      <c r="CB647" s="124">
        <f t="shared" ref="CB647" si="12217">T647/T653</f>
        <v>2.7397260273972601E-2</v>
      </c>
      <c r="CC647" s="125">
        <f t="shared" ref="CC647" si="12218">U647/U653</f>
        <v>4.2918454935622317E-3</v>
      </c>
      <c r="CD647" s="126">
        <f t="shared" ref="CD647" si="12219">V647/V653</f>
        <v>1.6520894071914479E-2</v>
      </c>
      <c r="CE647" s="127">
        <f t="shared" ref="CE647" si="12220">W647/W653</f>
        <v>5.6200824278756084E-3</v>
      </c>
      <c r="CF647" s="124">
        <f t="shared" ref="CF647" si="12221">X647/X653</f>
        <v>5.0664977834072198E-3</v>
      </c>
      <c r="CG647" s="125">
        <f t="shared" ref="CG647" si="12222">Y647/Y653</f>
        <v>1.4647137150466045E-2</v>
      </c>
      <c r="CH647" s="126">
        <f t="shared" ref="CH647" si="12223">Z647/Z653</f>
        <v>1.078582434514638E-2</v>
      </c>
      <c r="CI647" s="124">
        <f t="shared" ref="CI647" si="12224">AA647/AA653</f>
        <v>1.9865319865319864E-2</v>
      </c>
      <c r="CJ647" s="130">
        <f t="shared" ref="CJ647" si="12225">AB647/AB653</f>
        <v>7.4711530479537342E-3</v>
      </c>
      <c r="CK647" s="131">
        <f t="shared" ref="CK647" si="12226">AC647/AC653</f>
        <v>1.7233258526584101E-2</v>
      </c>
    </row>
    <row r="648" spans="1:89" x14ac:dyDescent="0.2">
      <c r="A648" s="132" t="s">
        <v>35</v>
      </c>
      <c r="B648" s="198">
        <v>0</v>
      </c>
      <c r="C648" s="182">
        <v>15</v>
      </c>
      <c r="D648" s="183">
        <v>1</v>
      </c>
      <c r="E648" s="184">
        <v>4</v>
      </c>
      <c r="F648" s="181">
        <v>0</v>
      </c>
      <c r="G648" s="185">
        <v>0</v>
      </c>
      <c r="H648" s="183">
        <v>0</v>
      </c>
      <c r="I648" s="184">
        <v>7</v>
      </c>
      <c r="J648" s="181">
        <v>0</v>
      </c>
      <c r="K648" s="182">
        <v>0</v>
      </c>
      <c r="L648" s="183">
        <v>3</v>
      </c>
      <c r="M648" s="181">
        <v>0</v>
      </c>
      <c r="N648" s="186">
        <v>1</v>
      </c>
      <c r="O648" s="199">
        <v>4</v>
      </c>
      <c r="P648" s="181">
        <v>3</v>
      </c>
      <c r="Q648" s="182">
        <v>2</v>
      </c>
      <c r="R648" s="183">
        <v>1</v>
      </c>
      <c r="S648" s="184">
        <v>1</v>
      </c>
      <c r="T648" s="181">
        <v>0</v>
      </c>
      <c r="U648" s="185">
        <v>1</v>
      </c>
      <c r="V648" s="183">
        <v>1</v>
      </c>
      <c r="W648" s="200">
        <v>0</v>
      </c>
      <c r="X648" s="181">
        <v>0</v>
      </c>
      <c r="Y648" s="185">
        <v>1</v>
      </c>
      <c r="Z648" s="183">
        <v>2</v>
      </c>
      <c r="AA648" s="181">
        <v>1</v>
      </c>
      <c r="AB648" s="165">
        <f t="shared" si="11818"/>
        <v>12</v>
      </c>
      <c r="AC648" s="166">
        <f t="shared" si="11735"/>
        <v>36</v>
      </c>
      <c r="BI648" s="132" t="s">
        <v>35</v>
      </c>
      <c r="BJ648" s="124">
        <f>B648/B653</f>
        <v>0</v>
      </c>
      <c r="BK648" s="125">
        <f t="shared" ref="BK648" si="12227">C648/C653</f>
        <v>3.7888355645364991E-3</v>
      </c>
      <c r="BL648" s="126">
        <f t="shared" ref="BL648" si="12228">D648/D653</f>
        <v>5.8685446009389673E-4</v>
      </c>
      <c r="BM648" s="127">
        <f t="shared" ref="BM648" si="12229">E648/E653</f>
        <v>1.8298261665141812E-3</v>
      </c>
      <c r="BN648" s="124">
        <f t="shared" ref="BN648" si="12230">F648/F653</f>
        <v>0</v>
      </c>
      <c r="BO648" s="125">
        <f t="shared" ref="BO648" si="12231">G648/G653</f>
        <v>0</v>
      </c>
      <c r="BP648" s="126">
        <f t="shared" ref="BP648" si="12232">H648/H653</f>
        <v>0</v>
      </c>
      <c r="BQ648" s="127">
        <f t="shared" ref="BQ648" si="12233">I648/I653</f>
        <v>1.4382576535853708E-3</v>
      </c>
      <c r="BR648" s="124">
        <f t="shared" ref="BR648" si="12234">J648/J653</f>
        <v>0</v>
      </c>
      <c r="BS648" s="125">
        <f t="shared" ref="BS648" si="12235">K648/K653</f>
        <v>0</v>
      </c>
      <c r="BT648" s="126">
        <f t="shared" ref="BT648" si="12236">L648/L653</f>
        <v>1.358695652173913E-3</v>
      </c>
      <c r="BU648" s="124">
        <f t="shared" ref="BU648" si="12237">M648/M653</f>
        <v>0</v>
      </c>
      <c r="BV648" s="128">
        <f t="shared" ref="BV648" si="12238">N648/N653</f>
        <v>2.6267402153926978E-4</v>
      </c>
      <c r="BW648" s="129">
        <f t="shared" ref="BW648" si="12239">O648/O653</f>
        <v>9.8814229249011851E-4</v>
      </c>
      <c r="BX648" s="124">
        <f t="shared" ref="BX648" si="12240">P648/P653</f>
        <v>1.5174506828528073E-3</v>
      </c>
      <c r="BY648" s="125">
        <f t="shared" ref="BY648" si="12241">Q648/Q653</f>
        <v>1.0454783063251437E-3</v>
      </c>
      <c r="BZ648" s="126">
        <f t="shared" ref="BZ648" si="12242">R648/R653</f>
        <v>3.6954915003695491E-4</v>
      </c>
      <c r="CA648" s="127">
        <f t="shared" ref="CA648" si="12243">S648/S653</f>
        <v>3.7174721189591077E-4</v>
      </c>
      <c r="CB648" s="124">
        <f t="shared" ref="CB648" si="12244">T648/T653</f>
        <v>0</v>
      </c>
      <c r="CC648" s="125">
        <f t="shared" ref="CC648" si="12245">U648/U653</f>
        <v>2.1459227467811159E-3</v>
      </c>
      <c r="CD648" s="126">
        <f t="shared" ref="CD648" si="12246">V648/V653</f>
        <v>3.2393909944930353E-4</v>
      </c>
      <c r="CE648" s="127">
        <f t="shared" ref="CE648" si="12247">W648/W653</f>
        <v>0</v>
      </c>
      <c r="CF648" s="124">
        <f t="shared" ref="CF648" si="12248">X648/X653</f>
        <v>0</v>
      </c>
      <c r="CG648" s="125">
        <f t="shared" ref="CG648" si="12249">Y648/Y653</f>
        <v>6.6577896138482028E-4</v>
      </c>
      <c r="CH648" s="126">
        <f t="shared" ref="CH648" si="12250">Z648/Z653</f>
        <v>3.8520801232665641E-4</v>
      </c>
      <c r="CI648" s="124">
        <f t="shared" ref="CI648" si="12251">AA648/AA653</f>
        <v>1.6835016835016836E-4</v>
      </c>
      <c r="CJ648" s="130">
        <f t="shared" ref="CJ648" si="12252">AB648/AB653</f>
        <v>3.3205124657572152E-4</v>
      </c>
      <c r="CK648" s="131">
        <f t="shared" ref="CK648" si="12253">AC648/AC653</f>
        <v>9.9742332308203801E-4</v>
      </c>
    </row>
    <row r="649" spans="1:89" x14ac:dyDescent="0.2">
      <c r="A649" s="140" t="s">
        <v>36</v>
      </c>
      <c r="B649" s="195">
        <v>0</v>
      </c>
      <c r="C649" s="189">
        <v>1</v>
      </c>
      <c r="D649" s="190">
        <v>0</v>
      </c>
      <c r="E649" s="191">
        <v>1</v>
      </c>
      <c r="F649" s="188">
        <v>0</v>
      </c>
      <c r="G649" s="192">
        <v>0</v>
      </c>
      <c r="H649" s="190">
        <v>0</v>
      </c>
      <c r="I649" s="191">
        <v>0</v>
      </c>
      <c r="J649" s="188">
        <v>0</v>
      </c>
      <c r="K649" s="192">
        <v>0</v>
      </c>
      <c r="L649" s="190">
        <v>0</v>
      </c>
      <c r="M649" s="188">
        <v>0</v>
      </c>
      <c r="N649" s="193">
        <v>0</v>
      </c>
      <c r="O649" s="196">
        <v>0</v>
      </c>
      <c r="P649" s="188">
        <v>0</v>
      </c>
      <c r="Q649" s="192">
        <v>0</v>
      </c>
      <c r="R649" s="190">
        <v>0</v>
      </c>
      <c r="S649" s="191">
        <v>1</v>
      </c>
      <c r="T649" s="188">
        <v>0</v>
      </c>
      <c r="U649" s="192">
        <v>0</v>
      </c>
      <c r="V649" s="190">
        <v>0</v>
      </c>
      <c r="W649" s="191">
        <v>0</v>
      </c>
      <c r="X649" s="188">
        <v>0</v>
      </c>
      <c r="Y649" s="192">
        <v>0</v>
      </c>
      <c r="Z649" s="190">
        <v>0</v>
      </c>
      <c r="AA649" s="188">
        <v>0</v>
      </c>
      <c r="AB649" s="165">
        <f t="shared" si="11818"/>
        <v>0</v>
      </c>
      <c r="AC649" s="166">
        <f t="shared" si="11735"/>
        <v>3</v>
      </c>
      <c r="BI649" s="140" t="s">
        <v>36</v>
      </c>
      <c r="BJ649" s="124">
        <f>B649/B653</f>
        <v>0</v>
      </c>
      <c r="BK649" s="125">
        <f t="shared" ref="BK649" si="12254">C649/C653</f>
        <v>2.5258903763576663E-4</v>
      </c>
      <c r="BL649" s="126">
        <f t="shared" ref="BL649" si="12255">D649/D653</f>
        <v>0</v>
      </c>
      <c r="BM649" s="127">
        <f t="shared" ref="BM649" si="12256">E649/E653</f>
        <v>4.5745654162854531E-4</v>
      </c>
      <c r="BN649" s="124">
        <f t="shared" ref="BN649" si="12257">F649/F653</f>
        <v>0</v>
      </c>
      <c r="BO649" s="125">
        <f t="shared" ref="BO649" si="12258">G649/G653</f>
        <v>0</v>
      </c>
      <c r="BP649" s="126">
        <f t="shared" ref="BP649" si="12259">H649/H653</f>
        <v>0</v>
      </c>
      <c r="BQ649" s="127">
        <f t="shared" ref="BQ649" si="12260">I649/I653</f>
        <v>0</v>
      </c>
      <c r="BR649" s="124">
        <f t="shared" ref="BR649" si="12261">J649/J653</f>
        <v>0</v>
      </c>
      <c r="BS649" s="125">
        <f t="shared" ref="BS649" si="12262">K649/K653</f>
        <v>0</v>
      </c>
      <c r="BT649" s="126">
        <f t="shared" ref="BT649" si="12263">L649/L653</f>
        <v>0</v>
      </c>
      <c r="BU649" s="124">
        <f t="shared" ref="BU649" si="12264">M649/M653</f>
        <v>0</v>
      </c>
      <c r="BV649" s="128">
        <f t="shared" ref="BV649" si="12265">N649/N653</f>
        <v>0</v>
      </c>
      <c r="BW649" s="129">
        <f t="shared" ref="BW649" si="12266">O649/O653</f>
        <v>0</v>
      </c>
      <c r="BX649" s="124">
        <f t="shared" ref="BX649" si="12267">P649/P653</f>
        <v>0</v>
      </c>
      <c r="BY649" s="125">
        <f t="shared" ref="BY649" si="12268">Q649/Q653</f>
        <v>0</v>
      </c>
      <c r="BZ649" s="126">
        <f t="shared" ref="BZ649" si="12269">R649/R653</f>
        <v>0</v>
      </c>
      <c r="CA649" s="127">
        <f t="shared" ref="CA649" si="12270">S649/S653</f>
        <v>3.7174721189591077E-4</v>
      </c>
      <c r="CB649" s="124">
        <f t="shared" ref="CB649" si="12271">T649/T653</f>
        <v>0</v>
      </c>
      <c r="CC649" s="125">
        <f t="shared" ref="CC649" si="12272">U649/U653</f>
        <v>0</v>
      </c>
      <c r="CD649" s="126">
        <f t="shared" ref="CD649" si="12273">V649/V653</f>
        <v>0</v>
      </c>
      <c r="CE649" s="127">
        <f t="shared" ref="CE649" si="12274">W649/W653</f>
        <v>0</v>
      </c>
      <c r="CF649" s="124">
        <f t="shared" ref="CF649" si="12275">X649/X653</f>
        <v>0</v>
      </c>
      <c r="CG649" s="125">
        <f t="shared" ref="CG649" si="12276">Y649/Y653</f>
        <v>0</v>
      </c>
      <c r="CH649" s="126">
        <f t="shared" ref="CH649" si="12277">Z649/Z653</f>
        <v>0</v>
      </c>
      <c r="CI649" s="124">
        <f t="shared" ref="CI649" si="12278">AA649/AA653</f>
        <v>0</v>
      </c>
      <c r="CJ649" s="130">
        <f t="shared" ref="CJ649" si="12279">AB649/AB653</f>
        <v>0</v>
      </c>
      <c r="CK649" s="131">
        <f t="shared" ref="CK649" si="12280">AC649/AC653</f>
        <v>8.3118610256836505E-5</v>
      </c>
    </row>
    <row r="650" spans="1:89" x14ac:dyDescent="0.2">
      <c r="A650" s="132" t="s">
        <v>37</v>
      </c>
      <c r="B650" s="57"/>
      <c r="C650" s="58"/>
      <c r="D650" s="134"/>
      <c r="E650" s="135"/>
      <c r="F650" s="133"/>
      <c r="G650" s="136"/>
      <c r="H650" s="134"/>
      <c r="I650" s="135"/>
      <c r="J650" s="133"/>
      <c r="K650" s="136"/>
      <c r="L650" s="134"/>
      <c r="M650" s="133"/>
      <c r="N650" s="137"/>
      <c r="O650" s="138"/>
      <c r="P650" s="133"/>
      <c r="Q650" s="136"/>
      <c r="R650" s="134"/>
      <c r="S650" s="135"/>
      <c r="T650" s="133"/>
      <c r="U650" s="136"/>
      <c r="V650" s="134"/>
      <c r="W650" s="135"/>
      <c r="X650" s="133"/>
      <c r="Y650" s="136"/>
      <c r="Z650" s="139"/>
      <c r="AA650" s="2"/>
      <c r="AB650" s="165"/>
      <c r="AC650" s="166"/>
      <c r="BI650" s="132" t="s">
        <v>37</v>
      </c>
      <c r="BJ650" s="124">
        <f>B650/B653</f>
        <v>0</v>
      </c>
      <c r="BK650" s="125">
        <f t="shared" ref="BK650" si="12281">C650/C653</f>
        <v>0</v>
      </c>
      <c r="BL650" s="126">
        <f t="shared" ref="BL650" si="12282">D650/D653</f>
        <v>0</v>
      </c>
      <c r="BM650" s="127">
        <f t="shared" ref="BM650" si="12283">E650/E653</f>
        <v>0</v>
      </c>
      <c r="BN650" s="124">
        <f t="shared" ref="BN650" si="12284">F650/F653</f>
        <v>0</v>
      </c>
      <c r="BO650" s="125">
        <f t="shared" ref="BO650" si="12285">G650/G653</f>
        <v>0</v>
      </c>
      <c r="BP650" s="126">
        <f t="shared" ref="BP650" si="12286">H650/H653</f>
        <v>0</v>
      </c>
      <c r="BQ650" s="127">
        <f t="shared" ref="BQ650" si="12287">I650/I653</f>
        <v>0</v>
      </c>
      <c r="BR650" s="124">
        <f t="shared" ref="BR650" si="12288">J650/J653</f>
        <v>0</v>
      </c>
      <c r="BS650" s="125">
        <f t="shared" ref="BS650" si="12289">K650/K653</f>
        <v>0</v>
      </c>
      <c r="BT650" s="126">
        <f t="shared" ref="BT650" si="12290">L650/L653</f>
        <v>0</v>
      </c>
      <c r="BU650" s="124">
        <f t="shared" ref="BU650" si="12291">M650/M653</f>
        <v>0</v>
      </c>
      <c r="BV650" s="128">
        <f t="shared" ref="BV650" si="12292">N650/N653</f>
        <v>0</v>
      </c>
      <c r="BW650" s="129">
        <f t="shared" ref="BW650" si="12293">O650/O653</f>
        <v>0</v>
      </c>
      <c r="BX650" s="124">
        <f t="shared" ref="BX650" si="12294">P650/P653</f>
        <v>0</v>
      </c>
      <c r="BY650" s="125">
        <f t="shared" ref="BY650" si="12295">Q650/Q653</f>
        <v>0</v>
      </c>
      <c r="BZ650" s="126">
        <f t="shared" ref="BZ650" si="12296">R650/R653</f>
        <v>0</v>
      </c>
      <c r="CA650" s="127">
        <f t="shared" ref="CA650" si="12297">S650/S653</f>
        <v>0</v>
      </c>
      <c r="CB650" s="124">
        <f t="shared" ref="CB650" si="12298">T650/T653</f>
        <v>0</v>
      </c>
      <c r="CC650" s="125">
        <f t="shared" ref="CC650" si="12299">U650/U653</f>
        <v>0</v>
      </c>
      <c r="CD650" s="126">
        <f t="shared" ref="CD650" si="12300">V650/V653</f>
        <v>0</v>
      </c>
      <c r="CE650" s="127">
        <f t="shared" ref="CE650" si="12301">W650/W653</f>
        <v>0</v>
      </c>
      <c r="CF650" s="124">
        <f t="shared" ref="CF650" si="12302">X650/X653</f>
        <v>0</v>
      </c>
      <c r="CG650" s="125">
        <f t="shared" ref="CG650" si="12303">Y650/Y653</f>
        <v>0</v>
      </c>
      <c r="CH650" s="126">
        <f t="shared" ref="CH650" si="12304">Z650/Z653</f>
        <v>0</v>
      </c>
      <c r="CI650" s="124">
        <f t="shared" ref="CI650" si="12305">AA650/AA653</f>
        <v>0</v>
      </c>
      <c r="CJ650" s="130">
        <f t="shared" ref="CJ650" si="12306">AB650/AB653</f>
        <v>0</v>
      </c>
      <c r="CK650" s="131">
        <f t="shared" ref="CK650" si="12307">AC650/AC653</f>
        <v>0</v>
      </c>
    </row>
    <row r="651" spans="1:89" x14ac:dyDescent="0.2">
      <c r="A651" s="140" t="s">
        <v>38</v>
      </c>
      <c r="B651" s="55"/>
      <c r="C651" s="56"/>
      <c r="D651" s="145"/>
      <c r="E651" s="142"/>
      <c r="F651" s="143"/>
      <c r="G651" s="144"/>
      <c r="H651" s="145"/>
      <c r="I651" s="142"/>
      <c r="J651" s="143"/>
      <c r="K651" s="144"/>
      <c r="L651" s="145"/>
      <c r="M651" s="143"/>
      <c r="N651" s="147"/>
      <c r="O651" s="146"/>
      <c r="P651" s="143"/>
      <c r="Q651" s="144"/>
      <c r="R651" s="145"/>
      <c r="S651" s="142"/>
      <c r="T651" s="143"/>
      <c r="U651" s="144"/>
      <c r="V651" s="145"/>
      <c r="W651" s="142"/>
      <c r="X651" s="143"/>
      <c r="Y651" s="144"/>
      <c r="Z651" s="3"/>
      <c r="AA651" s="141"/>
      <c r="AB651" s="165"/>
      <c r="AC651" s="166"/>
      <c r="BI651" s="140" t="s">
        <v>38</v>
      </c>
      <c r="BJ651" s="124">
        <f>B651/B653</f>
        <v>0</v>
      </c>
      <c r="BK651" s="125">
        <f t="shared" ref="BK651" si="12308">C651/C653</f>
        <v>0</v>
      </c>
      <c r="BL651" s="126">
        <f t="shared" ref="BL651" si="12309">D651/D653</f>
        <v>0</v>
      </c>
      <c r="BM651" s="127">
        <f t="shared" ref="BM651" si="12310">E651/E653</f>
        <v>0</v>
      </c>
      <c r="BN651" s="124">
        <f t="shared" ref="BN651" si="12311">F651/F653</f>
        <v>0</v>
      </c>
      <c r="BO651" s="125">
        <f t="shared" ref="BO651" si="12312">G651/G653</f>
        <v>0</v>
      </c>
      <c r="BP651" s="126">
        <f t="shared" ref="BP651" si="12313">H651/H653</f>
        <v>0</v>
      </c>
      <c r="BQ651" s="127">
        <f t="shared" ref="BQ651" si="12314">I651/I653</f>
        <v>0</v>
      </c>
      <c r="BR651" s="124">
        <f t="shared" ref="BR651" si="12315">J651/J653</f>
        <v>0</v>
      </c>
      <c r="BS651" s="125">
        <f t="shared" ref="BS651" si="12316">K651/K653</f>
        <v>0</v>
      </c>
      <c r="BT651" s="126">
        <f t="shared" ref="BT651" si="12317">L651/L653</f>
        <v>0</v>
      </c>
      <c r="BU651" s="124">
        <f t="shared" ref="BU651" si="12318">M651/M653</f>
        <v>0</v>
      </c>
      <c r="BV651" s="128">
        <f t="shared" ref="BV651" si="12319">N651/N653</f>
        <v>0</v>
      </c>
      <c r="BW651" s="129">
        <f t="shared" ref="BW651" si="12320">O651/O653</f>
        <v>0</v>
      </c>
      <c r="BX651" s="124">
        <f t="shared" ref="BX651" si="12321">P651/P653</f>
        <v>0</v>
      </c>
      <c r="BY651" s="125">
        <f t="shared" ref="BY651" si="12322">Q651/Q653</f>
        <v>0</v>
      </c>
      <c r="BZ651" s="126">
        <f t="shared" ref="BZ651" si="12323">R651/R653</f>
        <v>0</v>
      </c>
      <c r="CA651" s="127">
        <f t="shared" ref="CA651" si="12324">S651/S653</f>
        <v>0</v>
      </c>
      <c r="CB651" s="124">
        <f t="shared" ref="CB651" si="12325">T651/T653</f>
        <v>0</v>
      </c>
      <c r="CC651" s="125">
        <f t="shared" ref="CC651" si="12326">U651/U653</f>
        <v>0</v>
      </c>
      <c r="CD651" s="126">
        <f t="shared" ref="CD651" si="12327">V651/V653</f>
        <v>0</v>
      </c>
      <c r="CE651" s="127">
        <f t="shared" ref="CE651" si="12328">W651/W653</f>
        <v>0</v>
      </c>
      <c r="CF651" s="124">
        <f t="shared" ref="CF651" si="12329">X651/X653</f>
        <v>0</v>
      </c>
      <c r="CG651" s="125">
        <f t="shared" ref="CG651" si="12330">Y651/Y653</f>
        <v>0</v>
      </c>
      <c r="CH651" s="126">
        <f t="shared" ref="CH651" si="12331">Z651/Z653</f>
        <v>0</v>
      </c>
      <c r="CI651" s="124">
        <f t="shared" ref="CI651" si="12332">AA651/AA653</f>
        <v>0</v>
      </c>
      <c r="CJ651" s="130">
        <f t="shared" ref="CJ651" si="12333">AB651/AB653</f>
        <v>0</v>
      </c>
      <c r="CK651" s="131">
        <f t="shared" ref="CK651" si="12334">AC651/AC653</f>
        <v>0</v>
      </c>
    </row>
    <row r="652" spans="1:89" ht="13.5" thickBot="1" x14ac:dyDescent="0.25">
      <c r="A652" s="132" t="s">
        <v>39</v>
      </c>
      <c r="B652" s="57"/>
      <c r="C652" s="58"/>
      <c r="D652" s="134"/>
      <c r="E652" s="135"/>
      <c r="F652" s="133"/>
      <c r="G652" s="136"/>
      <c r="H652" s="134"/>
      <c r="I652" s="135"/>
      <c r="J652" s="133"/>
      <c r="K652" s="136"/>
      <c r="L652" s="134"/>
      <c r="M652" s="133"/>
      <c r="N652" s="137"/>
      <c r="O652" s="138"/>
      <c r="P652" s="133"/>
      <c r="Q652" s="136"/>
      <c r="R652" s="134"/>
      <c r="S652" s="135"/>
      <c r="T652" s="133"/>
      <c r="U652" s="136"/>
      <c r="V652" s="134"/>
      <c r="W652" s="135"/>
      <c r="X652" s="133"/>
      <c r="Y652" s="136"/>
      <c r="Z652" s="139"/>
      <c r="AA652" s="2"/>
      <c r="AB652" s="165"/>
      <c r="AC652" s="166"/>
      <c r="BI652" s="132" t="s">
        <v>39</v>
      </c>
      <c r="BJ652" s="124">
        <f>B652/B653</f>
        <v>0</v>
      </c>
      <c r="BK652" s="125">
        <f t="shared" ref="BK652" si="12335">C652/C653</f>
        <v>0</v>
      </c>
      <c r="BL652" s="126">
        <f t="shared" ref="BL652" si="12336">D652/D653</f>
        <v>0</v>
      </c>
      <c r="BM652" s="127">
        <f t="shared" ref="BM652" si="12337">E652/E653</f>
        <v>0</v>
      </c>
      <c r="BN652" s="124">
        <f t="shared" ref="BN652" si="12338">F652/F653</f>
        <v>0</v>
      </c>
      <c r="BO652" s="125">
        <f t="shared" ref="BO652" si="12339">G652/G653</f>
        <v>0</v>
      </c>
      <c r="BP652" s="126">
        <f t="shared" ref="BP652" si="12340">H652/H653</f>
        <v>0</v>
      </c>
      <c r="BQ652" s="127">
        <f t="shared" ref="BQ652" si="12341">I652/I653</f>
        <v>0</v>
      </c>
      <c r="BR652" s="124">
        <f t="shared" ref="BR652" si="12342">J652/J653</f>
        <v>0</v>
      </c>
      <c r="BS652" s="125">
        <f t="shared" ref="BS652" si="12343">K652/K653</f>
        <v>0</v>
      </c>
      <c r="BT652" s="126">
        <f t="shared" ref="BT652" si="12344">L652/L653</f>
        <v>0</v>
      </c>
      <c r="BU652" s="124">
        <f t="shared" ref="BU652" si="12345">M652/M653</f>
        <v>0</v>
      </c>
      <c r="BV652" s="128">
        <f t="shared" ref="BV652" si="12346">N652/N653</f>
        <v>0</v>
      </c>
      <c r="BW652" s="129">
        <f t="shared" ref="BW652" si="12347">O652/O653</f>
        <v>0</v>
      </c>
      <c r="BX652" s="124">
        <f t="shared" ref="BX652" si="12348">P652/P653</f>
        <v>0</v>
      </c>
      <c r="BY652" s="125">
        <f t="shared" ref="BY652" si="12349">Q652/Q653</f>
        <v>0</v>
      </c>
      <c r="BZ652" s="126">
        <f t="shared" ref="BZ652" si="12350">R652/R653</f>
        <v>0</v>
      </c>
      <c r="CA652" s="127">
        <f t="shared" ref="CA652" si="12351">S652/S653</f>
        <v>0</v>
      </c>
      <c r="CB652" s="124">
        <f t="shared" ref="CB652" si="12352">T652/T653</f>
        <v>0</v>
      </c>
      <c r="CC652" s="125">
        <f t="shared" ref="CC652" si="12353">U652/U653</f>
        <v>0</v>
      </c>
      <c r="CD652" s="126">
        <f t="shared" ref="CD652" si="12354">V652/V653</f>
        <v>0</v>
      </c>
      <c r="CE652" s="127">
        <f t="shared" ref="CE652" si="12355">W652/W653</f>
        <v>0</v>
      </c>
      <c r="CF652" s="124">
        <f t="shared" ref="CF652" si="12356">X652/X653</f>
        <v>0</v>
      </c>
      <c r="CG652" s="125">
        <f t="shared" ref="CG652" si="12357">Y652/Y653</f>
        <v>0</v>
      </c>
      <c r="CH652" s="126">
        <f t="shared" ref="CH652" si="12358">Z652/Z653</f>
        <v>0</v>
      </c>
      <c r="CI652" s="124">
        <f t="shared" ref="CI652" si="12359">AA652/AA653</f>
        <v>0</v>
      </c>
      <c r="CJ652" s="130">
        <f t="shared" ref="CJ652" si="12360">AB652/AB653</f>
        <v>0</v>
      </c>
      <c r="CK652" s="131">
        <f t="shared" ref="CK652" si="12361">AC652/AC653</f>
        <v>0</v>
      </c>
    </row>
    <row r="653" spans="1:89" ht="14.25" thickTop="1" thickBot="1" x14ac:dyDescent="0.25">
      <c r="A653" s="254" t="s">
        <v>13</v>
      </c>
      <c r="B653" s="14">
        <f t="shared" ref="B653:AA653" si="12362">SUM(B630:B652)</f>
        <v>3971</v>
      </c>
      <c r="C653" s="1">
        <f t="shared" si="12362"/>
        <v>3959</v>
      </c>
      <c r="D653" s="14">
        <f t="shared" si="12362"/>
        <v>1704</v>
      </c>
      <c r="E653" s="1">
        <f t="shared" si="12362"/>
        <v>2186</v>
      </c>
      <c r="F653" s="14">
        <f t="shared" si="12362"/>
        <v>3739</v>
      </c>
      <c r="G653" s="1">
        <f t="shared" si="12362"/>
        <v>2581</v>
      </c>
      <c r="H653" s="14">
        <f t="shared" si="12362"/>
        <v>4919</v>
      </c>
      <c r="I653" s="1">
        <f t="shared" si="12362"/>
        <v>4867</v>
      </c>
      <c r="J653" s="14">
        <f t="shared" si="12362"/>
        <v>812</v>
      </c>
      <c r="K653" s="1">
        <f t="shared" si="12362"/>
        <v>770</v>
      </c>
      <c r="L653" s="14">
        <f t="shared" si="12362"/>
        <v>2208</v>
      </c>
      <c r="M653" s="1">
        <f t="shared" si="12362"/>
        <v>2502</v>
      </c>
      <c r="N653" s="14">
        <f t="shared" si="12362"/>
        <v>3807</v>
      </c>
      <c r="O653" s="1">
        <f t="shared" si="12362"/>
        <v>4048</v>
      </c>
      <c r="P653" s="14">
        <f t="shared" si="12362"/>
        <v>1977</v>
      </c>
      <c r="Q653" s="1">
        <f t="shared" si="12362"/>
        <v>1913</v>
      </c>
      <c r="R653" s="14">
        <f t="shared" si="12362"/>
        <v>2706</v>
      </c>
      <c r="S653" s="1">
        <f t="shared" si="12362"/>
        <v>2690</v>
      </c>
      <c r="T653" s="14">
        <f t="shared" si="12362"/>
        <v>438</v>
      </c>
      <c r="U653" s="1">
        <f t="shared" si="12362"/>
        <v>466</v>
      </c>
      <c r="V653" s="14">
        <f t="shared" si="12362"/>
        <v>3087</v>
      </c>
      <c r="W653" s="1">
        <f t="shared" si="12362"/>
        <v>2669</v>
      </c>
      <c r="X653" s="14">
        <f t="shared" si="12362"/>
        <v>1579</v>
      </c>
      <c r="Y653" s="1">
        <f t="shared" si="12362"/>
        <v>1502</v>
      </c>
      <c r="Z653" s="14">
        <f t="shared" si="12362"/>
        <v>5192</v>
      </c>
      <c r="AA653" s="1">
        <f t="shared" si="12362"/>
        <v>5940</v>
      </c>
      <c r="AB653" s="167">
        <f t="shared" ref="AB653:AC653" si="12363">SUM(AB629:AB652)</f>
        <v>36139</v>
      </c>
      <c r="AC653" s="168">
        <f t="shared" si="12363"/>
        <v>36093</v>
      </c>
      <c r="BI653" s="254" t="s">
        <v>13</v>
      </c>
      <c r="BJ653" s="148">
        <f>SUM(BJ629:BJ652)</f>
        <v>1.0000000000000002</v>
      </c>
      <c r="BK653" s="149">
        <f t="shared" ref="BK653:CK653" si="12364">SUM(BK629:BK652)</f>
        <v>1</v>
      </c>
      <c r="BL653" s="148">
        <f t="shared" si="12364"/>
        <v>1.0000000000000002</v>
      </c>
      <c r="BM653" s="149">
        <f t="shared" si="12364"/>
        <v>1</v>
      </c>
      <c r="BN653" s="148">
        <f t="shared" si="12364"/>
        <v>0.99999999999999989</v>
      </c>
      <c r="BO653" s="149">
        <f t="shared" si="12364"/>
        <v>0.99999999999999989</v>
      </c>
      <c r="BP653" s="148">
        <f t="shared" si="12364"/>
        <v>1</v>
      </c>
      <c r="BQ653" s="149">
        <f t="shared" si="12364"/>
        <v>1</v>
      </c>
      <c r="BR653" s="148">
        <f t="shared" si="12364"/>
        <v>1</v>
      </c>
      <c r="BS653" s="149">
        <f t="shared" si="12364"/>
        <v>0.99999999999999989</v>
      </c>
      <c r="BT653" s="148">
        <f t="shared" si="12364"/>
        <v>1.0000000000000002</v>
      </c>
      <c r="BU653" s="149">
        <f t="shared" si="12364"/>
        <v>1</v>
      </c>
      <c r="BV653" s="148">
        <f t="shared" si="12364"/>
        <v>1</v>
      </c>
      <c r="BW653" s="149">
        <f t="shared" si="12364"/>
        <v>1</v>
      </c>
      <c r="BX653" s="148">
        <f t="shared" si="12364"/>
        <v>0.99999999999999989</v>
      </c>
      <c r="BY653" s="149">
        <f t="shared" si="12364"/>
        <v>0.99999999999999989</v>
      </c>
      <c r="BZ653" s="148">
        <f t="shared" si="12364"/>
        <v>1.0000000000000002</v>
      </c>
      <c r="CA653" s="149">
        <f t="shared" si="12364"/>
        <v>1</v>
      </c>
      <c r="CB653" s="148">
        <f t="shared" si="12364"/>
        <v>0.99999999999999989</v>
      </c>
      <c r="CC653" s="149">
        <f t="shared" si="12364"/>
        <v>1</v>
      </c>
      <c r="CD653" s="148">
        <f t="shared" si="12364"/>
        <v>1.0000000000000002</v>
      </c>
      <c r="CE653" s="149">
        <f t="shared" si="12364"/>
        <v>1</v>
      </c>
      <c r="CF653" s="148">
        <f t="shared" si="12364"/>
        <v>0.99999999999999989</v>
      </c>
      <c r="CG653" s="149">
        <f t="shared" si="12364"/>
        <v>1</v>
      </c>
      <c r="CH653" s="148">
        <f t="shared" si="12364"/>
        <v>1.0000000000000002</v>
      </c>
      <c r="CI653" s="149">
        <f t="shared" si="12364"/>
        <v>0.99999999999999989</v>
      </c>
      <c r="CJ653" s="148">
        <f t="shared" si="12364"/>
        <v>1</v>
      </c>
      <c r="CK653" s="149">
        <f t="shared" si="12364"/>
        <v>0.99999999999999989</v>
      </c>
    </row>
    <row r="654" spans="1:89" ht="13.5" thickTop="1" x14ac:dyDescent="0.2">
      <c r="A654" s="179"/>
    </row>
    <row r="656" spans="1:89" x14ac:dyDescent="0.2">
      <c r="A656" s="271">
        <f>+A625+1</f>
        <v>44004</v>
      </c>
      <c r="B656" s="271"/>
      <c r="C656" s="271"/>
      <c r="D656" s="271"/>
      <c r="BI656" s="270">
        <f>+BI594+2</f>
        <v>44004</v>
      </c>
      <c r="BJ656" s="270"/>
      <c r="BK656" s="270"/>
      <c r="BL656" s="270"/>
    </row>
    <row r="657" spans="1:89" ht="13.5" thickBot="1" x14ac:dyDescent="0.25">
      <c r="AE657" t="s">
        <v>84</v>
      </c>
    </row>
    <row r="658" spans="1:89" ht="14.25" thickTop="1" thickBot="1" x14ac:dyDescent="0.25">
      <c r="A658" s="268" t="s">
        <v>0</v>
      </c>
      <c r="B658" s="262" t="s">
        <v>1</v>
      </c>
      <c r="C658" s="263"/>
      <c r="D658" s="262" t="s">
        <v>2</v>
      </c>
      <c r="E658" s="263"/>
      <c r="F658" s="262" t="s">
        <v>3</v>
      </c>
      <c r="G658" s="263"/>
      <c r="H658" s="262" t="s">
        <v>4</v>
      </c>
      <c r="I658" s="263"/>
      <c r="J658" s="262" t="s">
        <v>5</v>
      </c>
      <c r="K658" s="263"/>
      <c r="L658" s="262" t="s">
        <v>6</v>
      </c>
      <c r="M658" s="263"/>
      <c r="N658" s="262" t="s">
        <v>7</v>
      </c>
      <c r="O658" s="263"/>
      <c r="P658" s="262" t="s">
        <v>8</v>
      </c>
      <c r="Q658" s="263"/>
      <c r="R658" s="262" t="s">
        <v>9</v>
      </c>
      <c r="S658" s="263"/>
      <c r="T658" s="262" t="s">
        <v>10</v>
      </c>
      <c r="U658" s="263"/>
      <c r="V658" s="262" t="s">
        <v>11</v>
      </c>
      <c r="W658" s="263"/>
      <c r="X658" s="262" t="s">
        <v>12</v>
      </c>
      <c r="Y658" s="263"/>
      <c r="Z658" s="264" t="s">
        <v>40</v>
      </c>
      <c r="AA658" s="265"/>
      <c r="AB658" s="266" t="s">
        <v>41</v>
      </c>
      <c r="AC658" s="267"/>
      <c r="AE658" s="268" t="s">
        <v>0</v>
      </c>
      <c r="AF658" s="262" t="s">
        <v>1</v>
      </c>
      <c r="AG658" s="263"/>
      <c r="AH658" s="262" t="s">
        <v>2</v>
      </c>
      <c r="AI658" s="263"/>
      <c r="AJ658" s="262" t="s">
        <v>3</v>
      </c>
      <c r="AK658" s="263"/>
      <c r="AL658" s="262" t="s">
        <v>4</v>
      </c>
      <c r="AM658" s="263"/>
      <c r="AN658" s="262" t="s">
        <v>5</v>
      </c>
      <c r="AO658" s="263"/>
      <c r="AP658" s="262" t="s">
        <v>6</v>
      </c>
      <c r="AQ658" s="263"/>
      <c r="AR658" s="262" t="s">
        <v>7</v>
      </c>
      <c r="AS658" s="263"/>
      <c r="AT658" s="262" t="s">
        <v>8</v>
      </c>
      <c r="AU658" s="263"/>
      <c r="AV658" s="262" t="s">
        <v>9</v>
      </c>
      <c r="AW658" s="263"/>
      <c r="AX658" s="262" t="s">
        <v>10</v>
      </c>
      <c r="AY658" s="263"/>
      <c r="AZ658" s="262" t="s">
        <v>11</v>
      </c>
      <c r="BA658" s="263"/>
      <c r="BB658" s="262" t="s">
        <v>12</v>
      </c>
      <c r="BC658" s="263"/>
      <c r="BD658" s="264" t="s">
        <v>40</v>
      </c>
      <c r="BE658" s="265"/>
      <c r="BF658" s="266" t="s">
        <v>41</v>
      </c>
      <c r="BG658" s="267"/>
      <c r="BI658" s="268" t="s">
        <v>0</v>
      </c>
      <c r="BJ658" s="262" t="s">
        <v>1</v>
      </c>
      <c r="BK658" s="263"/>
      <c r="BL658" s="262" t="s">
        <v>2</v>
      </c>
      <c r="BM658" s="263"/>
      <c r="BN658" s="262" t="s">
        <v>3</v>
      </c>
      <c r="BO658" s="263"/>
      <c r="BP658" s="262" t="s">
        <v>4</v>
      </c>
      <c r="BQ658" s="263"/>
      <c r="BR658" s="262" t="s">
        <v>5</v>
      </c>
      <c r="BS658" s="263"/>
      <c r="BT658" s="262" t="s">
        <v>6</v>
      </c>
      <c r="BU658" s="263"/>
      <c r="BV658" s="262" t="s">
        <v>7</v>
      </c>
      <c r="BW658" s="263"/>
      <c r="BX658" s="262" t="s">
        <v>8</v>
      </c>
      <c r="BY658" s="263"/>
      <c r="BZ658" s="262" t="s">
        <v>9</v>
      </c>
      <c r="CA658" s="263"/>
      <c r="CB658" s="262" t="s">
        <v>10</v>
      </c>
      <c r="CC658" s="263"/>
      <c r="CD658" s="262" t="s">
        <v>11</v>
      </c>
      <c r="CE658" s="263"/>
      <c r="CF658" s="262" t="s">
        <v>12</v>
      </c>
      <c r="CG658" s="263"/>
      <c r="CH658" s="264" t="s">
        <v>40</v>
      </c>
      <c r="CI658" s="265"/>
      <c r="CJ658" s="262" t="s">
        <v>41</v>
      </c>
      <c r="CK658" s="263"/>
    </row>
    <row r="659" spans="1:89" ht="15" thickTop="1" thickBot="1" x14ac:dyDescent="0.3">
      <c r="A659" s="269"/>
      <c r="B659" s="112" t="s">
        <v>14</v>
      </c>
      <c r="C659" s="113" t="s">
        <v>15</v>
      </c>
      <c r="D659" s="114" t="s">
        <v>14</v>
      </c>
      <c r="E659" s="115" t="s">
        <v>15</v>
      </c>
      <c r="F659" s="112" t="s">
        <v>14</v>
      </c>
      <c r="G659" s="113" t="s">
        <v>15</v>
      </c>
      <c r="H659" s="114" t="s">
        <v>14</v>
      </c>
      <c r="I659" s="115" t="s">
        <v>15</v>
      </c>
      <c r="J659" s="112" t="s">
        <v>14</v>
      </c>
      <c r="K659" s="113" t="s">
        <v>15</v>
      </c>
      <c r="L659" s="114" t="s">
        <v>14</v>
      </c>
      <c r="M659" s="112" t="s">
        <v>15</v>
      </c>
      <c r="N659" s="116" t="s">
        <v>14</v>
      </c>
      <c r="O659" s="117" t="s">
        <v>15</v>
      </c>
      <c r="P659" s="112" t="s">
        <v>14</v>
      </c>
      <c r="Q659" s="113" t="s">
        <v>15</v>
      </c>
      <c r="R659" s="114" t="s">
        <v>14</v>
      </c>
      <c r="S659" s="115" t="s">
        <v>15</v>
      </c>
      <c r="T659" s="112" t="s">
        <v>14</v>
      </c>
      <c r="U659" s="113" t="s">
        <v>15</v>
      </c>
      <c r="V659" s="114" t="s">
        <v>14</v>
      </c>
      <c r="W659" s="115" t="s">
        <v>15</v>
      </c>
      <c r="X659" s="112" t="s">
        <v>14</v>
      </c>
      <c r="Y659" s="113" t="s">
        <v>15</v>
      </c>
      <c r="Z659" s="26" t="s">
        <v>14</v>
      </c>
      <c r="AA659" s="118" t="s">
        <v>15</v>
      </c>
      <c r="AB659" s="169" t="s">
        <v>14</v>
      </c>
      <c r="AC659" s="170" t="s">
        <v>15</v>
      </c>
      <c r="AE659" s="269"/>
      <c r="AF659" s="112" t="s">
        <v>14</v>
      </c>
      <c r="AG659" s="113" t="s">
        <v>15</v>
      </c>
      <c r="AH659" s="114" t="s">
        <v>14</v>
      </c>
      <c r="AI659" s="115" t="s">
        <v>15</v>
      </c>
      <c r="AJ659" s="112" t="s">
        <v>14</v>
      </c>
      <c r="AK659" s="113" t="s">
        <v>15</v>
      </c>
      <c r="AL659" s="114" t="s">
        <v>14</v>
      </c>
      <c r="AM659" s="115" t="s">
        <v>15</v>
      </c>
      <c r="AN659" s="112" t="s">
        <v>14</v>
      </c>
      <c r="AO659" s="113" t="s">
        <v>15</v>
      </c>
      <c r="AP659" s="114" t="s">
        <v>14</v>
      </c>
      <c r="AQ659" s="112" t="s">
        <v>15</v>
      </c>
      <c r="AR659" s="116" t="s">
        <v>14</v>
      </c>
      <c r="AS659" s="117" t="s">
        <v>15</v>
      </c>
      <c r="AT659" s="112" t="s">
        <v>14</v>
      </c>
      <c r="AU659" s="113" t="s">
        <v>15</v>
      </c>
      <c r="AV659" s="114" t="s">
        <v>14</v>
      </c>
      <c r="AW659" s="115" t="s">
        <v>15</v>
      </c>
      <c r="AX659" s="112" t="s">
        <v>14</v>
      </c>
      <c r="AY659" s="113" t="s">
        <v>15</v>
      </c>
      <c r="AZ659" s="114" t="s">
        <v>14</v>
      </c>
      <c r="BA659" s="115" t="s">
        <v>15</v>
      </c>
      <c r="BB659" s="112" t="s">
        <v>14</v>
      </c>
      <c r="BC659" s="113" t="s">
        <v>15</v>
      </c>
      <c r="BD659" s="26" t="s">
        <v>14</v>
      </c>
      <c r="BE659" s="118" t="s">
        <v>15</v>
      </c>
      <c r="BF659" s="169" t="s">
        <v>14</v>
      </c>
      <c r="BG659" s="170" t="s">
        <v>15</v>
      </c>
      <c r="BI659" s="269"/>
      <c r="BJ659" s="112" t="s">
        <v>14</v>
      </c>
      <c r="BK659" s="113" t="s">
        <v>15</v>
      </c>
      <c r="BL659" s="114" t="s">
        <v>14</v>
      </c>
      <c r="BM659" s="115" t="s">
        <v>15</v>
      </c>
      <c r="BN659" s="112" t="s">
        <v>14</v>
      </c>
      <c r="BO659" s="113" t="s">
        <v>15</v>
      </c>
      <c r="BP659" s="114" t="s">
        <v>14</v>
      </c>
      <c r="BQ659" s="115" t="s">
        <v>15</v>
      </c>
      <c r="BR659" s="112" t="s">
        <v>14</v>
      </c>
      <c r="BS659" s="113" t="s">
        <v>15</v>
      </c>
      <c r="BT659" s="114" t="s">
        <v>14</v>
      </c>
      <c r="BU659" s="112" t="s">
        <v>15</v>
      </c>
      <c r="BV659" s="116" t="s">
        <v>14</v>
      </c>
      <c r="BW659" s="117" t="s">
        <v>15</v>
      </c>
      <c r="BX659" s="112" t="s">
        <v>14</v>
      </c>
      <c r="BY659" s="113" t="s">
        <v>15</v>
      </c>
      <c r="BZ659" s="114" t="s">
        <v>14</v>
      </c>
      <c r="CA659" s="115" t="s">
        <v>15</v>
      </c>
      <c r="CB659" s="112" t="s">
        <v>14</v>
      </c>
      <c r="CC659" s="113" t="s">
        <v>15</v>
      </c>
      <c r="CD659" s="114" t="s">
        <v>14</v>
      </c>
      <c r="CE659" s="115" t="s">
        <v>15</v>
      </c>
      <c r="CF659" s="112" t="s">
        <v>14</v>
      </c>
      <c r="CG659" s="113" t="s">
        <v>15</v>
      </c>
      <c r="CH659" s="26" t="s">
        <v>14</v>
      </c>
      <c r="CI659" s="118" t="s">
        <v>15</v>
      </c>
      <c r="CJ659" s="116" t="s">
        <v>14</v>
      </c>
      <c r="CK659" s="117" t="s">
        <v>15</v>
      </c>
    </row>
    <row r="660" spans="1:89" ht="13.5" thickTop="1" x14ac:dyDescent="0.2">
      <c r="A660" s="120" t="s">
        <v>16</v>
      </c>
      <c r="B660" s="121"/>
      <c r="C660" s="178"/>
      <c r="D660" s="122"/>
      <c r="E660" s="173"/>
      <c r="F660" s="121"/>
      <c r="G660" s="123"/>
      <c r="H660" s="122"/>
      <c r="I660" s="173"/>
      <c r="J660" s="121"/>
      <c r="K660" s="123"/>
      <c r="L660" s="122"/>
      <c r="M660" s="121"/>
      <c r="N660" s="172"/>
      <c r="O660" s="174"/>
      <c r="P660" s="121"/>
      <c r="Q660" s="123"/>
      <c r="R660" s="122"/>
      <c r="S660" s="173"/>
      <c r="T660" s="121"/>
      <c r="U660" s="123"/>
      <c r="V660" s="122"/>
      <c r="W660" s="173"/>
      <c r="X660" s="121"/>
      <c r="Y660" s="123"/>
      <c r="Z660" s="21"/>
      <c r="AA660" s="177"/>
      <c r="AB660" s="163">
        <f>B660+D660+F660+H660+J660+L660+N660+P660+R660+T660+V660+X660+Z660</f>
        <v>0</v>
      </c>
      <c r="AC660" s="164">
        <f>C660+E660+G660+I660+K660+M660+O660+Q660+S660+U660+W660+Y660+AA660</f>
        <v>0</v>
      </c>
      <c r="AE660" s="257" t="str">
        <f>$AE$9</f>
        <v>07:00 - 07:59</v>
      </c>
      <c r="AF660" s="121">
        <f>SUMIF($A$9:$A$32,$AE660,B$660:B$683)</f>
        <v>442</v>
      </c>
      <c r="AG660" s="178">
        <f t="shared" ref="AG660:AV662" si="12365">SUMIF($A$9:$A$32,$AE660,C$660:C$683)</f>
        <v>349</v>
      </c>
      <c r="AH660" s="122">
        <f t="shared" si="12365"/>
        <v>232</v>
      </c>
      <c r="AI660" s="173">
        <f t="shared" si="12365"/>
        <v>228</v>
      </c>
      <c r="AJ660" s="121">
        <f t="shared" si="12365"/>
        <v>345</v>
      </c>
      <c r="AK660" s="123">
        <f t="shared" si="12365"/>
        <v>181</v>
      </c>
      <c r="AL660" s="122">
        <f t="shared" si="12365"/>
        <v>561</v>
      </c>
      <c r="AM660" s="173">
        <f t="shared" si="12365"/>
        <v>332</v>
      </c>
      <c r="AN660" s="121">
        <f t="shared" si="12365"/>
        <v>92</v>
      </c>
      <c r="AO660" s="123">
        <f t="shared" si="12365"/>
        <v>174</v>
      </c>
      <c r="AP660" s="122">
        <f t="shared" si="12365"/>
        <v>239</v>
      </c>
      <c r="AQ660" s="121">
        <f t="shared" si="12365"/>
        <v>419</v>
      </c>
      <c r="AR660" s="172">
        <f t="shared" si="12365"/>
        <v>504</v>
      </c>
      <c r="AS660" s="174">
        <f t="shared" si="12365"/>
        <v>479</v>
      </c>
      <c r="AT660" s="121">
        <f t="shared" si="12365"/>
        <v>270</v>
      </c>
      <c r="AU660" s="123">
        <f t="shared" si="12365"/>
        <v>232</v>
      </c>
      <c r="AV660" s="122">
        <f t="shared" si="12365"/>
        <v>341</v>
      </c>
      <c r="AW660" s="173">
        <f t="shared" ref="AW660:BE662" si="12366">SUMIF($A$9:$A$32,$AE660,S$660:S$683)</f>
        <v>226</v>
      </c>
      <c r="AX660" s="121">
        <f t="shared" si="12366"/>
        <v>57</v>
      </c>
      <c r="AY660" s="123">
        <f t="shared" si="12366"/>
        <v>182</v>
      </c>
      <c r="AZ660" s="122">
        <f t="shared" si="12366"/>
        <v>359</v>
      </c>
      <c r="BA660" s="173">
        <f t="shared" si="12366"/>
        <v>296</v>
      </c>
      <c r="BB660" s="121">
        <f t="shared" si="12366"/>
        <v>214</v>
      </c>
      <c r="BC660" s="123">
        <f t="shared" si="12366"/>
        <v>228</v>
      </c>
      <c r="BD660" s="21">
        <f t="shared" si="12366"/>
        <v>408</v>
      </c>
      <c r="BE660" s="177">
        <f t="shared" si="12366"/>
        <v>584</v>
      </c>
      <c r="BF660" s="163">
        <f>AF660+AH660+AJ660+AL660+AN660+AP660+AR660+AT660+AV660+AX660+AZ660+BB660+BD660</f>
        <v>4064</v>
      </c>
      <c r="BG660" s="164">
        <f>AG660+AI660+AK660+AM660+AO660+AQ660+AS660+AU660+AW660+AY660+BA660+BC660+BE660</f>
        <v>3910</v>
      </c>
      <c r="BI660" s="120" t="s">
        <v>16</v>
      </c>
      <c r="BJ660" s="124">
        <f>B660/B684</f>
        <v>0</v>
      </c>
      <c r="BK660" s="125">
        <f t="shared" ref="BK660" si="12367">C660/C684</f>
        <v>0</v>
      </c>
      <c r="BL660" s="126">
        <f t="shared" ref="BL660" si="12368">D660/D684</f>
        <v>0</v>
      </c>
      <c r="BM660" s="127">
        <f t="shared" ref="BM660" si="12369">E660/E684</f>
        <v>0</v>
      </c>
      <c r="BN660" s="124">
        <f t="shared" ref="BN660" si="12370">F660/F684</f>
        <v>0</v>
      </c>
      <c r="BO660" s="125">
        <f t="shared" ref="BO660" si="12371">G660/G684</f>
        <v>0</v>
      </c>
      <c r="BP660" s="126">
        <f t="shared" ref="BP660" si="12372">H660/H684</f>
        <v>0</v>
      </c>
      <c r="BQ660" s="127">
        <f t="shared" ref="BQ660" si="12373">I660/I684</f>
        <v>0</v>
      </c>
      <c r="BR660" s="124">
        <f t="shared" ref="BR660" si="12374">J660/J684</f>
        <v>0</v>
      </c>
      <c r="BS660" s="125">
        <f t="shared" ref="BS660" si="12375">K660/K684</f>
        <v>0</v>
      </c>
      <c r="BT660" s="126">
        <f t="shared" ref="BT660" si="12376">L660/L684</f>
        <v>0</v>
      </c>
      <c r="BU660" s="124">
        <f t="shared" ref="BU660" si="12377">M660/M684</f>
        <v>0</v>
      </c>
      <c r="BV660" s="128">
        <f t="shared" ref="BV660" si="12378">N660/N684</f>
        <v>0</v>
      </c>
      <c r="BW660" s="129">
        <f t="shared" ref="BW660" si="12379">O660/O684</f>
        <v>0</v>
      </c>
      <c r="BX660" s="124">
        <f t="shared" ref="BX660" si="12380">P660/P684</f>
        <v>0</v>
      </c>
      <c r="BY660" s="125">
        <f t="shared" ref="BY660" si="12381">Q660/Q684</f>
        <v>0</v>
      </c>
      <c r="BZ660" s="126">
        <f t="shared" ref="BZ660" si="12382">R660/R684</f>
        <v>0</v>
      </c>
      <c r="CA660" s="127">
        <f t="shared" ref="CA660" si="12383">S660/S684</f>
        <v>0</v>
      </c>
      <c r="CB660" s="124">
        <f t="shared" ref="CB660" si="12384">T660/T684</f>
        <v>0</v>
      </c>
      <c r="CC660" s="125">
        <f t="shared" ref="CC660" si="12385">U660/U684</f>
        <v>0</v>
      </c>
      <c r="CD660" s="126">
        <f t="shared" ref="CD660" si="12386">V660/V684</f>
        <v>0</v>
      </c>
      <c r="CE660" s="127">
        <f t="shared" ref="CE660" si="12387">W660/W684</f>
        <v>0</v>
      </c>
      <c r="CF660" s="124">
        <f t="shared" ref="CF660" si="12388">X660/X684</f>
        <v>0</v>
      </c>
      <c r="CG660" s="125">
        <f t="shared" ref="CG660" si="12389">Y660/Y684</f>
        <v>0</v>
      </c>
      <c r="CH660" s="126">
        <f t="shared" ref="CH660" si="12390">Z660/Z684</f>
        <v>0</v>
      </c>
      <c r="CI660" s="124">
        <f t="shared" ref="CI660" si="12391">AA660/AA684</f>
        <v>0</v>
      </c>
      <c r="CJ660" s="130">
        <f t="shared" ref="CJ660" si="12392">AB660/AB684</f>
        <v>0</v>
      </c>
      <c r="CK660" s="131">
        <f t="shared" ref="CK660" si="12393">AC660/AC684</f>
        <v>0</v>
      </c>
    </row>
    <row r="661" spans="1:89" x14ac:dyDescent="0.2">
      <c r="A661" s="132" t="s">
        <v>17</v>
      </c>
      <c r="B661" s="181">
        <v>161</v>
      </c>
      <c r="C661" s="182">
        <v>0</v>
      </c>
      <c r="D661" s="183">
        <v>72</v>
      </c>
      <c r="E661" s="184">
        <v>0</v>
      </c>
      <c r="F661" s="181">
        <v>140</v>
      </c>
      <c r="G661" s="185">
        <v>0</v>
      </c>
      <c r="H661" s="183">
        <v>171</v>
      </c>
      <c r="I661" s="184">
        <v>5</v>
      </c>
      <c r="J661" s="181">
        <v>17</v>
      </c>
      <c r="K661" s="185">
        <v>3</v>
      </c>
      <c r="L661" s="183">
        <v>20</v>
      </c>
      <c r="M661" s="181">
        <v>0</v>
      </c>
      <c r="N661" s="186">
        <v>9</v>
      </c>
      <c r="O661" s="187">
        <v>0</v>
      </c>
      <c r="P661" s="181">
        <v>9</v>
      </c>
      <c r="Q661" s="185">
        <v>0</v>
      </c>
      <c r="R661" s="183">
        <v>0</v>
      </c>
      <c r="S661" s="184">
        <v>0</v>
      </c>
      <c r="T661" s="181">
        <v>0</v>
      </c>
      <c r="U661" s="185">
        <v>0</v>
      </c>
      <c r="V661" s="183">
        <v>0</v>
      </c>
      <c r="W661" s="184">
        <v>0</v>
      </c>
      <c r="X661" s="181">
        <v>0</v>
      </c>
      <c r="Y661" s="185">
        <v>0</v>
      </c>
      <c r="Z661" s="183">
        <v>0</v>
      </c>
      <c r="AA661" s="181">
        <v>0</v>
      </c>
      <c r="AB661" s="165">
        <f t="shared" ref="AB661:AB662" si="12394">B661+D661+F661+H661+J661+L661+N661+P661+R661+T661+V661+X661+Z661</f>
        <v>599</v>
      </c>
      <c r="AC661" s="166">
        <f t="shared" ref="AC661:AC680" si="12395">C661+E661+G661+I661+K661+M661+O661+Q661+S661+U661+W661+Y661+AA661</f>
        <v>8</v>
      </c>
      <c r="AE661" s="259" t="str">
        <f>$AE$10</f>
        <v>08:00 - 08:59</v>
      </c>
      <c r="AF661" s="121">
        <f>SUMIF($A$9:$A$32,$AE661,B$660:B$683)</f>
        <v>471</v>
      </c>
      <c r="AG661" s="182">
        <f t="shared" si="12365"/>
        <v>463</v>
      </c>
      <c r="AH661" s="183">
        <f t="shared" si="12365"/>
        <v>375</v>
      </c>
      <c r="AI661" s="184">
        <f t="shared" si="12365"/>
        <v>242</v>
      </c>
      <c r="AJ661" s="181">
        <f t="shared" si="12365"/>
        <v>395</v>
      </c>
      <c r="AK661" s="185">
        <f t="shared" si="12365"/>
        <v>197</v>
      </c>
      <c r="AL661" s="183">
        <f t="shared" si="12365"/>
        <v>538</v>
      </c>
      <c r="AM661" s="184">
        <f t="shared" si="12365"/>
        <v>341</v>
      </c>
      <c r="AN661" s="181">
        <f t="shared" si="12365"/>
        <v>114</v>
      </c>
      <c r="AO661" s="185">
        <f t="shared" si="12365"/>
        <v>163</v>
      </c>
      <c r="AP661" s="183">
        <f t="shared" si="12365"/>
        <v>185</v>
      </c>
      <c r="AQ661" s="181">
        <f t="shared" si="12365"/>
        <v>421</v>
      </c>
      <c r="AR661" s="186">
        <f t="shared" si="12365"/>
        <v>451</v>
      </c>
      <c r="AS661" s="187">
        <f t="shared" si="12365"/>
        <v>559</v>
      </c>
      <c r="AT661" s="181">
        <f t="shared" si="12365"/>
        <v>298</v>
      </c>
      <c r="AU661" s="185">
        <f t="shared" si="12365"/>
        <v>239</v>
      </c>
      <c r="AV661" s="183">
        <f t="shared" si="12365"/>
        <v>414</v>
      </c>
      <c r="AW661" s="184">
        <f t="shared" si="12366"/>
        <v>243</v>
      </c>
      <c r="AX661" s="181">
        <f t="shared" si="12366"/>
        <v>48</v>
      </c>
      <c r="AY661" s="185">
        <f t="shared" si="12366"/>
        <v>154</v>
      </c>
      <c r="AZ661" s="183">
        <f t="shared" si="12366"/>
        <v>303</v>
      </c>
      <c r="BA661" s="184">
        <f t="shared" si="12366"/>
        <v>383</v>
      </c>
      <c r="BB661" s="181">
        <f t="shared" si="12366"/>
        <v>227</v>
      </c>
      <c r="BC661" s="185">
        <f t="shared" si="12366"/>
        <v>245</v>
      </c>
      <c r="BD661" s="183">
        <f t="shared" si="12366"/>
        <v>408</v>
      </c>
      <c r="BE661" s="181">
        <f t="shared" si="12366"/>
        <v>625</v>
      </c>
      <c r="BF661" s="165">
        <f>SUM(AF661,AH661,AJ661,AL661,AN661,AP661,AR661,AT661,AV661,AX661,AZ661,BB661,BD661)</f>
        <v>4227</v>
      </c>
      <c r="BG661" s="166">
        <f>SUM(AG661,AI661,AK661,AM661,AO661,AQ661,AS661,AU661,AW661,AY661,BA661,BC661,BE661)</f>
        <v>4275</v>
      </c>
      <c r="BI661" s="132" t="s">
        <v>17</v>
      </c>
      <c r="BJ661" s="124">
        <f>B661/B684</f>
        <v>2.3503649635036497E-2</v>
      </c>
      <c r="BK661" s="125">
        <f t="shared" ref="BK661" si="12396">C661/C684</f>
        <v>0</v>
      </c>
      <c r="BL661" s="126">
        <f t="shared" ref="BL661" si="12397">D661/D684</f>
        <v>2.0179372197309416E-2</v>
      </c>
      <c r="BM661" s="127">
        <f t="shared" ref="BM661" si="12398">E661/E684</f>
        <v>0</v>
      </c>
      <c r="BN661" s="124">
        <f t="shared" ref="BN661" si="12399">F661/F684</f>
        <v>2.407566638005159E-2</v>
      </c>
      <c r="BO661" s="125">
        <f t="shared" ref="BO661" si="12400">G661/G684</f>
        <v>0</v>
      </c>
      <c r="BP661" s="126">
        <f t="shared" ref="BP661" si="12401">H661/H684</f>
        <v>2.1495914519170333E-2</v>
      </c>
      <c r="BQ661" s="127">
        <f t="shared" ref="BQ661" si="12402">I661/I684</f>
        <v>6.942515967786726E-4</v>
      </c>
      <c r="BR661" s="124">
        <f t="shared" ref="BR661" si="12403">J661/J684</f>
        <v>8.863399374348279E-3</v>
      </c>
      <c r="BS661" s="125">
        <f t="shared" ref="BS661" si="12404">K661/K684</f>
        <v>1.8248175182481751E-3</v>
      </c>
      <c r="BT661" s="126">
        <f t="shared" ref="BT661" si="12405">L661/L684</f>
        <v>4.5745654162854532E-3</v>
      </c>
      <c r="BU661" s="124">
        <f t="shared" ref="BU661" si="12406">M661/M684</f>
        <v>0</v>
      </c>
      <c r="BV661" s="128">
        <f t="shared" ref="BV661" si="12407">N661/N684</f>
        <v>1.3757260776520942E-3</v>
      </c>
      <c r="BW661" s="129">
        <f t="shared" ref="BW661" si="12408">O661/O684</f>
        <v>0</v>
      </c>
      <c r="BX661" s="124">
        <f t="shared" ref="BX661" si="12409">P661/P684</f>
        <v>2.5869502730669733E-3</v>
      </c>
      <c r="BY661" s="125">
        <f t="shared" ref="BY661" si="12410">Q661/Q684</f>
        <v>0</v>
      </c>
      <c r="BZ661" s="126">
        <f t="shared" ref="BZ661" si="12411">R661/R684</f>
        <v>0</v>
      </c>
      <c r="CA661" s="127">
        <f t="shared" ref="CA661" si="12412">S661/S684</f>
        <v>0</v>
      </c>
      <c r="CB661" s="124">
        <f t="shared" ref="CB661" si="12413">T661/T684</f>
        <v>0</v>
      </c>
      <c r="CC661" s="125">
        <f t="shared" ref="CC661" si="12414">U661/U684</f>
        <v>0</v>
      </c>
      <c r="CD661" s="126">
        <f t="shared" ref="CD661" si="12415">V661/V684</f>
        <v>0</v>
      </c>
      <c r="CE661" s="127">
        <f t="shared" ref="CE661" si="12416">W661/W684</f>
        <v>0</v>
      </c>
      <c r="CF661" s="124">
        <f t="shared" ref="CF661" si="12417">X661/X684</f>
        <v>0</v>
      </c>
      <c r="CG661" s="125">
        <f t="shared" ref="CG661" si="12418">Y661/Y684</f>
        <v>0</v>
      </c>
      <c r="CH661" s="126">
        <f t="shared" ref="CH661" si="12419">Z661/Z684</f>
        <v>0</v>
      </c>
      <c r="CI661" s="124">
        <f t="shared" ref="CI661" si="12420">AA661/AA684</f>
        <v>0</v>
      </c>
      <c r="CJ661" s="130">
        <f t="shared" ref="CJ661" si="12421">AB661/AB684</f>
        <v>9.6347171510833031E-3</v>
      </c>
      <c r="CK661" s="131">
        <f t="shared" ref="CK661" si="12422">AC661/AC684</f>
        <v>1.2889297049962137E-4</v>
      </c>
    </row>
    <row r="662" spans="1:89" ht="13.5" thickBot="1" x14ac:dyDescent="0.25">
      <c r="A662" s="140" t="s">
        <v>18</v>
      </c>
      <c r="B662" s="188">
        <v>499</v>
      </c>
      <c r="C662" s="189">
        <v>0</v>
      </c>
      <c r="D662" s="190">
        <v>198</v>
      </c>
      <c r="E662" s="191">
        <v>0</v>
      </c>
      <c r="F662" s="188">
        <v>550</v>
      </c>
      <c r="G662" s="192">
        <v>8</v>
      </c>
      <c r="H662" s="190">
        <v>458</v>
      </c>
      <c r="I662" s="191">
        <v>59</v>
      </c>
      <c r="J662" s="188">
        <v>45</v>
      </c>
      <c r="K662" s="192">
        <v>23</v>
      </c>
      <c r="L662" s="190">
        <v>111</v>
      </c>
      <c r="M662" s="188">
        <v>138</v>
      </c>
      <c r="N662" s="193">
        <v>280</v>
      </c>
      <c r="O662" s="194">
        <v>146</v>
      </c>
      <c r="P662" s="188">
        <v>150</v>
      </c>
      <c r="Q662" s="192">
        <v>156</v>
      </c>
      <c r="R662" s="190">
        <v>253</v>
      </c>
      <c r="S662" s="191">
        <v>130</v>
      </c>
      <c r="T662" s="188">
        <v>25</v>
      </c>
      <c r="U662" s="192">
        <v>122</v>
      </c>
      <c r="V662" s="190">
        <v>85</v>
      </c>
      <c r="W662" s="191">
        <v>197</v>
      </c>
      <c r="X662" s="188">
        <v>137</v>
      </c>
      <c r="Y662" s="192">
        <v>186</v>
      </c>
      <c r="Z662" s="190">
        <v>500</v>
      </c>
      <c r="AA662" s="188">
        <v>359</v>
      </c>
      <c r="AB662" s="165">
        <f t="shared" si="12394"/>
        <v>3291</v>
      </c>
      <c r="AC662" s="166">
        <f t="shared" si="12395"/>
        <v>1524</v>
      </c>
      <c r="AE662" s="257">
        <f>$AE$11</f>
        <v>0</v>
      </c>
      <c r="AF662" s="121">
        <f>SUMIF($A$9:$A$32,$AE662,B$660:B$683)</f>
        <v>0</v>
      </c>
      <c r="AG662" s="189">
        <f t="shared" si="12365"/>
        <v>0</v>
      </c>
      <c r="AH662" s="190">
        <f t="shared" si="12365"/>
        <v>0</v>
      </c>
      <c r="AI662" s="191">
        <f t="shared" si="12365"/>
        <v>0</v>
      </c>
      <c r="AJ662" s="188">
        <f t="shared" si="12365"/>
        <v>0</v>
      </c>
      <c r="AK662" s="192">
        <f t="shared" si="12365"/>
        <v>0</v>
      </c>
      <c r="AL662" s="190">
        <f t="shared" si="12365"/>
        <v>0</v>
      </c>
      <c r="AM662" s="191">
        <f t="shared" si="12365"/>
        <v>0</v>
      </c>
      <c r="AN662" s="188">
        <f t="shared" si="12365"/>
        <v>0</v>
      </c>
      <c r="AO662" s="192">
        <f t="shared" si="12365"/>
        <v>0</v>
      </c>
      <c r="AP662" s="190">
        <f t="shared" si="12365"/>
        <v>0</v>
      </c>
      <c r="AQ662" s="188">
        <f t="shared" si="12365"/>
        <v>0</v>
      </c>
      <c r="AR662" s="193">
        <f t="shared" si="12365"/>
        <v>0</v>
      </c>
      <c r="AS662" s="194">
        <f t="shared" si="12365"/>
        <v>0</v>
      </c>
      <c r="AT662" s="188">
        <f t="shared" si="12365"/>
        <v>0</v>
      </c>
      <c r="AU662" s="192">
        <f t="shared" si="12365"/>
        <v>0</v>
      </c>
      <c r="AV662" s="190">
        <f t="shared" si="12365"/>
        <v>0</v>
      </c>
      <c r="AW662" s="191">
        <f t="shared" si="12366"/>
        <v>0</v>
      </c>
      <c r="AX662" s="188">
        <f t="shared" si="12366"/>
        <v>0</v>
      </c>
      <c r="AY662" s="192">
        <f t="shared" si="12366"/>
        <v>0</v>
      </c>
      <c r="AZ662" s="190">
        <f t="shared" si="12366"/>
        <v>0</v>
      </c>
      <c r="BA662" s="191">
        <f t="shared" si="12366"/>
        <v>0</v>
      </c>
      <c r="BB662" s="188">
        <f t="shared" si="12366"/>
        <v>0</v>
      </c>
      <c r="BC662" s="192">
        <f t="shared" si="12366"/>
        <v>0</v>
      </c>
      <c r="BD662" s="190">
        <f t="shared" si="12366"/>
        <v>0</v>
      </c>
      <c r="BE662" s="188">
        <f t="shared" si="12366"/>
        <v>0</v>
      </c>
      <c r="BF662" s="165">
        <f>SUM(AF662,AH662,AJ662,AL662,AN662,AP662,AR662,AT662,AV662,AX662,AZ662,BB662,BD662)</f>
        <v>0</v>
      </c>
      <c r="BG662" s="166">
        <f>SUM(AG662,AI662,AK662,AM662,AO662,AQ662,AS662,AU662,AW662,AY662,BA662,BC662,BE662)</f>
        <v>0</v>
      </c>
      <c r="BI662" s="140" t="s">
        <v>18</v>
      </c>
      <c r="BJ662" s="124">
        <f>B662/B684</f>
        <v>7.2846715328467149E-2</v>
      </c>
      <c r="BK662" s="125">
        <f t="shared" ref="BK662" si="12423">C662/C684</f>
        <v>0</v>
      </c>
      <c r="BL662" s="126">
        <f t="shared" ref="BL662" si="12424">D662/D684</f>
        <v>5.5493273542600897E-2</v>
      </c>
      <c r="BM662" s="127">
        <f t="shared" ref="BM662" si="12425">E662/E684</f>
        <v>0</v>
      </c>
      <c r="BN662" s="124">
        <f t="shared" ref="BN662" si="12426">F662/F684</f>
        <v>9.4582975064488387E-2</v>
      </c>
      <c r="BO662" s="125">
        <f t="shared" ref="BO662" si="12427">G662/G684</f>
        <v>1.8357044515832951E-3</v>
      </c>
      <c r="BP662" s="126">
        <f t="shared" ref="BP662" si="12428">H662/H684</f>
        <v>5.7573852922690134E-2</v>
      </c>
      <c r="BQ662" s="127">
        <f t="shared" ref="BQ662" si="12429">I662/I684</f>
        <v>8.1921688419883364E-3</v>
      </c>
      <c r="BR662" s="124">
        <f t="shared" ref="BR662" si="12430">J662/J684</f>
        <v>2.346193952033368E-2</v>
      </c>
      <c r="BS662" s="125">
        <f t="shared" ref="BS662" si="12431">K662/K684</f>
        <v>1.3990267639902677E-2</v>
      </c>
      <c r="BT662" s="126">
        <f t="shared" ref="BT662" si="12432">L662/L684</f>
        <v>2.5388838060384264E-2</v>
      </c>
      <c r="BU662" s="124">
        <f t="shared" ref="BU662" si="12433">M662/M684</f>
        <v>3.0844881537773806E-2</v>
      </c>
      <c r="BV662" s="128">
        <f t="shared" ref="BV662" si="12434">N662/N684</f>
        <v>4.2800366860287375E-2</v>
      </c>
      <c r="BW662" s="129">
        <f t="shared" ref="BW662" si="12435">O662/O684</f>
        <v>2.2178338143703479E-2</v>
      </c>
      <c r="BX662" s="124">
        <f t="shared" ref="BX662" si="12436">P662/P684</f>
        <v>4.3115837884449552E-2</v>
      </c>
      <c r="BY662" s="125">
        <f t="shared" ref="BY662" si="12437">Q662/Q684</f>
        <v>4.5401629802095458E-2</v>
      </c>
      <c r="BZ662" s="126">
        <f t="shared" ref="BZ662" si="12438">R662/R684</f>
        <v>5.9655741570384342E-2</v>
      </c>
      <c r="CA662" s="127">
        <f t="shared" ref="CA662" si="12439">S662/S684</f>
        <v>2.9891929179121639E-2</v>
      </c>
      <c r="CB662" s="124">
        <f t="shared" ref="CB662" si="12440">T662/T684</f>
        <v>1.7934002869440458E-2</v>
      </c>
      <c r="CC662" s="125">
        <f t="shared" ref="CC662" si="12441">U662/U684</f>
        <v>9.1660405709992482E-2</v>
      </c>
      <c r="CD662" s="126">
        <f t="shared" ref="CD662" si="12442">V662/V684</f>
        <v>1.4211670289249289E-2</v>
      </c>
      <c r="CE662" s="127">
        <f t="shared" ref="CE662" si="12443">W662/W684</f>
        <v>5.0668724279835389E-2</v>
      </c>
      <c r="CF662" s="124">
        <f t="shared" ref="CF662" si="12444">X662/X684</f>
        <v>4.293324976496396E-2</v>
      </c>
      <c r="CG662" s="125">
        <f t="shared" ref="CG662" si="12445">Y662/Y684</f>
        <v>6.0824068018312624E-2</v>
      </c>
      <c r="CH662" s="126">
        <f t="shared" ref="CH662" si="12446">Z662/Z684</f>
        <v>7.2833211944646759E-2</v>
      </c>
      <c r="CI662" s="124">
        <f t="shared" ref="CI662" si="12447">AA662/AA684</f>
        <v>3.3029717545312358E-2</v>
      </c>
      <c r="CJ662" s="130">
        <f t="shared" ref="CJ662" si="12448">AB662/AB684</f>
        <v>5.2934647987003584E-2</v>
      </c>
      <c r="CK662" s="131">
        <f t="shared" ref="CK662" si="12449">AC662/AC684</f>
        <v>2.4554110880177872E-2</v>
      </c>
    </row>
    <row r="663" spans="1:89" ht="14.25" thickTop="1" thickBot="1" x14ac:dyDescent="0.25">
      <c r="A663" s="132" t="s">
        <v>19</v>
      </c>
      <c r="B663" s="181">
        <v>496</v>
      </c>
      <c r="C663" s="182">
        <v>306</v>
      </c>
      <c r="D663" s="183">
        <v>259</v>
      </c>
      <c r="E663" s="184">
        <v>181</v>
      </c>
      <c r="F663" s="181">
        <v>293</v>
      </c>
      <c r="G663" s="185">
        <v>216</v>
      </c>
      <c r="H663" s="183">
        <v>434</v>
      </c>
      <c r="I663" s="184">
        <v>323</v>
      </c>
      <c r="J663" s="181">
        <v>88</v>
      </c>
      <c r="K663" s="185">
        <v>124</v>
      </c>
      <c r="L663" s="183">
        <v>167</v>
      </c>
      <c r="M663" s="181">
        <v>286</v>
      </c>
      <c r="N663" s="186">
        <v>436</v>
      </c>
      <c r="O663" s="187">
        <v>396</v>
      </c>
      <c r="P663" s="181">
        <v>237</v>
      </c>
      <c r="Q663" s="185">
        <v>232</v>
      </c>
      <c r="R663" s="183">
        <v>303</v>
      </c>
      <c r="S663" s="184">
        <v>176</v>
      </c>
      <c r="T663" s="181">
        <v>37</v>
      </c>
      <c r="U663" s="185">
        <v>149</v>
      </c>
      <c r="V663" s="183">
        <v>248</v>
      </c>
      <c r="W663" s="184">
        <v>268</v>
      </c>
      <c r="X663" s="181">
        <v>203</v>
      </c>
      <c r="Y663" s="185">
        <v>216</v>
      </c>
      <c r="Z663" s="183">
        <v>461</v>
      </c>
      <c r="AA663" s="181">
        <v>566</v>
      </c>
      <c r="AB663" s="165">
        <f>B663+D663+F663+H663+J663+L663+N663+P663+R663+T663+V663+X663+Z663</f>
        <v>3662</v>
      </c>
      <c r="AC663" s="166">
        <f t="shared" si="12395"/>
        <v>3439</v>
      </c>
      <c r="AE663" s="254" t="s">
        <v>13</v>
      </c>
      <c r="AF663" s="14">
        <f t="shared" ref="AF663:BG663" si="12450">SUM(AF660:AF662)</f>
        <v>913</v>
      </c>
      <c r="AG663" s="1">
        <f t="shared" si="12450"/>
        <v>812</v>
      </c>
      <c r="AH663" s="14">
        <f t="shared" si="12450"/>
        <v>607</v>
      </c>
      <c r="AI663" s="1">
        <f t="shared" si="12450"/>
        <v>470</v>
      </c>
      <c r="AJ663" s="14">
        <f t="shared" si="12450"/>
        <v>740</v>
      </c>
      <c r="AK663" s="1">
        <f t="shared" si="12450"/>
        <v>378</v>
      </c>
      <c r="AL663" s="14">
        <f t="shared" si="12450"/>
        <v>1099</v>
      </c>
      <c r="AM663" s="1">
        <f t="shared" si="12450"/>
        <v>673</v>
      </c>
      <c r="AN663" s="14">
        <f t="shared" si="12450"/>
        <v>206</v>
      </c>
      <c r="AO663" s="1">
        <f t="shared" si="12450"/>
        <v>337</v>
      </c>
      <c r="AP663" s="14">
        <f t="shared" si="12450"/>
        <v>424</v>
      </c>
      <c r="AQ663" s="1">
        <f t="shared" si="12450"/>
        <v>840</v>
      </c>
      <c r="AR663" s="14">
        <f t="shared" si="12450"/>
        <v>955</v>
      </c>
      <c r="AS663" s="1">
        <f t="shared" si="12450"/>
        <v>1038</v>
      </c>
      <c r="AT663" s="14">
        <f t="shared" si="12450"/>
        <v>568</v>
      </c>
      <c r="AU663" s="1">
        <f t="shared" si="12450"/>
        <v>471</v>
      </c>
      <c r="AV663" s="14">
        <f t="shared" si="12450"/>
        <v>755</v>
      </c>
      <c r="AW663" s="1">
        <f t="shared" si="12450"/>
        <v>469</v>
      </c>
      <c r="AX663" s="14">
        <f t="shared" si="12450"/>
        <v>105</v>
      </c>
      <c r="AY663" s="1">
        <f t="shared" si="12450"/>
        <v>336</v>
      </c>
      <c r="AZ663" s="14">
        <f t="shared" si="12450"/>
        <v>662</v>
      </c>
      <c r="BA663" s="1">
        <f t="shared" si="12450"/>
        <v>679</v>
      </c>
      <c r="BB663" s="14">
        <f t="shared" si="12450"/>
        <v>441</v>
      </c>
      <c r="BC663" s="1">
        <f t="shared" si="12450"/>
        <v>473</v>
      </c>
      <c r="BD663" s="14">
        <f t="shared" si="12450"/>
        <v>816</v>
      </c>
      <c r="BE663" s="1">
        <f t="shared" si="12450"/>
        <v>1209</v>
      </c>
      <c r="BF663" s="167">
        <f t="shared" si="12450"/>
        <v>8291</v>
      </c>
      <c r="BG663" s="168">
        <f t="shared" si="12450"/>
        <v>8185</v>
      </c>
      <c r="BI663" s="132" t="s">
        <v>19</v>
      </c>
      <c r="BJ663" s="124">
        <f>B663/B684</f>
        <v>7.2408759124087591E-2</v>
      </c>
      <c r="BK663" s="125">
        <f t="shared" ref="BK663" si="12451">C663/C684</f>
        <v>4.3583535108958835E-2</v>
      </c>
      <c r="BL663" s="126">
        <f t="shared" ref="BL663" si="12452">D663/D684</f>
        <v>7.258968609865471E-2</v>
      </c>
      <c r="BM663" s="127">
        <f t="shared" ref="BM663" si="12453">E663/E684</f>
        <v>4.6964193046185779E-2</v>
      </c>
      <c r="BN663" s="124">
        <f t="shared" ref="BN663" si="12454">F663/F684</f>
        <v>5.0386930352536545E-2</v>
      </c>
      <c r="BO663" s="125">
        <f t="shared" ref="BO663" si="12455">G663/G684</f>
        <v>4.956402019274897E-2</v>
      </c>
      <c r="BP663" s="126">
        <f t="shared" ref="BP663" si="12456">H663/H684</f>
        <v>5.4556882463859209E-2</v>
      </c>
      <c r="BQ663" s="127">
        <f t="shared" ref="BQ663" si="12457">I663/I684</f>
        <v>4.484865315190225E-2</v>
      </c>
      <c r="BR663" s="124">
        <f t="shared" ref="BR663" si="12458">J663/J684</f>
        <v>4.5881126173096975E-2</v>
      </c>
      <c r="BS663" s="125">
        <f t="shared" ref="BS663" si="12459">K663/K684</f>
        <v>7.5425790754257913E-2</v>
      </c>
      <c r="BT663" s="126">
        <f t="shared" ref="BT663" si="12460">L663/L684</f>
        <v>3.8197621225983532E-2</v>
      </c>
      <c r="BU663" s="124">
        <f t="shared" ref="BU663" si="12461">M663/M684</f>
        <v>6.3924899418864548E-2</v>
      </c>
      <c r="BV663" s="128">
        <f t="shared" ref="BV663" si="12462">N663/N684</f>
        <v>6.6646285539590344E-2</v>
      </c>
      <c r="BW663" s="129">
        <f t="shared" ref="BW663" si="12463">O663/O684</f>
        <v>6.0154944554154641E-2</v>
      </c>
      <c r="BX663" s="124">
        <f t="shared" ref="BX663" si="12464">P663/P684</f>
        <v>6.8123023857430298E-2</v>
      </c>
      <c r="BY663" s="125">
        <f t="shared" ref="BY663" si="12465">Q663/Q684</f>
        <v>6.7520372526193251E-2</v>
      </c>
      <c r="BZ663" s="126">
        <f t="shared" ref="BZ663" si="12466">R663/R684</f>
        <v>7.1445413817495876E-2</v>
      </c>
      <c r="CA663" s="127">
        <f t="shared" ref="CA663" si="12467">S663/S684</f>
        <v>4.046907335019545E-2</v>
      </c>
      <c r="CB663" s="124">
        <f t="shared" ref="CB663" si="12468">T663/T684</f>
        <v>2.654232424677188E-2</v>
      </c>
      <c r="CC663" s="125">
        <f t="shared" ref="CC663" si="12469">U663/U684</f>
        <v>0.11194590533433509</v>
      </c>
      <c r="CD663" s="126">
        <f t="shared" ref="CD663" si="12470">V663/V684</f>
        <v>4.1464638020397925E-2</v>
      </c>
      <c r="CE663" s="127">
        <f t="shared" ref="CE663" si="12471">W663/W684</f>
        <v>6.893004115226338E-2</v>
      </c>
      <c r="CF663" s="124">
        <f t="shared" ref="CF663" si="12472">X663/X684</f>
        <v>6.3616421184581634E-2</v>
      </c>
      <c r="CG663" s="125">
        <f t="shared" ref="CG663" si="12473">Y663/Y684</f>
        <v>7.0634401569653366E-2</v>
      </c>
      <c r="CH663" s="126">
        <f t="shared" ref="CH663" si="12474">Z663/Z684</f>
        <v>6.7152221412964314E-2</v>
      </c>
      <c r="CI663" s="124">
        <f t="shared" ref="CI663" si="12475">AA663/AA684</f>
        <v>5.2074707884810008E-2</v>
      </c>
      <c r="CJ663" s="130">
        <f t="shared" ref="CJ663" si="12476">AB663/AB684</f>
        <v>5.8902060446188738E-2</v>
      </c>
      <c r="CK663" s="131">
        <f t="shared" ref="CK663" si="12477">AC663/AC684</f>
        <v>5.5407865693524738E-2</v>
      </c>
    </row>
    <row r="664" spans="1:89" ht="13.5" thickTop="1" x14ac:dyDescent="0.2">
      <c r="A664" s="140" t="s">
        <v>20</v>
      </c>
      <c r="B664" s="188">
        <v>442</v>
      </c>
      <c r="C664" s="189">
        <v>349</v>
      </c>
      <c r="D664" s="190">
        <v>232</v>
      </c>
      <c r="E664" s="191">
        <v>228</v>
      </c>
      <c r="F664" s="188">
        <v>345</v>
      </c>
      <c r="G664" s="192">
        <v>181</v>
      </c>
      <c r="H664" s="190">
        <v>561</v>
      </c>
      <c r="I664" s="191">
        <v>332</v>
      </c>
      <c r="J664" s="188">
        <v>92</v>
      </c>
      <c r="K664" s="192">
        <v>174</v>
      </c>
      <c r="L664" s="190">
        <v>239</v>
      </c>
      <c r="M664" s="188">
        <v>419</v>
      </c>
      <c r="N664" s="193">
        <v>504</v>
      </c>
      <c r="O664" s="194">
        <v>479</v>
      </c>
      <c r="P664" s="188">
        <v>270</v>
      </c>
      <c r="Q664" s="192">
        <v>232</v>
      </c>
      <c r="R664" s="190">
        <v>341</v>
      </c>
      <c r="S664" s="191">
        <v>226</v>
      </c>
      <c r="T664" s="188">
        <v>57</v>
      </c>
      <c r="U664" s="192">
        <v>182</v>
      </c>
      <c r="V664" s="190">
        <v>359</v>
      </c>
      <c r="W664" s="191">
        <v>296</v>
      </c>
      <c r="X664" s="188">
        <v>214</v>
      </c>
      <c r="Y664" s="192">
        <v>228</v>
      </c>
      <c r="Z664" s="190">
        <v>408</v>
      </c>
      <c r="AA664" s="188">
        <v>584</v>
      </c>
      <c r="AB664" s="165">
        <f t="shared" ref="AB664:AB680" si="12478">B664+D664+F664+H664+J664+L664+N664+P664+R664+T664+V664+X664+Z664</f>
        <v>4064</v>
      </c>
      <c r="AC664" s="166">
        <f t="shared" si="12395"/>
        <v>3910</v>
      </c>
      <c r="BI664" s="140" t="s">
        <v>20</v>
      </c>
      <c r="BJ664" s="124">
        <f>B664/B684</f>
        <v>6.4525547445255474E-2</v>
      </c>
      <c r="BK664" s="125">
        <f t="shared" ref="BK664" si="12479">C664/C684</f>
        <v>4.9708018800740633E-2</v>
      </c>
      <c r="BL664" s="126">
        <f t="shared" ref="BL664" si="12480">D664/D684</f>
        <v>6.5022421524663671E-2</v>
      </c>
      <c r="BM664" s="127">
        <f t="shared" ref="BM664" si="12481">E664/E684</f>
        <v>5.9159314997405295E-2</v>
      </c>
      <c r="BN664" s="124">
        <f t="shared" ref="BN664" si="12482">F664/F684</f>
        <v>5.9329320722269992E-2</v>
      </c>
      <c r="BO664" s="125">
        <f t="shared" ref="BO664" si="12483">G664/G684</f>
        <v>4.153281321707205E-2</v>
      </c>
      <c r="BP664" s="126">
        <f t="shared" ref="BP664" si="12484">H664/H684</f>
        <v>7.0521684475172847E-2</v>
      </c>
      <c r="BQ664" s="127">
        <f t="shared" ref="BQ664" si="12485">I664/I684</f>
        <v>4.6098306026103861E-2</v>
      </c>
      <c r="BR664" s="124">
        <f t="shared" ref="BR664" si="12486">J664/J684</f>
        <v>4.7966631908237745E-2</v>
      </c>
      <c r="BS664" s="125">
        <f t="shared" ref="BS664" si="12487">K664/K684</f>
        <v>0.10583941605839416</v>
      </c>
      <c r="BT664" s="126">
        <f t="shared" ref="BT664" si="12488">L664/L684</f>
        <v>5.466605672461116E-2</v>
      </c>
      <c r="BU664" s="124">
        <f t="shared" ref="BU664" si="12489">M664/M684</f>
        <v>9.3652212784979885E-2</v>
      </c>
      <c r="BV664" s="128">
        <f t="shared" ref="BV664" si="12490">N664/N684</f>
        <v>7.7040660348517268E-2</v>
      </c>
      <c r="BW664" s="129">
        <f t="shared" ref="BW664" si="12491">O664/O684</f>
        <v>7.2763177882424424E-2</v>
      </c>
      <c r="BX664" s="124">
        <f t="shared" ref="BX664" si="12492">P664/P684</f>
        <v>7.7608508192009193E-2</v>
      </c>
      <c r="BY664" s="125">
        <f t="shared" ref="BY664" si="12493">Q664/Q684</f>
        <v>6.7520372526193251E-2</v>
      </c>
      <c r="BZ664" s="126">
        <f t="shared" ref="BZ664" si="12494">R664/R684</f>
        <v>8.0405564725300638E-2</v>
      </c>
      <c r="CA664" s="127">
        <f t="shared" ref="CA664" si="12495">S664/S684</f>
        <v>5.1965969188319153E-2</v>
      </c>
      <c r="CB664" s="124">
        <f t="shared" ref="CB664" si="12496">T664/T684</f>
        <v>4.0889526542324243E-2</v>
      </c>
      <c r="CC664" s="125">
        <f t="shared" ref="CC664" si="12497">U664/U684</f>
        <v>0.13673929376408714</v>
      </c>
      <c r="CD664" s="126">
        <f t="shared" ref="CD664" si="12498">V664/V684</f>
        <v>6.0023407456947002E-2</v>
      </c>
      <c r="CE664" s="127">
        <f t="shared" ref="CE664" si="12499">W664/W684</f>
        <v>7.6131687242798354E-2</v>
      </c>
      <c r="CF664" s="124">
        <f t="shared" ref="CF664" si="12500">X664/X684</f>
        <v>6.706361642118458E-2</v>
      </c>
      <c r="CG664" s="125">
        <f t="shared" ref="CG664" si="12501">Y664/Y684</f>
        <v>7.4558534990189662E-2</v>
      </c>
      <c r="CH664" s="126">
        <f t="shared" ref="CH664" si="12502">Z664/Z684</f>
        <v>5.9431900946831755E-2</v>
      </c>
      <c r="CI664" s="124">
        <f t="shared" ref="CI664" si="12503">AA664/AA684</f>
        <v>5.3730794001288065E-2</v>
      </c>
      <c r="CJ664" s="130">
        <f t="shared" ref="CJ664" si="12504">AB664/AB684</f>
        <v>6.5368097666114428E-2</v>
      </c>
      <c r="CK664" s="131">
        <f t="shared" ref="CK664" si="12505">AC664/AC684</f>
        <v>6.2996439331689955E-2</v>
      </c>
    </row>
    <row r="665" spans="1:89" ht="13.5" thickBot="1" x14ac:dyDescent="0.25">
      <c r="A665" s="132" t="s">
        <v>21</v>
      </c>
      <c r="B665" s="181">
        <v>471</v>
      </c>
      <c r="C665" s="182">
        <v>463</v>
      </c>
      <c r="D665" s="183">
        <v>375</v>
      </c>
      <c r="E665" s="184">
        <v>242</v>
      </c>
      <c r="F665" s="181">
        <v>395</v>
      </c>
      <c r="G665" s="185">
        <v>197</v>
      </c>
      <c r="H665" s="183">
        <v>538</v>
      </c>
      <c r="I665" s="184">
        <v>341</v>
      </c>
      <c r="J665" s="181">
        <v>114</v>
      </c>
      <c r="K665" s="185">
        <v>163</v>
      </c>
      <c r="L665" s="183">
        <v>185</v>
      </c>
      <c r="M665" s="181">
        <v>421</v>
      </c>
      <c r="N665" s="186">
        <v>451</v>
      </c>
      <c r="O665" s="187">
        <v>559</v>
      </c>
      <c r="P665" s="181">
        <v>298</v>
      </c>
      <c r="Q665" s="185">
        <v>239</v>
      </c>
      <c r="R665" s="183">
        <v>414</v>
      </c>
      <c r="S665" s="184">
        <v>243</v>
      </c>
      <c r="T665" s="181">
        <v>48</v>
      </c>
      <c r="U665" s="185">
        <v>154</v>
      </c>
      <c r="V665" s="183">
        <v>303</v>
      </c>
      <c r="W665" s="184">
        <v>383</v>
      </c>
      <c r="X665" s="181">
        <v>227</v>
      </c>
      <c r="Y665" s="185">
        <v>245</v>
      </c>
      <c r="Z665" s="183">
        <v>408</v>
      </c>
      <c r="AA665" s="181">
        <v>625</v>
      </c>
      <c r="AB665" s="165">
        <f t="shared" si="12478"/>
        <v>4227</v>
      </c>
      <c r="AC665" s="166">
        <f t="shared" si="12395"/>
        <v>4275</v>
      </c>
      <c r="AE665" t="s">
        <v>85</v>
      </c>
      <c r="BI665" s="132" t="s">
        <v>21</v>
      </c>
      <c r="BJ665" s="124">
        <f>B665/B684</f>
        <v>6.8759124087591245E-2</v>
      </c>
      <c r="BK665" s="125">
        <f t="shared" ref="BK665" si="12506">C665/C684</f>
        <v>6.5945022076627266E-2</v>
      </c>
      <c r="BL665" s="126">
        <f t="shared" ref="BL665" si="12507">D665/D684</f>
        <v>0.10510089686098655</v>
      </c>
      <c r="BM665" s="127">
        <f t="shared" ref="BM665" si="12508">E665/E684</f>
        <v>6.2791904514789831E-2</v>
      </c>
      <c r="BN665" s="124">
        <f t="shared" ref="BN665" si="12509">F665/F684</f>
        <v>6.7927773000859851E-2</v>
      </c>
      <c r="BO665" s="125">
        <f t="shared" ref="BO665" si="12510">G665/G684</f>
        <v>4.5204222120238641E-2</v>
      </c>
      <c r="BP665" s="126">
        <f t="shared" ref="BP665" si="12511">H665/H684</f>
        <v>6.7630421118793208E-2</v>
      </c>
      <c r="BQ665" s="127">
        <f t="shared" ref="BQ665" si="12512">I665/I684</f>
        <v>4.7347958900305472E-2</v>
      </c>
      <c r="BR665" s="124">
        <f t="shared" ref="BR665" si="12513">J665/J684</f>
        <v>5.9436913451511988E-2</v>
      </c>
      <c r="BS665" s="125">
        <f t="shared" ref="BS665" si="12514">K665/K684</f>
        <v>9.9148418491484189E-2</v>
      </c>
      <c r="BT665" s="126">
        <f t="shared" ref="BT665" si="12515">L665/L684</f>
        <v>4.2314730100640442E-2</v>
      </c>
      <c r="BU665" s="124">
        <f t="shared" ref="BU665" si="12516">M665/M684</f>
        <v>9.4099240053643271E-2</v>
      </c>
      <c r="BV665" s="128">
        <f t="shared" ref="BV665" si="12517">N665/N684</f>
        <v>6.8939162335677165E-2</v>
      </c>
      <c r="BW665" s="129">
        <f t="shared" ref="BW665" si="12518">O665/O684</f>
        <v>8.49156919337688E-2</v>
      </c>
      <c r="BX665" s="124">
        <f t="shared" ref="BX665" si="12519">P665/P684</f>
        <v>8.5656797930439788E-2</v>
      </c>
      <c r="BY665" s="125">
        <f t="shared" ref="BY665" si="12520">Q665/Q684</f>
        <v>6.955762514551804E-2</v>
      </c>
      <c r="BZ665" s="126">
        <f t="shared" ref="BZ665" si="12521">R665/R684</f>
        <v>9.7618486206083474E-2</v>
      </c>
      <c r="CA665" s="127">
        <f t="shared" ref="CA665" si="12522">S665/S684</f>
        <v>5.5874913773281215E-2</v>
      </c>
      <c r="CB665" s="124">
        <f t="shared" ref="CB665" si="12523">T665/T684</f>
        <v>3.443328550932568E-2</v>
      </c>
      <c r="CC665" s="125">
        <f t="shared" ref="CC665" si="12524">U665/U684</f>
        <v>0.11570247933884298</v>
      </c>
      <c r="CD665" s="126">
        <f t="shared" ref="CD665" si="12525">V665/V684</f>
        <v>5.0660424678147464E-2</v>
      </c>
      <c r="CE665" s="127">
        <f t="shared" ref="CE665" si="12526">W665/W684</f>
        <v>9.85082304526749E-2</v>
      </c>
      <c r="CF665" s="124">
        <f t="shared" ref="CF665" si="12527">X665/X684</f>
        <v>7.113757442807897E-2</v>
      </c>
      <c r="CG665" s="125">
        <f t="shared" ref="CG665" si="12528">Y665/Y684</f>
        <v>8.0117724002616089E-2</v>
      </c>
      <c r="CH665" s="126">
        <f t="shared" ref="CH665" si="12529">Z665/Z684</f>
        <v>5.9431900946831755E-2</v>
      </c>
      <c r="CI665" s="124">
        <f t="shared" ref="CI665" si="12530">AA665/AA684</f>
        <v>5.7502990155488085E-2</v>
      </c>
      <c r="CJ665" s="130">
        <f t="shared" ref="CJ665" si="12531">AB665/AB684</f>
        <v>6.7989898827427578E-2</v>
      </c>
      <c r="CK665" s="131">
        <f t="shared" ref="CK665" si="12532">AC665/AC684</f>
        <v>6.8877181110735167E-2</v>
      </c>
    </row>
    <row r="666" spans="1:89" ht="14.25" thickTop="1" thickBot="1" x14ac:dyDescent="0.25">
      <c r="A666" s="140" t="s">
        <v>22</v>
      </c>
      <c r="B666" s="188">
        <v>486</v>
      </c>
      <c r="C666" s="189">
        <v>498</v>
      </c>
      <c r="D666" s="190">
        <v>298</v>
      </c>
      <c r="E666" s="191">
        <v>146</v>
      </c>
      <c r="F666" s="188">
        <v>493</v>
      </c>
      <c r="G666" s="192">
        <v>158</v>
      </c>
      <c r="H666" s="190">
        <v>288</v>
      </c>
      <c r="I666" s="191">
        <v>449</v>
      </c>
      <c r="J666" s="188">
        <v>89</v>
      </c>
      <c r="K666" s="192">
        <v>214</v>
      </c>
      <c r="L666" s="190">
        <v>175</v>
      </c>
      <c r="M666" s="188">
        <v>458</v>
      </c>
      <c r="N666" s="193">
        <v>368</v>
      </c>
      <c r="O666" s="194">
        <v>570</v>
      </c>
      <c r="P666" s="188">
        <v>260</v>
      </c>
      <c r="Q666" s="192">
        <v>217</v>
      </c>
      <c r="R666" s="190">
        <v>397</v>
      </c>
      <c r="S666" s="191">
        <v>218</v>
      </c>
      <c r="T666" s="188">
        <v>73</v>
      </c>
      <c r="U666" s="192">
        <v>136</v>
      </c>
      <c r="V666" s="190">
        <v>341</v>
      </c>
      <c r="W666" s="191">
        <v>457</v>
      </c>
      <c r="X666" s="188">
        <v>276</v>
      </c>
      <c r="Y666" s="192">
        <v>172</v>
      </c>
      <c r="Z666" s="190">
        <v>452</v>
      </c>
      <c r="AA666" s="188">
        <v>554</v>
      </c>
      <c r="AB666" s="165">
        <f t="shared" si="12478"/>
        <v>3996</v>
      </c>
      <c r="AC666" s="166">
        <f t="shared" si="12395"/>
        <v>4247</v>
      </c>
      <c r="AE666" s="268" t="s">
        <v>0</v>
      </c>
      <c r="AF666" s="262" t="s">
        <v>1</v>
      </c>
      <c r="AG666" s="263"/>
      <c r="AH666" s="262" t="s">
        <v>2</v>
      </c>
      <c r="AI666" s="263"/>
      <c r="AJ666" s="262" t="s">
        <v>3</v>
      </c>
      <c r="AK666" s="263"/>
      <c r="AL666" s="262" t="s">
        <v>4</v>
      </c>
      <c r="AM666" s="263"/>
      <c r="AN666" s="262" t="s">
        <v>5</v>
      </c>
      <c r="AO666" s="263"/>
      <c r="AP666" s="262" t="s">
        <v>6</v>
      </c>
      <c r="AQ666" s="263"/>
      <c r="AR666" s="262" t="s">
        <v>7</v>
      </c>
      <c r="AS666" s="263"/>
      <c r="AT666" s="262" t="s">
        <v>8</v>
      </c>
      <c r="AU666" s="263"/>
      <c r="AV666" s="262" t="s">
        <v>9</v>
      </c>
      <c r="AW666" s="263"/>
      <c r="AX666" s="262" t="s">
        <v>10</v>
      </c>
      <c r="AY666" s="263"/>
      <c r="AZ666" s="262" t="s">
        <v>11</v>
      </c>
      <c r="BA666" s="263"/>
      <c r="BB666" s="262" t="s">
        <v>12</v>
      </c>
      <c r="BC666" s="263"/>
      <c r="BD666" s="264" t="s">
        <v>40</v>
      </c>
      <c r="BE666" s="265"/>
      <c r="BF666" s="266" t="s">
        <v>41</v>
      </c>
      <c r="BG666" s="267"/>
      <c r="BI666" s="140" t="s">
        <v>22</v>
      </c>
      <c r="BJ666" s="124">
        <f>B666/B684</f>
        <v>7.0948905109489049E-2</v>
      </c>
      <c r="BK666" s="125">
        <f t="shared" ref="BK666" si="12533">C666/C684</f>
        <v>7.093006694203105E-2</v>
      </c>
      <c r="BL666" s="126">
        <f t="shared" ref="BL666" si="12534">D666/D684</f>
        <v>8.3520179372197315E-2</v>
      </c>
      <c r="BM666" s="127">
        <f t="shared" ref="BM666" si="12535">E666/E684</f>
        <v>3.7882719252724441E-2</v>
      </c>
      <c r="BN666" s="124">
        <f t="shared" ref="BN666" si="12536">F666/F684</f>
        <v>8.478073946689596E-2</v>
      </c>
      <c r="BO666" s="125">
        <f t="shared" ref="BO666" si="12537">G666/G684</f>
        <v>3.6255162918770081E-2</v>
      </c>
      <c r="BP666" s="126">
        <f t="shared" ref="BP666" si="12538">H666/H684</f>
        <v>3.6203645505971084E-2</v>
      </c>
      <c r="BQ666" s="127">
        <f t="shared" ref="BQ666" si="12539">I666/I684</f>
        <v>6.2343793390724801E-2</v>
      </c>
      <c r="BR666" s="124">
        <f t="shared" ref="BR666" si="12540">J666/J684</f>
        <v>4.6402502606882168E-2</v>
      </c>
      <c r="BS666" s="125">
        <f t="shared" ref="BS666" si="12541">K666/K684</f>
        <v>0.13017031630170317</v>
      </c>
      <c r="BT666" s="126">
        <f t="shared" ref="BT666" si="12542">L666/L684</f>
        <v>4.0027447392497716E-2</v>
      </c>
      <c r="BU666" s="124">
        <f t="shared" ref="BU666" si="12543">M666/M684</f>
        <v>0.10236924452391596</v>
      </c>
      <c r="BV666" s="128">
        <f t="shared" ref="BV666" si="12544">N666/N684</f>
        <v>5.6251910730663407E-2</v>
      </c>
      <c r="BW666" s="129">
        <f t="shared" ref="BW666" si="12545">O666/O684</f>
        <v>8.6586662615828647E-2</v>
      </c>
      <c r="BX666" s="124">
        <f t="shared" ref="BX666" si="12546">P666/P684</f>
        <v>7.4734118999712565E-2</v>
      </c>
      <c r="BY666" s="125">
        <f t="shared" ref="BY666" si="12547">Q666/Q684</f>
        <v>6.3154831199068687E-2</v>
      </c>
      <c r="BZ666" s="126">
        <f t="shared" ref="BZ666" si="12548">R666/R684</f>
        <v>9.3609997642065554E-2</v>
      </c>
      <c r="CA666" s="127">
        <f t="shared" ref="CA666" si="12549">S666/S684</f>
        <v>5.0126465854219364E-2</v>
      </c>
      <c r="CB666" s="124">
        <f t="shared" ref="CB666" si="12550">T666/T684</f>
        <v>5.2367288378766141E-2</v>
      </c>
      <c r="CC666" s="125">
        <f t="shared" ref="CC666" si="12551">U666/U684</f>
        <v>0.10217881292261458</v>
      </c>
      <c r="CD666" s="126">
        <f t="shared" ref="CD666" si="12552">V666/V684</f>
        <v>5.7013877278047152E-2</v>
      </c>
      <c r="CE666" s="127">
        <f t="shared" ref="CE666" si="12553">W666/W684</f>
        <v>0.11754115226337448</v>
      </c>
      <c r="CF666" s="124">
        <f t="shared" ref="CF666" si="12554">X666/X684</f>
        <v>8.6493262300219365E-2</v>
      </c>
      <c r="CG666" s="125">
        <f t="shared" ref="CG666" si="12555">Y666/Y684</f>
        <v>5.6245912361020271E-2</v>
      </c>
      <c r="CH666" s="126">
        <f t="shared" ref="CH666" si="12556">Z666/Z684</f>
        <v>6.5841223597960671E-2</v>
      </c>
      <c r="CI666" s="124">
        <f t="shared" ref="CI666" si="12557">AA666/AA684</f>
        <v>5.0970650473824639E-2</v>
      </c>
      <c r="CJ666" s="130">
        <f t="shared" ref="CJ666" si="12558">AB666/AB684</f>
        <v>6.4274340126425508E-2</v>
      </c>
      <c r="CK666" s="131">
        <f t="shared" ref="CK666" si="12559">AC666/AC684</f>
        <v>6.8426055713986494E-2</v>
      </c>
    </row>
    <row r="667" spans="1:89" ht="15" thickTop="1" thickBot="1" x14ac:dyDescent="0.3">
      <c r="A667" s="132" t="s">
        <v>23</v>
      </c>
      <c r="B667" s="181">
        <v>481</v>
      </c>
      <c r="C667" s="182">
        <v>414</v>
      </c>
      <c r="D667" s="183">
        <v>266</v>
      </c>
      <c r="E667" s="184">
        <v>132</v>
      </c>
      <c r="F667" s="181">
        <v>354</v>
      </c>
      <c r="G667" s="185">
        <v>150</v>
      </c>
      <c r="H667" s="183">
        <v>576</v>
      </c>
      <c r="I667" s="184">
        <v>421</v>
      </c>
      <c r="J667" s="181">
        <v>87</v>
      </c>
      <c r="K667" s="185">
        <v>146</v>
      </c>
      <c r="L667" s="183">
        <v>159</v>
      </c>
      <c r="M667" s="181">
        <v>451</v>
      </c>
      <c r="N667" s="186">
        <v>260</v>
      </c>
      <c r="O667" s="187">
        <v>536</v>
      </c>
      <c r="P667" s="181">
        <v>212</v>
      </c>
      <c r="Q667" s="185">
        <v>148</v>
      </c>
      <c r="R667" s="183">
        <v>328</v>
      </c>
      <c r="S667" s="184">
        <v>243</v>
      </c>
      <c r="T667" s="181">
        <v>51</v>
      </c>
      <c r="U667" s="185">
        <v>90</v>
      </c>
      <c r="V667" s="183">
        <v>273</v>
      </c>
      <c r="W667" s="184">
        <v>296</v>
      </c>
      <c r="X667" s="181">
        <v>187</v>
      </c>
      <c r="Y667" s="185">
        <v>138</v>
      </c>
      <c r="Z667" s="183">
        <v>408</v>
      </c>
      <c r="AA667" s="181">
        <v>454</v>
      </c>
      <c r="AB667" s="165">
        <f t="shared" si="12478"/>
        <v>3642</v>
      </c>
      <c r="AC667" s="166">
        <f t="shared" si="12395"/>
        <v>3619</v>
      </c>
      <c r="AE667" s="269"/>
      <c r="AF667" s="112" t="s">
        <v>14</v>
      </c>
      <c r="AG667" s="113" t="s">
        <v>15</v>
      </c>
      <c r="AH667" s="114" t="s">
        <v>14</v>
      </c>
      <c r="AI667" s="115" t="s">
        <v>15</v>
      </c>
      <c r="AJ667" s="112" t="s">
        <v>14</v>
      </c>
      <c r="AK667" s="113" t="s">
        <v>15</v>
      </c>
      <c r="AL667" s="114" t="s">
        <v>14</v>
      </c>
      <c r="AM667" s="115" t="s">
        <v>15</v>
      </c>
      <c r="AN667" s="112" t="s">
        <v>14</v>
      </c>
      <c r="AO667" s="113" t="s">
        <v>15</v>
      </c>
      <c r="AP667" s="114" t="s">
        <v>14</v>
      </c>
      <c r="AQ667" s="112" t="s">
        <v>15</v>
      </c>
      <c r="AR667" s="116" t="s">
        <v>14</v>
      </c>
      <c r="AS667" s="117" t="s">
        <v>15</v>
      </c>
      <c r="AT667" s="112" t="s">
        <v>14</v>
      </c>
      <c r="AU667" s="113" t="s">
        <v>15</v>
      </c>
      <c r="AV667" s="114" t="s">
        <v>14</v>
      </c>
      <c r="AW667" s="115" t="s">
        <v>15</v>
      </c>
      <c r="AX667" s="112" t="s">
        <v>14</v>
      </c>
      <c r="AY667" s="113" t="s">
        <v>15</v>
      </c>
      <c r="AZ667" s="114" t="s">
        <v>14</v>
      </c>
      <c r="BA667" s="115" t="s">
        <v>15</v>
      </c>
      <c r="BB667" s="112" t="s">
        <v>14</v>
      </c>
      <c r="BC667" s="113" t="s">
        <v>15</v>
      </c>
      <c r="BD667" s="26" t="s">
        <v>14</v>
      </c>
      <c r="BE667" s="118" t="s">
        <v>15</v>
      </c>
      <c r="BF667" s="169" t="s">
        <v>14</v>
      </c>
      <c r="BG667" s="170" t="s">
        <v>15</v>
      </c>
      <c r="BI667" s="132" t="s">
        <v>23</v>
      </c>
      <c r="BJ667" s="124">
        <f>B667/B684</f>
        <v>7.0218978102189786E-2</v>
      </c>
      <c r="BK667" s="125">
        <f t="shared" ref="BK667" si="12560">C667/C684</f>
        <v>5.8965959265061957E-2</v>
      </c>
      <c r="BL667" s="126">
        <f t="shared" ref="BL667" si="12561">D667/D684</f>
        <v>7.4551569506726451E-2</v>
      </c>
      <c r="BM667" s="127">
        <f t="shared" ref="BM667" si="12562">E667/E684</f>
        <v>3.4250129735339904E-2</v>
      </c>
      <c r="BN667" s="124">
        <f t="shared" ref="BN667" si="12563">F667/F684</f>
        <v>6.0877042132416168E-2</v>
      </c>
      <c r="BO667" s="125">
        <f t="shared" ref="BO667" si="12564">G667/G684</f>
        <v>3.4419458467186782E-2</v>
      </c>
      <c r="BP667" s="126">
        <f t="shared" ref="BP667" si="12565">H667/H684</f>
        <v>7.2407291011942168E-2</v>
      </c>
      <c r="BQ667" s="127">
        <f t="shared" ref="BQ667" si="12566">I667/I684</f>
        <v>5.845598444876423E-2</v>
      </c>
      <c r="BR667" s="124">
        <f t="shared" ref="BR667" si="12567">J667/J684</f>
        <v>4.5359749739311783E-2</v>
      </c>
      <c r="BS667" s="125">
        <f t="shared" ref="BS667" si="12568">K667/K684</f>
        <v>8.8807785888077861E-2</v>
      </c>
      <c r="BT667" s="126">
        <f t="shared" ref="BT667" si="12569">L667/L684</f>
        <v>3.6367795059469347E-2</v>
      </c>
      <c r="BU667" s="124">
        <f t="shared" ref="BU667" si="12570">M667/M684</f>
        <v>0.1008046490835941</v>
      </c>
      <c r="BV667" s="128">
        <f t="shared" ref="BV667" si="12571">N667/N684</f>
        <v>3.9743197798838274E-2</v>
      </c>
      <c r="BW667" s="129">
        <f t="shared" ref="BW667" si="12572">O667/O684</f>
        <v>8.1421844144007285E-2</v>
      </c>
      <c r="BX667" s="124">
        <f t="shared" ref="BX667" si="12573">P667/P684</f>
        <v>6.09370508766887E-2</v>
      </c>
      <c r="BY667" s="125">
        <f t="shared" ref="BY667" si="12574">Q667/Q684</f>
        <v>4.307334109429569E-2</v>
      </c>
      <c r="BZ667" s="126">
        <f t="shared" ref="BZ667" si="12575">R667/R684</f>
        <v>7.7340249941051639E-2</v>
      </c>
      <c r="CA667" s="127">
        <f t="shared" ref="CA667" si="12576">S667/S684</f>
        <v>5.5874913773281215E-2</v>
      </c>
      <c r="CB667" s="124">
        <f t="shared" ref="CB667" si="12577">T667/T684</f>
        <v>3.6585365853658534E-2</v>
      </c>
      <c r="CC667" s="125">
        <f t="shared" ref="CC667" si="12578">U667/U684</f>
        <v>6.7618332081141999E-2</v>
      </c>
      <c r="CD667" s="126">
        <f t="shared" ref="CD667" si="12579">V667/V684</f>
        <v>4.5644541046647717E-2</v>
      </c>
      <c r="CE667" s="127">
        <f t="shared" ref="CE667" si="12580">W667/W684</f>
        <v>7.6131687242798354E-2</v>
      </c>
      <c r="CF667" s="124">
        <f t="shared" ref="CF667" si="12581">X667/X684</f>
        <v>5.8602319022250077E-2</v>
      </c>
      <c r="CG667" s="125">
        <f t="shared" ref="CG667" si="12582">Y667/Y684</f>
        <v>4.5127534336167431E-2</v>
      </c>
      <c r="CH667" s="126">
        <f t="shared" ref="CH667" si="12583">Z667/Z684</f>
        <v>5.9431900946831755E-2</v>
      </c>
      <c r="CI667" s="124">
        <f t="shared" ref="CI667" si="12584">AA667/AA684</f>
        <v>4.1770172048946543E-2</v>
      </c>
      <c r="CJ667" s="130">
        <f t="shared" ref="CJ667" si="12585">AB667/AB684</f>
        <v>5.8580367052162581E-2</v>
      </c>
      <c r="CK667" s="131">
        <f t="shared" ref="CK667" si="12586">AC667/AC684</f>
        <v>5.8307957529766218E-2</v>
      </c>
    </row>
    <row r="668" spans="1:89" ht="13.5" thickTop="1" x14ac:dyDescent="0.2">
      <c r="A668" s="140" t="s">
        <v>24</v>
      </c>
      <c r="B668" s="195">
        <v>469</v>
      </c>
      <c r="C668" s="189">
        <v>389</v>
      </c>
      <c r="D668" s="190">
        <v>258</v>
      </c>
      <c r="E668" s="191">
        <v>133</v>
      </c>
      <c r="F668" s="188">
        <v>399</v>
      </c>
      <c r="G668" s="192">
        <v>211</v>
      </c>
      <c r="H668" s="190">
        <v>367</v>
      </c>
      <c r="I668" s="191">
        <v>441</v>
      </c>
      <c r="J668" s="188">
        <v>96</v>
      </c>
      <c r="K668" s="192">
        <v>126</v>
      </c>
      <c r="L668" s="190">
        <v>191</v>
      </c>
      <c r="M668" s="188">
        <v>366</v>
      </c>
      <c r="N668" s="193">
        <v>277</v>
      </c>
      <c r="O668" s="196">
        <v>433</v>
      </c>
      <c r="P668" s="188">
        <v>177</v>
      </c>
      <c r="Q668" s="192">
        <v>213</v>
      </c>
      <c r="R668" s="190">
        <v>212</v>
      </c>
      <c r="S668" s="191">
        <v>260</v>
      </c>
      <c r="T668" s="188">
        <v>72</v>
      </c>
      <c r="U668" s="192">
        <v>83</v>
      </c>
      <c r="V668" s="190">
        <v>303</v>
      </c>
      <c r="W668" s="197">
        <v>205</v>
      </c>
      <c r="X668" s="188">
        <v>151</v>
      </c>
      <c r="Y668" s="192">
        <v>166</v>
      </c>
      <c r="Z668" s="190">
        <v>462</v>
      </c>
      <c r="AA668" s="188">
        <v>580</v>
      </c>
      <c r="AB668" s="165">
        <f t="shared" si="12478"/>
        <v>3434</v>
      </c>
      <c r="AC668" s="166">
        <f t="shared" si="12395"/>
        <v>3606</v>
      </c>
      <c r="AE668" s="257" t="str">
        <f>$AE$17</f>
        <v>17:00 - 17:59</v>
      </c>
      <c r="AF668" s="121">
        <f t="shared" ref="AF668:AU670" si="12587">SUMIF($A$9:$A$32,$AE668,B$660:B$683)</f>
        <v>521</v>
      </c>
      <c r="AG668" s="178">
        <f t="shared" si="12587"/>
        <v>634</v>
      </c>
      <c r="AH668" s="122">
        <f t="shared" si="12587"/>
        <v>241</v>
      </c>
      <c r="AI668" s="173">
        <f t="shared" si="12587"/>
        <v>371</v>
      </c>
      <c r="AJ668" s="121">
        <f t="shared" si="12587"/>
        <v>417</v>
      </c>
      <c r="AK668" s="123">
        <f t="shared" si="12587"/>
        <v>406</v>
      </c>
      <c r="AL668" s="122">
        <f t="shared" si="12587"/>
        <v>722</v>
      </c>
      <c r="AM668" s="173">
        <f t="shared" si="12587"/>
        <v>596</v>
      </c>
      <c r="AN668" s="121">
        <f t="shared" si="12587"/>
        <v>199</v>
      </c>
      <c r="AO668" s="123">
        <f t="shared" si="12587"/>
        <v>58</v>
      </c>
      <c r="AP668" s="122">
        <f t="shared" si="12587"/>
        <v>358</v>
      </c>
      <c r="AQ668" s="121">
        <f t="shared" si="12587"/>
        <v>177</v>
      </c>
      <c r="AR668" s="172">
        <f t="shared" si="12587"/>
        <v>420</v>
      </c>
      <c r="AS668" s="174">
        <f t="shared" si="12587"/>
        <v>378</v>
      </c>
      <c r="AT668" s="121">
        <f t="shared" si="12587"/>
        <v>290</v>
      </c>
      <c r="AU668" s="123">
        <f t="shared" si="12587"/>
        <v>253</v>
      </c>
      <c r="AV668" s="122">
        <f t="shared" ref="AP668:BE670" si="12588">SUMIF($A$9:$A$32,$AE668,R$660:R$683)</f>
        <v>335</v>
      </c>
      <c r="AW668" s="173">
        <f t="shared" si="12588"/>
        <v>347</v>
      </c>
      <c r="AX668" s="121">
        <f t="shared" si="12588"/>
        <v>170</v>
      </c>
      <c r="AY668" s="123">
        <f t="shared" si="12588"/>
        <v>44</v>
      </c>
      <c r="AZ668" s="122">
        <f t="shared" si="12588"/>
        <v>543</v>
      </c>
      <c r="BA668" s="173">
        <f t="shared" si="12588"/>
        <v>186</v>
      </c>
      <c r="BB668" s="121">
        <f t="shared" si="12588"/>
        <v>258</v>
      </c>
      <c r="BC668" s="123">
        <f t="shared" si="12588"/>
        <v>218</v>
      </c>
      <c r="BD668" s="21">
        <f t="shared" si="12588"/>
        <v>464</v>
      </c>
      <c r="BE668" s="177">
        <f t="shared" si="12588"/>
        <v>861</v>
      </c>
      <c r="BF668" s="163">
        <f>AF668+AH668+AJ668+AL668+AN668+AP668+AR668+AT668+AV668+AX668+AZ668+BB668+BD668</f>
        <v>4938</v>
      </c>
      <c r="BG668" s="164">
        <f>AG668+AI668+AK668+AM668+AO668+AQ668+AS668+AU668+AW668+AY668+BA668+BC668+BE668</f>
        <v>4529</v>
      </c>
      <c r="BI668" s="140" t="s">
        <v>24</v>
      </c>
      <c r="BJ668" s="124">
        <f>B668/B684</f>
        <v>6.8467153284671539E-2</v>
      </c>
      <c r="BK668" s="125">
        <f t="shared" ref="BK668" si="12589">C668/C684</f>
        <v>5.5405212932630676E-2</v>
      </c>
      <c r="BL668" s="126">
        <f t="shared" ref="BL668" si="12590">D668/D684</f>
        <v>7.2309417040358745E-2</v>
      </c>
      <c r="BM668" s="127">
        <f t="shared" ref="BM668" si="12591">E668/E684</f>
        <v>3.4509600415153087E-2</v>
      </c>
      <c r="BN668" s="124">
        <f t="shared" ref="BN668" si="12592">F668/F684</f>
        <v>6.861564918314704E-2</v>
      </c>
      <c r="BO668" s="125">
        <f t="shared" ref="BO668" si="12593">G668/G684</f>
        <v>4.8416704910509409E-2</v>
      </c>
      <c r="BP668" s="126">
        <f t="shared" ref="BP668" si="12594">H668/H684</f>
        <v>4.6134506599622878E-2</v>
      </c>
      <c r="BQ668" s="127">
        <f t="shared" ref="BQ668" si="12595">I668/I684</f>
        <v>6.1232990835878923E-2</v>
      </c>
      <c r="BR668" s="124">
        <f t="shared" ref="BR668" si="12596">J668/J684</f>
        <v>5.0052137643378521E-2</v>
      </c>
      <c r="BS668" s="125">
        <f t="shared" ref="BS668" si="12597">K668/K684</f>
        <v>7.6642335766423361E-2</v>
      </c>
      <c r="BT668" s="126">
        <f t="shared" ref="BT668" si="12598">L668/L684</f>
        <v>4.3687099725526077E-2</v>
      </c>
      <c r="BU668" s="124">
        <f t="shared" ref="BU668" si="12599">M668/M684</f>
        <v>8.1805990165400091E-2</v>
      </c>
      <c r="BV668" s="128">
        <f t="shared" ref="BV668" si="12600">N668/N684</f>
        <v>4.2341791501070009E-2</v>
      </c>
      <c r="BW668" s="129">
        <f t="shared" ref="BW668" si="12601">O668/O684</f>
        <v>6.5775482302901409E-2</v>
      </c>
      <c r="BX668" s="124">
        <f t="shared" ref="BX668" si="12602">P668/P684</f>
        <v>5.0876688703650474E-2</v>
      </c>
      <c r="BY668" s="125">
        <f t="shared" ref="BY668" si="12603">Q668/Q684</f>
        <v>6.1990686845168799E-2</v>
      </c>
      <c r="BZ668" s="126">
        <f t="shared" ref="BZ668" si="12604">R668/R684</f>
        <v>4.9988210327752886E-2</v>
      </c>
      <c r="CA668" s="127">
        <f t="shared" ref="CA668" si="12605">S668/S684</f>
        <v>5.9783858358243278E-2</v>
      </c>
      <c r="CB668" s="124">
        <f t="shared" ref="CB668" si="12606">T668/T684</f>
        <v>5.1649928263988523E-2</v>
      </c>
      <c r="CC668" s="125">
        <f t="shared" ref="CC668" si="12607">U668/U684</f>
        <v>6.2359128474830952E-2</v>
      </c>
      <c r="CD668" s="126">
        <f t="shared" ref="CD668" si="12608">V668/V684</f>
        <v>5.0660424678147464E-2</v>
      </c>
      <c r="CE668" s="127">
        <f t="shared" ref="CE668" si="12609">W668/W684</f>
        <v>5.2726337448559674E-2</v>
      </c>
      <c r="CF668" s="124">
        <f t="shared" ref="CF668" si="12610">X668/X684</f>
        <v>4.7320589157004073E-2</v>
      </c>
      <c r="CG668" s="125">
        <f t="shared" ref="CG668" si="12611">Y668/Y684</f>
        <v>5.4283845650752123E-2</v>
      </c>
      <c r="CH668" s="126">
        <f t="shared" ref="CH668" si="12612">Z668/Z684</f>
        <v>6.7297887836853601E-2</v>
      </c>
      <c r="CI668" s="124">
        <f t="shared" ref="CI668" si="12613">AA668/AA684</f>
        <v>5.3362774864292944E-2</v>
      </c>
      <c r="CJ668" s="130">
        <f t="shared" ref="CJ668" si="12614">AB668/AB684</f>
        <v>5.5234755754290585E-2</v>
      </c>
      <c r="CK668" s="131">
        <f t="shared" ref="CK668" si="12615">AC668/AC684</f>
        <v>5.8098506452704334E-2</v>
      </c>
    </row>
    <row r="669" spans="1:89" x14ac:dyDescent="0.2">
      <c r="A669" s="132" t="s">
        <v>25</v>
      </c>
      <c r="B669" s="198">
        <v>394</v>
      </c>
      <c r="C669" s="182">
        <v>374</v>
      </c>
      <c r="D669" s="183">
        <v>250</v>
      </c>
      <c r="E669" s="184">
        <v>192</v>
      </c>
      <c r="F669" s="181">
        <v>429</v>
      </c>
      <c r="G669" s="185">
        <v>224</v>
      </c>
      <c r="H669" s="183">
        <v>500</v>
      </c>
      <c r="I669" s="184">
        <v>468</v>
      </c>
      <c r="J669" s="181">
        <v>113</v>
      </c>
      <c r="K669" s="182">
        <v>105</v>
      </c>
      <c r="L669" s="183">
        <v>191</v>
      </c>
      <c r="M669" s="181">
        <v>285</v>
      </c>
      <c r="N669" s="186">
        <v>313</v>
      </c>
      <c r="O669" s="199">
        <v>445</v>
      </c>
      <c r="P669" s="181">
        <v>172</v>
      </c>
      <c r="Q669" s="182">
        <v>167</v>
      </c>
      <c r="R669" s="183">
        <v>185</v>
      </c>
      <c r="S669" s="184">
        <v>219</v>
      </c>
      <c r="T669" s="190">
        <v>51</v>
      </c>
      <c r="U669" s="181">
        <v>62</v>
      </c>
      <c r="V669" s="183">
        <v>267</v>
      </c>
      <c r="W669" s="200">
        <v>210</v>
      </c>
      <c r="X669" s="181">
        <v>145</v>
      </c>
      <c r="Y669" s="185">
        <v>138</v>
      </c>
      <c r="Z669" s="183">
        <v>431</v>
      </c>
      <c r="AA669" s="181">
        <v>598</v>
      </c>
      <c r="AB669" s="165">
        <f t="shared" si="12478"/>
        <v>3441</v>
      </c>
      <c r="AC669" s="166">
        <f t="shared" si="12395"/>
        <v>3487</v>
      </c>
      <c r="AE669" s="259" t="str">
        <f>$AE$18</f>
        <v>18:00 - 18:59</v>
      </c>
      <c r="AF669" s="121">
        <f t="shared" si="12587"/>
        <v>473</v>
      </c>
      <c r="AG669" s="182">
        <f t="shared" si="12587"/>
        <v>557</v>
      </c>
      <c r="AH669" s="183">
        <f t="shared" si="12587"/>
        <v>179</v>
      </c>
      <c r="AI669" s="184">
        <f t="shared" si="12587"/>
        <v>360</v>
      </c>
      <c r="AJ669" s="181">
        <f t="shared" si="12587"/>
        <v>221</v>
      </c>
      <c r="AK669" s="185">
        <f t="shared" si="12587"/>
        <v>448</v>
      </c>
      <c r="AL669" s="183">
        <f t="shared" si="12587"/>
        <v>591</v>
      </c>
      <c r="AM669" s="184">
        <f t="shared" si="12587"/>
        <v>610</v>
      </c>
      <c r="AN669" s="181">
        <f t="shared" si="12587"/>
        <v>166</v>
      </c>
      <c r="AO669" s="185">
        <f t="shared" si="12587"/>
        <v>71</v>
      </c>
      <c r="AP669" s="183">
        <f t="shared" si="12588"/>
        <v>357</v>
      </c>
      <c r="AQ669" s="181">
        <f t="shared" si="12588"/>
        <v>173</v>
      </c>
      <c r="AR669" s="186">
        <f t="shared" si="12588"/>
        <v>471</v>
      </c>
      <c r="AS669" s="187">
        <f t="shared" si="12588"/>
        <v>450</v>
      </c>
      <c r="AT669" s="181">
        <f t="shared" si="12588"/>
        <v>252</v>
      </c>
      <c r="AU669" s="185">
        <f t="shared" si="12588"/>
        <v>292</v>
      </c>
      <c r="AV669" s="183">
        <f t="shared" si="12588"/>
        <v>220</v>
      </c>
      <c r="AW669" s="184">
        <f t="shared" si="12588"/>
        <v>413</v>
      </c>
      <c r="AX669" s="181">
        <f t="shared" si="12588"/>
        <v>190</v>
      </c>
      <c r="AY669" s="185">
        <f t="shared" si="12588"/>
        <v>38</v>
      </c>
      <c r="AZ669" s="183">
        <f t="shared" si="12588"/>
        <v>703</v>
      </c>
      <c r="BA669" s="184">
        <f t="shared" si="12588"/>
        <v>177</v>
      </c>
      <c r="BB669" s="181">
        <f t="shared" si="12588"/>
        <v>333</v>
      </c>
      <c r="BC669" s="185">
        <f t="shared" si="12588"/>
        <v>231</v>
      </c>
      <c r="BD669" s="183">
        <f t="shared" si="12588"/>
        <v>449</v>
      </c>
      <c r="BE669" s="181">
        <f t="shared" si="12588"/>
        <v>1081</v>
      </c>
      <c r="BF669" s="165">
        <f>SUM(AF669,AH669,AJ669,AL669,AN669,AP669,AR669,AT669,AV669,AX669,AZ669,BB669,BD669)</f>
        <v>4605</v>
      </c>
      <c r="BG669" s="166">
        <f>SUM(AG669,AI669,AK669,AM669,AO669,AQ669,AS669,AU669,AW669,AY669,BA669,BC669,BE669)</f>
        <v>4901</v>
      </c>
      <c r="BI669" s="132" t="s">
        <v>25</v>
      </c>
      <c r="BJ669" s="124">
        <f>B669/B684</f>
        <v>5.7518248175182481E-2</v>
      </c>
      <c r="BK669" s="125">
        <f t="shared" ref="BK669" si="12616">C669/C684</f>
        <v>5.3268765133171914E-2</v>
      </c>
      <c r="BL669" s="126">
        <f t="shared" ref="BL669" si="12617">D669/D684</f>
        <v>7.0067264573991025E-2</v>
      </c>
      <c r="BM669" s="127">
        <f t="shared" ref="BM669" si="12618">E669/E684</f>
        <v>4.9818370524130774E-2</v>
      </c>
      <c r="BN669" s="124">
        <f t="shared" ref="BN669" si="12619">F669/F684</f>
        <v>7.3774720550300946E-2</v>
      </c>
      <c r="BO669" s="125">
        <f t="shared" ref="BO669" si="12620">G669/G684</f>
        <v>5.1399724644332262E-2</v>
      </c>
      <c r="BP669" s="126">
        <f t="shared" ref="BP669" si="12621">H669/H684</f>
        <v>6.2853551225644247E-2</v>
      </c>
      <c r="BQ669" s="127">
        <f t="shared" ref="BQ669" si="12622">I669/I684</f>
        <v>6.4981949458483748E-2</v>
      </c>
      <c r="BR669" s="124">
        <f t="shared" ref="BR669" si="12623">J669/J684</f>
        <v>5.8915537017726796E-2</v>
      </c>
      <c r="BS669" s="125">
        <f t="shared" ref="BS669" si="12624">K669/K684</f>
        <v>6.3868613138686137E-2</v>
      </c>
      <c r="BT669" s="126">
        <f t="shared" ref="BT669" si="12625">L669/L684</f>
        <v>4.3687099725526077E-2</v>
      </c>
      <c r="BU669" s="124">
        <f t="shared" ref="BU669" si="12626">M669/M684</f>
        <v>6.3701385784532855E-2</v>
      </c>
      <c r="BV669" s="128">
        <f t="shared" ref="BV669" si="12627">N669/N684</f>
        <v>4.7844695811678384E-2</v>
      </c>
      <c r="BW669" s="129">
        <f t="shared" ref="BW669" si="12628">O669/O684</f>
        <v>6.7598359410603062E-2</v>
      </c>
      <c r="BX669" s="124">
        <f t="shared" ref="BX669" si="12629">P669/P684</f>
        <v>4.9439494107502154E-2</v>
      </c>
      <c r="BY669" s="125">
        <f t="shared" ref="BY669" si="12630">Q669/Q684</f>
        <v>4.8603026775320142E-2</v>
      </c>
      <c r="BZ669" s="126">
        <f t="shared" ref="BZ669" si="12631">R669/R684</f>
        <v>4.3621787314312661E-2</v>
      </c>
      <c r="CA669" s="127">
        <f t="shared" ref="CA669" si="12632">S669/S684</f>
        <v>5.0356403770981835E-2</v>
      </c>
      <c r="CB669" s="124">
        <f t="shared" ref="CB669" si="12633">T669/T684</f>
        <v>3.6585365853658534E-2</v>
      </c>
      <c r="CC669" s="125">
        <f t="shared" ref="CC669" si="12634">U669/U684</f>
        <v>4.6581517655897818E-2</v>
      </c>
      <c r="CD669" s="126">
        <f t="shared" ref="CD669" si="12635">V669/V684</f>
        <v>4.4641364320347765E-2</v>
      </c>
      <c r="CE669" s="127">
        <f t="shared" ref="CE669" si="12636">W669/W684</f>
        <v>5.4012345679012343E-2</v>
      </c>
      <c r="CF669" s="124">
        <f t="shared" ref="CF669" si="12637">X669/X684</f>
        <v>4.5440300846129739E-2</v>
      </c>
      <c r="CG669" s="125">
        <f t="shared" ref="CG669" si="12638">Y669/Y684</f>
        <v>4.5127534336167431E-2</v>
      </c>
      <c r="CH669" s="126">
        <f t="shared" ref="CH669" si="12639">Z669/Z684</f>
        <v>6.2782228696285511E-2</v>
      </c>
      <c r="CI669" s="124">
        <f t="shared" ref="CI669" si="12640">AA669/AA684</f>
        <v>5.5018860980771002E-2</v>
      </c>
      <c r="CJ669" s="130">
        <f t="shared" ref="CJ669" si="12641">AB669/AB684</f>
        <v>5.534734844219974E-2</v>
      </c>
      <c r="CK669" s="131">
        <f t="shared" ref="CK669" si="12642">AC669/AC684</f>
        <v>5.6181223516522466E-2</v>
      </c>
    </row>
    <row r="670" spans="1:89" ht="13.5" thickBot="1" x14ac:dyDescent="0.25">
      <c r="A670" s="140" t="s">
        <v>26</v>
      </c>
      <c r="B670" s="195">
        <v>325</v>
      </c>
      <c r="C670" s="189">
        <v>353</v>
      </c>
      <c r="D670" s="190">
        <v>175</v>
      </c>
      <c r="E670" s="191">
        <v>185</v>
      </c>
      <c r="F670" s="188">
        <v>372</v>
      </c>
      <c r="G670" s="192">
        <v>230</v>
      </c>
      <c r="H670" s="190">
        <v>436</v>
      </c>
      <c r="I670" s="191">
        <v>433</v>
      </c>
      <c r="J670" s="188">
        <v>149</v>
      </c>
      <c r="K670" s="189">
        <v>74</v>
      </c>
      <c r="L670" s="190">
        <v>216</v>
      </c>
      <c r="M670" s="188">
        <v>258</v>
      </c>
      <c r="N670" s="193">
        <v>334</v>
      </c>
      <c r="O670" s="196">
        <v>353</v>
      </c>
      <c r="P670" s="188">
        <v>150</v>
      </c>
      <c r="Q670" s="189">
        <v>186</v>
      </c>
      <c r="R670" s="190">
        <v>216</v>
      </c>
      <c r="S670" s="191">
        <v>248</v>
      </c>
      <c r="T670" s="188">
        <v>59</v>
      </c>
      <c r="U670" s="192">
        <v>70</v>
      </c>
      <c r="V670" s="190">
        <v>223</v>
      </c>
      <c r="W670" s="197">
        <v>235</v>
      </c>
      <c r="X670" s="188">
        <v>133</v>
      </c>
      <c r="Y670" s="192">
        <v>145</v>
      </c>
      <c r="Z670" s="190">
        <v>450</v>
      </c>
      <c r="AA670" s="188">
        <v>552</v>
      </c>
      <c r="AB670" s="165">
        <f t="shared" si="12478"/>
        <v>3238</v>
      </c>
      <c r="AC670" s="166">
        <f t="shared" si="12395"/>
        <v>3322</v>
      </c>
      <c r="AE670" s="257">
        <f>$AE$19</f>
        <v>0</v>
      </c>
      <c r="AF670" s="121">
        <f t="shared" si="12587"/>
        <v>0</v>
      </c>
      <c r="AG670" s="189">
        <f t="shared" si="12587"/>
        <v>0</v>
      </c>
      <c r="AH670" s="190">
        <f t="shared" si="12587"/>
        <v>0</v>
      </c>
      <c r="AI670" s="191">
        <f t="shared" si="12587"/>
        <v>0</v>
      </c>
      <c r="AJ670" s="188">
        <f t="shared" si="12587"/>
        <v>0</v>
      </c>
      <c r="AK670" s="192">
        <f t="shared" si="12587"/>
        <v>0</v>
      </c>
      <c r="AL670" s="190">
        <f t="shared" si="12587"/>
        <v>0</v>
      </c>
      <c r="AM670" s="191">
        <f t="shared" si="12587"/>
        <v>0</v>
      </c>
      <c r="AN670" s="188">
        <f t="shared" si="12587"/>
        <v>0</v>
      </c>
      <c r="AO670" s="192">
        <f t="shared" si="12587"/>
        <v>0</v>
      </c>
      <c r="AP670" s="190">
        <f t="shared" si="12588"/>
        <v>0</v>
      </c>
      <c r="AQ670" s="188">
        <f t="shared" si="12588"/>
        <v>0</v>
      </c>
      <c r="AR670" s="193">
        <f t="shared" si="12588"/>
        <v>0</v>
      </c>
      <c r="AS670" s="194">
        <f t="shared" si="12588"/>
        <v>0</v>
      </c>
      <c r="AT670" s="188">
        <f t="shared" si="12588"/>
        <v>0</v>
      </c>
      <c r="AU670" s="192">
        <f t="shared" si="12588"/>
        <v>0</v>
      </c>
      <c r="AV670" s="190">
        <f t="shared" si="12588"/>
        <v>0</v>
      </c>
      <c r="AW670" s="191">
        <f t="shared" si="12588"/>
        <v>0</v>
      </c>
      <c r="AX670" s="188">
        <f t="shared" si="12588"/>
        <v>0</v>
      </c>
      <c r="AY670" s="192">
        <f t="shared" si="12588"/>
        <v>0</v>
      </c>
      <c r="AZ670" s="190">
        <f t="shared" si="12588"/>
        <v>0</v>
      </c>
      <c r="BA670" s="191">
        <f t="shared" si="12588"/>
        <v>0</v>
      </c>
      <c r="BB670" s="188">
        <f t="shared" si="12588"/>
        <v>0</v>
      </c>
      <c r="BC670" s="192">
        <f t="shared" si="12588"/>
        <v>0</v>
      </c>
      <c r="BD670" s="190">
        <f t="shared" si="12588"/>
        <v>0</v>
      </c>
      <c r="BE670" s="188">
        <f t="shared" si="12588"/>
        <v>0</v>
      </c>
      <c r="BF670" s="165">
        <f>SUM(AF670,AH670,AJ670,AL670,AN670,AP670,AR670,AT670,AV670,AX670,AZ670,BB670,BD670)</f>
        <v>0</v>
      </c>
      <c r="BG670" s="166">
        <f>SUM(AG670,AI670,AK670,AM670,AO670,AQ670,AS670,AU670,AW670,AY670,BA670,BC670,BE670)</f>
        <v>0</v>
      </c>
      <c r="BI670" s="140" t="s">
        <v>26</v>
      </c>
      <c r="BJ670" s="124">
        <f>B670/B684</f>
        <v>4.7445255474452552E-2</v>
      </c>
      <c r="BK670" s="125">
        <f t="shared" ref="BK670" si="12643">C670/C684</f>
        <v>5.027773821392964E-2</v>
      </c>
      <c r="BL670" s="126">
        <f t="shared" ref="BL670" si="12644">D670/D684</f>
        <v>4.9047085201793725E-2</v>
      </c>
      <c r="BM670" s="127">
        <f t="shared" ref="BM670" si="12645">E670/E684</f>
        <v>4.8002075765438502E-2</v>
      </c>
      <c r="BN670" s="124">
        <f t="shared" ref="BN670" si="12646">F670/F684</f>
        <v>6.3972484952708519E-2</v>
      </c>
      <c r="BO670" s="125">
        <f t="shared" ref="BO670" si="12647">G670/G684</f>
        <v>5.2776502983019731E-2</v>
      </c>
      <c r="BP670" s="126">
        <f t="shared" ref="BP670" si="12648">H670/H684</f>
        <v>5.4808296668761788E-2</v>
      </c>
      <c r="BQ670" s="127">
        <f t="shared" ref="BQ670" si="12649">I670/I684</f>
        <v>6.0122188281033044E-2</v>
      </c>
      <c r="BR670" s="124">
        <f t="shared" ref="BR670" si="12650">J670/J684</f>
        <v>7.7685088633993746E-2</v>
      </c>
      <c r="BS670" s="125">
        <f t="shared" ref="BS670" si="12651">K670/K684</f>
        <v>4.5012165450121655E-2</v>
      </c>
      <c r="BT670" s="126">
        <f t="shared" ref="BT670" si="12652">L670/L684</f>
        <v>4.9405306495882893E-2</v>
      </c>
      <c r="BU670" s="124">
        <f t="shared" ref="BU670" si="12653">M670/M684</f>
        <v>5.7666517657577111E-2</v>
      </c>
      <c r="BV670" s="128">
        <f t="shared" ref="BV670" si="12654">N670/N684</f>
        <v>5.1054723326199938E-2</v>
      </c>
      <c r="BW670" s="129">
        <f t="shared" ref="BW670" si="12655">O670/O684</f>
        <v>5.3622968251557039E-2</v>
      </c>
      <c r="BX670" s="124">
        <f t="shared" ref="BX670" si="12656">P670/P684</f>
        <v>4.3115837884449552E-2</v>
      </c>
      <c r="BY670" s="125">
        <f t="shared" ref="BY670" si="12657">Q670/Q684</f>
        <v>5.4132712456344587E-2</v>
      </c>
      <c r="BZ670" s="126">
        <f t="shared" ref="BZ670" si="12658">R670/R684</f>
        <v>5.0931384107521814E-2</v>
      </c>
      <c r="CA670" s="127">
        <f t="shared" ref="CA670" si="12659">S670/S684</f>
        <v>5.7024603357093584E-2</v>
      </c>
      <c r="CB670" s="124">
        <f t="shared" ref="CB670" si="12660">T670/T684</f>
        <v>4.2324246771879487E-2</v>
      </c>
      <c r="CC670" s="125">
        <f t="shared" ref="CC670" si="12661">U670/U684</f>
        <v>5.2592036063110442E-2</v>
      </c>
      <c r="CD670" s="126">
        <f t="shared" ref="CD670" si="12662">V670/V684</f>
        <v>3.7284734994148139E-2</v>
      </c>
      <c r="CE670" s="127">
        <f t="shared" ref="CE670" si="12663">W670/W684</f>
        <v>6.0442386831275723E-2</v>
      </c>
      <c r="CF670" s="124">
        <f t="shared" ref="CF670" si="12664">X670/X684</f>
        <v>4.1679724224381071E-2</v>
      </c>
      <c r="CG670" s="125">
        <f t="shared" ref="CG670" si="12665">Y670/Y684</f>
        <v>4.7416612164813604E-2</v>
      </c>
      <c r="CH670" s="126">
        <f t="shared" ref="CH670" si="12666">Z670/Z684</f>
        <v>6.5549890750182083E-2</v>
      </c>
      <c r="CI670" s="124">
        <f t="shared" ref="CI670" si="12667">AA670/AA684</f>
        <v>5.0786640905327078E-2</v>
      </c>
      <c r="CJ670" s="130">
        <f t="shared" ref="CJ670" si="12668">AB670/AB684</f>
        <v>5.2082160492834283E-2</v>
      </c>
      <c r="CK670" s="131">
        <f t="shared" ref="CK670" si="12669">AC670/AC684</f>
        <v>5.3522805999967775E-2</v>
      </c>
    </row>
    <row r="671" spans="1:89" ht="14.25" thickTop="1" thickBot="1" x14ac:dyDescent="0.25">
      <c r="A671" s="132" t="s">
        <v>27</v>
      </c>
      <c r="B671" s="198">
        <v>286</v>
      </c>
      <c r="C671" s="182">
        <v>453</v>
      </c>
      <c r="D671" s="183">
        <v>151</v>
      </c>
      <c r="E671" s="184">
        <v>259</v>
      </c>
      <c r="F671" s="181">
        <v>367</v>
      </c>
      <c r="G671" s="185">
        <v>263</v>
      </c>
      <c r="H671" s="183">
        <v>482</v>
      </c>
      <c r="I671" s="184">
        <v>404</v>
      </c>
      <c r="J671" s="181">
        <v>158</v>
      </c>
      <c r="K671" s="182">
        <v>65</v>
      </c>
      <c r="L671" s="183">
        <v>266</v>
      </c>
      <c r="M671" s="181">
        <v>214</v>
      </c>
      <c r="N671" s="186">
        <v>386</v>
      </c>
      <c r="O671" s="199">
        <v>338</v>
      </c>
      <c r="P671" s="181">
        <v>211</v>
      </c>
      <c r="Q671" s="182">
        <v>156</v>
      </c>
      <c r="R671" s="183">
        <v>216</v>
      </c>
      <c r="S671" s="184">
        <v>249</v>
      </c>
      <c r="T671" s="181">
        <v>87</v>
      </c>
      <c r="U671" s="185">
        <v>56</v>
      </c>
      <c r="V671" s="183">
        <v>318</v>
      </c>
      <c r="W671" s="200">
        <v>205</v>
      </c>
      <c r="X671" s="181">
        <v>139</v>
      </c>
      <c r="Y671" s="185">
        <v>175</v>
      </c>
      <c r="Z671" s="183">
        <v>470</v>
      </c>
      <c r="AA671" s="181">
        <v>591</v>
      </c>
      <c r="AB671" s="165">
        <f t="shared" si="12478"/>
        <v>3537</v>
      </c>
      <c r="AC671" s="166">
        <f t="shared" si="12395"/>
        <v>3428</v>
      </c>
      <c r="AE671" s="254" t="s">
        <v>13</v>
      </c>
      <c r="AF671" s="14">
        <f t="shared" ref="AF671:BG671" si="12670">SUM(AF668:AF670)</f>
        <v>994</v>
      </c>
      <c r="AG671" s="1">
        <f t="shared" si="12670"/>
        <v>1191</v>
      </c>
      <c r="AH671" s="14">
        <f t="shared" si="12670"/>
        <v>420</v>
      </c>
      <c r="AI671" s="1">
        <f t="shared" si="12670"/>
        <v>731</v>
      </c>
      <c r="AJ671" s="14">
        <f t="shared" si="12670"/>
        <v>638</v>
      </c>
      <c r="AK671" s="1">
        <f t="shared" si="12670"/>
        <v>854</v>
      </c>
      <c r="AL671" s="14">
        <f t="shared" si="12670"/>
        <v>1313</v>
      </c>
      <c r="AM671" s="1">
        <f t="shared" si="12670"/>
        <v>1206</v>
      </c>
      <c r="AN671" s="14">
        <f t="shared" si="12670"/>
        <v>365</v>
      </c>
      <c r="AO671" s="1">
        <f t="shared" si="12670"/>
        <v>129</v>
      </c>
      <c r="AP671" s="14">
        <f t="shared" si="12670"/>
        <v>715</v>
      </c>
      <c r="AQ671" s="1">
        <f t="shared" si="12670"/>
        <v>350</v>
      </c>
      <c r="AR671" s="14">
        <f t="shared" si="12670"/>
        <v>891</v>
      </c>
      <c r="AS671" s="1">
        <f t="shared" si="12670"/>
        <v>828</v>
      </c>
      <c r="AT671" s="14">
        <f t="shared" si="12670"/>
        <v>542</v>
      </c>
      <c r="AU671" s="1">
        <f t="shared" si="12670"/>
        <v>545</v>
      </c>
      <c r="AV671" s="14">
        <f t="shared" si="12670"/>
        <v>555</v>
      </c>
      <c r="AW671" s="1">
        <f t="shared" si="12670"/>
        <v>760</v>
      </c>
      <c r="AX671" s="14">
        <f t="shared" si="12670"/>
        <v>360</v>
      </c>
      <c r="AY671" s="1">
        <f t="shared" si="12670"/>
        <v>82</v>
      </c>
      <c r="AZ671" s="14">
        <f t="shared" si="12670"/>
        <v>1246</v>
      </c>
      <c r="BA671" s="1">
        <f t="shared" si="12670"/>
        <v>363</v>
      </c>
      <c r="BB671" s="14">
        <f t="shared" si="12670"/>
        <v>591</v>
      </c>
      <c r="BC671" s="1">
        <f t="shared" si="12670"/>
        <v>449</v>
      </c>
      <c r="BD671" s="14">
        <f t="shared" si="12670"/>
        <v>913</v>
      </c>
      <c r="BE671" s="1">
        <f t="shared" si="12670"/>
        <v>1942</v>
      </c>
      <c r="BF671" s="167">
        <f t="shared" si="12670"/>
        <v>9543</v>
      </c>
      <c r="BG671" s="168">
        <f t="shared" si="12670"/>
        <v>9430</v>
      </c>
      <c r="BI671" s="132" t="s">
        <v>27</v>
      </c>
      <c r="BJ671" s="124">
        <f>B671/B684</f>
        <v>4.1751824817518247E-2</v>
      </c>
      <c r="BK671" s="125">
        <f t="shared" ref="BK671" si="12671">C671/C684</f>
        <v>6.4520723543654748E-2</v>
      </c>
      <c r="BL671" s="126">
        <f t="shared" ref="BL671" si="12672">D671/D684</f>
        <v>4.232062780269058E-2</v>
      </c>
      <c r="BM671" s="127">
        <f t="shared" ref="BM671" si="12673">E671/E684</f>
        <v>6.7202906071613902E-2</v>
      </c>
      <c r="BN671" s="124">
        <f t="shared" ref="BN671" si="12674">F671/F684</f>
        <v>6.3112639724849526E-2</v>
      </c>
      <c r="BO671" s="125">
        <f t="shared" ref="BO671" si="12675">G671/G684</f>
        <v>6.0348783845800828E-2</v>
      </c>
      <c r="BP671" s="126">
        <f t="shared" ref="BP671" si="12676">H671/H684</f>
        <v>6.0590823381521053E-2</v>
      </c>
      <c r="BQ671" s="127">
        <f t="shared" ref="BQ671" si="12677">I671/I684</f>
        <v>5.6095529019716747E-2</v>
      </c>
      <c r="BR671" s="124">
        <f t="shared" ref="BR671" si="12678">J671/J684</f>
        <v>8.2377476538060476E-2</v>
      </c>
      <c r="BS671" s="125">
        <f t="shared" ref="BS671" si="12679">K671/K684</f>
        <v>3.9537712895377129E-2</v>
      </c>
      <c r="BT671" s="126">
        <f t="shared" ref="BT671" si="12680">L671/L684</f>
        <v>6.0841720036596526E-2</v>
      </c>
      <c r="BU671" s="124">
        <f t="shared" ref="BU671" si="12681">M671/M684</f>
        <v>4.7831917746982568E-2</v>
      </c>
      <c r="BV671" s="128">
        <f t="shared" ref="BV671" si="12682">N671/N684</f>
        <v>5.9003362885967595E-2</v>
      </c>
      <c r="BW671" s="129">
        <f t="shared" ref="BW671" si="12683">O671/O684</f>
        <v>5.1344371866929972E-2</v>
      </c>
      <c r="BX671" s="124">
        <f t="shared" ref="BX671" si="12684">P671/P684</f>
        <v>6.0649611957459042E-2</v>
      </c>
      <c r="BY671" s="125">
        <f t="shared" ref="BY671" si="12685">Q671/Q684</f>
        <v>4.5401629802095458E-2</v>
      </c>
      <c r="BZ671" s="126">
        <f t="shared" ref="BZ671" si="12686">R671/R684</f>
        <v>5.0931384107521814E-2</v>
      </c>
      <c r="CA671" s="127">
        <f t="shared" ref="CA671" si="12687">S671/S684</f>
        <v>5.7254541273856062E-2</v>
      </c>
      <c r="CB671" s="124">
        <f t="shared" ref="CB671" si="12688">T671/T684</f>
        <v>6.2410329985652796E-2</v>
      </c>
      <c r="CC671" s="125">
        <f t="shared" ref="CC671" si="12689">U671/U684</f>
        <v>4.2073628850488355E-2</v>
      </c>
      <c r="CD671" s="126">
        <f t="shared" ref="CD671" si="12690">V671/V684</f>
        <v>5.3168366493897341E-2</v>
      </c>
      <c r="CE671" s="127">
        <f t="shared" ref="CE671" si="12691">W671/W684</f>
        <v>5.2726337448559674E-2</v>
      </c>
      <c r="CF671" s="124">
        <f t="shared" ref="CF671" si="12692">X671/X684</f>
        <v>4.3560012535255405E-2</v>
      </c>
      <c r="CG671" s="125">
        <f t="shared" ref="CG671" si="12693">Y671/Y684</f>
        <v>5.7226945716154352E-2</v>
      </c>
      <c r="CH671" s="126">
        <f t="shared" ref="CH671" si="12694">Z671/Z684</f>
        <v>6.8463219227967956E-2</v>
      </c>
      <c r="CI671" s="124">
        <f t="shared" ref="CI671" si="12695">AA671/AA684</f>
        <v>5.437482749102953E-2</v>
      </c>
      <c r="CJ671" s="130">
        <f t="shared" ref="CJ671" si="12696">AB671/AB684</f>
        <v>5.6891476733525279E-2</v>
      </c>
      <c r="CK671" s="131">
        <f t="shared" ref="CK671" si="12697">AC671/AC684</f>
        <v>5.5230637859087758E-2</v>
      </c>
    </row>
    <row r="672" spans="1:89" ht="13.5" thickTop="1" x14ac:dyDescent="0.2">
      <c r="A672" s="140" t="s">
        <v>28</v>
      </c>
      <c r="B672" s="195">
        <v>312</v>
      </c>
      <c r="C672" s="189">
        <v>357</v>
      </c>
      <c r="D672" s="190">
        <v>192</v>
      </c>
      <c r="E672" s="191">
        <v>290</v>
      </c>
      <c r="F672" s="188">
        <v>351</v>
      </c>
      <c r="G672" s="192">
        <v>292</v>
      </c>
      <c r="H672" s="190">
        <v>560</v>
      </c>
      <c r="I672" s="191">
        <v>525</v>
      </c>
      <c r="J672" s="188">
        <v>167</v>
      </c>
      <c r="K672" s="189">
        <v>64</v>
      </c>
      <c r="L672" s="190">
        <v>421</v>
      </c>
      <c r="M672" s="188">
        <v>231</v>
      </c>
      <c r="N672" s="193">
        <v>548</v>
      </c>
      <c r="O672" s="196">
        <v>324</v>
      </c>
      <c r="P672" s="188">
        <v>206</v>
      </c>
      <c r="Q672" s="189">
        <v>162</v>
      </c>
      <c r="R672" s="190">
        <v>223</v>
      </c>
      <c r="S672" s="191">
        <v>245</v>
      </c>
      <c r="T672" s="188">
        <v>146</v>
      </c>
      <c r="U672" s="192">
        <v>41</v>
      </c>
      <c r="V672" s="190">
        <v>387</v>
      </c>
      <c r="W672" s="197">
        <v>245</v>
      </c>
      <c r="X672" s="188">
        <v>232</v>
      </c>
      <c r="Y672" s="192">
        <v>174</v>
      </c>
      <c r="Z672" s="190">
        <v>397</v>
      </c>
      <c r="AA672" s="188">
        <v>764</v>
      </c>
      <c r="AB672" s="165">
        <f t="shared" si="12478"/>
        <v>4142</v>
      </c>
      <c r="AC672" s="166">
        <f t="shared" si="12395"/>
        <v>3714</v>
      </c>
      <c r="BI672" s="140" t="s">
        <v>28</v>
      </c>
      <c r="BJ672" s="124">
        <f>B672/B684</f>
        <v>4.5547445255474453E-2</v>
      </c>
      <c r="BK672" s="125">
        <f t="shared" ref="BK672" si="12698">C672/C684</f>
        <v>5.0847457627118647E-2</v>
      </c>
      <c r="BL672" s="126">
        <f t="shared" ref="BL672" si="12699">D672/D684</f>
        <v>5.3811659192825115E-2</v>
      </c>
      <c r="BM672" s="127">
        <f t="shared" ref="BM672" si="12700">E672/E684</f>
        <v>7.5246497145822516E-2</v>
      </c>
      <c r="BN672" s="124">
        <f t="shared" ref="BN672" si="12701">F672/F684</f>
        <v>6.0361134995700776E-2</v>
      </c>
      <c r="BO672" s="125">
        <f t="shared" ref="BO672" si="12702">G672/G684</f>
        <v>6.7003212482790273E-2</v>
      </c>
      <c r="BP672" s="126">
        <f t="shared" ref="BP672" si="12703">H672/H684</f>
        <v>7.039597737272156E-2</v>
      </c>
      <c r="BQ672" s="127">
        <f t="shared" ref="BQ672" si="12704">I672/I684</f>
        <v>7.2896417661760624E-2</v>
      </c>
      <c r="BR672" s="124">
        <f t="shared" ref="BR672" si="12705">J672/J684</f>
        <v>8.7069864442127221E-2</v>
      </c>
      <c r="BS672" s="125">
        <f t="shared" ref="BS672" si="12706">K672/K684</f>
        <v>3.8929440389294405E-2</v>
      </c>
      <c r="BT672" s="126">
        <f t="shared" ref="BT672" si="12707">L672/L684</f>
        <v>9.6294602012808789E-2</v>
      </c>
      <c r="BU672" s="124">
        <f t="shared" ref="BU672" si="12708">M672/M684</f>
        <v>5.1631649530621368E-2</v>
      </c>
      <c r="BV672" s="128">
        <f t="shared" ref="BV672" si="12709">N672/N684</f>
        <v>8.3766432283705283E-2</v>
      </c>
      <c r="BW672" s="129">
        <f t="shared" ref="BW672" si="12710">O672/O684</f>
        <v>4.9217681907944705E-2</v>
      </c>
      <c r="BX672" s="124">
        <f t="shared" ref="BX672" si="12711">P672/P684</f>
        <v>5.9212417361310721E-2</v>
      </c>
      <c r="BY672" s="125">
        <f t="shared" ref="BY672" si="12712">Q672/Q684</f>
        <v>4.7147846332945283E-2</v>
      </c>
      <c r="BZ672" s="126">
        <f t="shared" ref="BZ672" si="12713">R672/R684</f>
        <v>5.2581938222117423E-2</v>
      </c>
      <c r="CA672" s="127">
        <f t="shared" ref="CA672" si="12714">S672/S684</f>
        <v>5.6334789606806164E-2</v>
      </c>
      <c r="CB672" s="124">
        <f t="shared" ref="CB672" si="12715">T672/T684</f>
        <v>0.10473457675753228</v>
      </c>
      <c r="CC672" s="125">
        <f t="shared" ref="CC672" si="12716">U672/U684</f>
        <v>3.0803906836964687E-2</v>
      </c>
      <c r="CD672" s="126">
        <f t="shared" ref="CD672" si="12717">V672/V684</f>
        <v>6.4704898846346767E-2</v>
      </c>
      <c r="CE672" s="127">
        <f t="shared" ref="CE672" si="12718">W672/W684</f>
        <v>6.3014403292181068E-2</v>
      </c>
      <c r="CF672" s="124">
        <f t="shared" ref="CF672" si="12719">X672/X684</f>
        <v>7.2704481353807582E-2</v>
      </c>
      <c r="CG672" s="125">
        <f t="shared" ref="CG672" si="12720">Y672/Y684</f>
        <v>5.6899934597776328E-2</v>
      </c>
      <c r="CH672" s="126">
        <f t="shared" ref="CH672" si="12721">Z672/Z684</f>
        <v>5.7829570284049524E-2</v>
      </c>
      <c r="CI672" s="124">
        <f t="shared" ref="CI672" si="12722">AA672/AA684</f>
        <v>7.029165516606864E-2</v>
      </c>
      <c r="CJ672" s="130">
        <f t="shared" ref="CJ672" si="12723">AB672/AB684</f>
        <v>6.6622701902816425E-2</v>
      </c>
      <c r="CK672" s="131">
        <f t="shared" ref="CK672" si="12724">AC672/AC684</f>
        <v>5.9838561554449221E-2</v>
      </c>
    </row>
    <row r="673" spans="1:89" x14ac:dyDescent="0.2">
      <c r="A673" s="132" t="s">
        <v>29</v>
      </c>
      <c r="B673" s="198">
        <v>385</v>
      </c>
      <c r="C673" s="182">
        <v>560</v>
      </c>
      <c r="D673" s="183">
        <v>239</v>
      </c>
      <c r="E673" s="184">
        <v>341</v>
      </c>
      <c r="F673" s="181">
        <v>421</v>
      </c>
      <c r="G673" s="185">
        <v>327</v>
      </c>
      <c r="H673" s="183">
        <v>549</v>
      </c>
      <c r="I673" s="184">
        <v>550</v>
      </c>
      <c r="J673" s="181">
        <v>196</v>
      </c>
      <c r="K673" s="182">
        <v>80</v>
      </c>
      <c r="L673" s="183">
        <v>417</v>
      </c>
      <c r="M673" s="181">
        <v>232</v>
      </c>
      <c r="N673" s="186">
        <v>388</v>
      </c>
      <c r="O673" s="199">
        <v>352</v>
      </c>
      <c r="P673" s="181">
        <v>236</v>
      </c>
      <c r="Q673" s="182">
        <v>217</v>
      </c>
      <c r="R673" s="183">
        <v>276</v>
      </c>
      <c r="S673" s="184">
        <v>340</v>
      </c>
      <c r="T673" s="181">
        <v>165</v>
      </c>
      <c r="U673" s="185">
        <v>34</v>
      </c>
      <c r="V673" s="183">
        <v>565</v>
      </c>
      <c r="W673" s="200">
        <v>201</v>
      </c>
      <c r="X673" s="181">
        <v>265</v>
      </c>
      <c r="Y673" s="185">
        <v>187</v>
      </c>
      <c r="Z673" s="183">
        <v>387</v>
      </c>
      <c r="AA673" s="181">
        <v>802</v>
      </c>
      <c r="AB673" s="165">
        <f t="shared" si="12478"/>
        <v>4489</v>
      </c>
      <c r="AC673" s="166">
        <f t="shared" si="12395"/>
        <v>4223</v>
      </c>
      <c r="BI673" s="132" t="s">
        <v>29</v>
      </c>
      <c r="BJ673" s="124">
        <f>B673/B684</f>
        <v>5.6204379562043792E-2</v>
      </c>
      <c r="BK673" s="125">
        <f t="shared" ref="BK673" si="12725">C673/C684</f>
        <v>7.9760717846460619E-2</v>
      </c>
      <c r="BL673" s="126">
        <f t="shared" ref="BL673" si="12726">D673/D684</f>
        <v>6.6984304932735425E-2</v>
      </c>
      <c r="BM673" s="127">
        <f t="shared" ref="BM673" si="12727">E673/E684</f>
        <v>8.8479501816294756E-2</v>
      </c>
      <c r="BN673" s="124">
        <f t="shared" ref="BN673" si="12728">F673/F684</f>
        <v>7.2398968185726567E-2</v>
      </c>
      <c r="BO673" s="125">
        <f t="shared" ref="BO673" si="12729">G673/G684</f>
        <v>7.5034419458467186E-2</v>
      </c>
      <c r="BP673" s="126">
        <f t="shared" ref="BP673" si="12730">H673/H684</f>
        <v>6.9013199245757384E-2</v>
      </c>
      <c r="BQ673" s="127">
        <f t="shared" ref="BQ673" si="12731">I673/I684</f>
        <v>7.6367675645653985E-2</v>
      </c>
      <c r="BR673" s="124">
        <f t="shared" ref="BR673" si="12732">J673/J684</f>
        <v>0.10218978102189781</v>
      </c>
      <c r="BS673" s="125">
        <f t="shared" ref="BS673" si="12733">K673/K684</f>
        <v>4.8661800486618008E-2</v>
      </c>
      <c r="BT673" s="126">
        <f t="shared" ref="BT673" si="12734">L673/L684</f>
        <v>9.537968892955169E-2</v>
      </c>
      <c r="BU673" s="124">
        <f t="shared" ref="BU673" si="12735">M673/M684</f>
        <v>5.1855163164953061E-2</v>
      </c>
      <c r="BV673" s="128">
        <f t="shared" ref="BV673" si="12736">N673/N684</f>
        <v>5.9309079792112501E-2</v>
      </c>
      <c r="BW673" s="129">
        <f t="shared" ref="BW673" si="12737">O673/O684</f>
        <v>5.3471061825915239E-2</v>
      </c>
      <c r="BX673" s="124">
        <f t="shared" ref="BX673" si="12738">P673/P684</f>
        <v>6.7835584938200633E-2</v>
      </c>
      <c r="BY673" s="125">
        <f t="shared" ref="BY673" si="12739">Q673/Q684</f>
        <v>6.3154831199068687E-2</v>
      </c>
      <c r="BZ673" s="126">
        <f t="shared" ref="BZ673" si="12740">R673/R684</f>
        <v>6.5078990804055645E-2</v>
      </c>
      <c r="CA673" s="127">
        <f t="shared" ref="CA673" si="12741">S673/S684</f>
        <v>7.8178891699241207E-2</v>
      </c>
      <c r="CB673" s="124">
        <f t="shared" ref="CB673" si="12742">T673/T684</f>
        <v>0.11836441893830703</v>
      </c>
      <c r="CC673" s="125">
        <f t="shared" ref="CC673" si="12743">U673/U684</f>
        <v>2.5544703230653644E-2</v>
      </c>
      <c r="CD673" s="126">
        <f t="shared" ref="CD673" si="12744">V673/V684</f>
        <v>9.4465808393245282E-2</v>
      </c>
      <c r="CE673" s="127">
        <f t="shared" ref="CE673" si="12745">W673/W684</f>
        <v>5.1697530864197531E-2</v>
      </c>
      <c r="CF673" s="124">
        <f t="shared" ref="CF673" si="12746">X673/X684</f>
        <v>8.3046067063616419E-2</v>
      </c>
      <c r="CG673" s="125">
        <f t="shared" ref="CG673" si="12747">Y673/Y684</f>
        <v>6.1151079136690649E-2</v>
      </c>
      <c r="CH673" s="126">
        <f t="shared" ref="CH673" si="12748">Z673/Z684</f>
        <v>5.6372906045156594E-2</v>
      </c>
      <c r="CI673" s="124">
        <f t="shared" ref="CI673" si="12749">AA673/AA684</f>
        <v>7.3787836967522308E-2</v>
      </c>
      <c r="CJ673" s="130">
        <f t="shared" ref="CJ673" si="12750">AB673/AB684</f>
        <v>7.2204082289170191E-2</v>
      </c>
      <c r="CK673" s="131">
        <f t="shared" ref="CK673" si="12751">AC673/AC684</f>
        <v>6.8039376802487631E-2</v>
      </c>
    </row>
    <row r="674" spans="1:89" x14ac:dyDescent="0.2">
      <c r="A674" s="140" t="s">
        <v>30</v>
      </c>
      <c r="B674" s="195">
        <v>521</v>
      </c>
      <c r="C674" s="189">
        <v>634</v>
      </c>
      <c r="D674" s="190">
        <v>241</v>
      </c>
      <c r="E674" s="191">
        <v>371</v>
      </c>
      <c r="F674" s="188">
        <v>417</v>
      </c>
      <c r="G674" s="192">
        <v>406</v>
      </c>
      <c r="H674" s="190">
        <v>722</v>
      </c>
      <c r="I674" s="191">
        <v>596</v>
      </c>
      <c r="J674" s="188">
        <v>199</v>
      </c>
      <c r="K674" s="189">
        <v>58</v>
      </c>
      <c r="L674" s="190">
        <v>358</v>
      </c>
      <c r="M674" s="188">
        <v>177</v>
      </c>
      <c r="N674" s="193">
        <v>420</v>
      </c>
      <c r="O674" s="196">
        <v>378</v>
      </c>
      <c r="P674" s="188">
        <v>290</v>
      </c>
      <c r="Q674" s="189">
        <v>253</v>
      </c>
      <c r="R674" s="190">
        <v>335</v>
      </c>
      <c r="S674" s="191">
        <v>347</v>
      </c>
      <c r="T674" s="188">
        <v>170</v>
      </c>
      <c r="U674" s="192">
        <v>44</v>
      </c>
      <c r="V674" s="190">
        <v>543</v>
      </c>
      <c r="W674" s="197">
        <v>186</v>
      </c>
      <c r="X674" s="188">
        <v>258</v>
      </c>
      <c r="Y674" s="192">
        <v>218</v>
      </c>
      <c r="Z674" s="190">
        <v>464</v>
      </c>
      <c r="AA674" s="188">
        <v>861</v>
      </c>
      <c r="AB674" s="165">
        <f t="shared" si="12478"/>
        <v>4938</v>
      </c>
      <c r="AC674" s="166">
        <f t="shared" si="12395"/>
        <v>4529</v>
      </c>
      <c r="BI674" s="140" t="s">
        <v>30</v>
      </c>
      <c r="BJ674" s="124">
        <f>B674/B684</f>
        <v>7.6058394160583936E-2</v>
      </c>
      <c r="BK674" s="125">
        <f t="shared" ref="BK674" si="12752">C674/C684</f>
        <v>9.0300526990457194E-2</v>
      </c>
      <c r="BL674" s="126">
        <f t="shared" ref="BL674" si="12753">D674/D684</f>
        <v>6.7544843049327355E-2</v>
      </c>
      <c r="BM674" s="127">
        <f t="shared" ref="BM674" si="12754">E674/E684</f>
        <v>9.6263622210690195E-2</v>
      </c>
      <c r="BN674" s="124">
        <f t="shared" ref="BN674" si="12755">F674/F684</f>
        <v>7.1711092003439378E-2</v>
      </c>
      <c r="BO674" s="125">
        <f t="shared" ref="BO674" si="12756">G674/G684</f>
        <v>9.316200091785222E-2</v>
      </c>
      <c r="BP674" s="126">
        <f t="shared" ref="BP674" si="12757">H674/H684</f>
        <v>9.0760527969830293E-2</v>
      </c>
      <c r="BQ674" s="127">
        <f t="shared" ref="BQ674" si="12758">I674/I684</f>
        <v>8.2754790336017778E-2</v>
      </c>
      <c r="BR674" s="124">
        <f t="shared" ref="BR674" si="12759">J674/J684</f>
        <v>0.10375391032325339</v>
      </c>
      <c r="BS674" s="125">
        <f t="shared" ref="BS674" si="12760">K674/K684</f>
        <v>3.5279805352798052E-2</v>
      </c>
      <c r="BT674" s="126">
        <f t="shared" ref="BT674" si="12761">L674/L684</f>
        <v>8.1884720951509601E-2</v>
      </c>
      <c r="BU674" s="124">
        <f t="shared" ref="BU674" si="12762">M674/M684</f>
        <v>3.9561913276709881E-2</v>
      </c>
      <c r="BV674" s="128">
        <f t="shared" ref="BV674" si="12763">N674/N684</f>
        <v>6.4200550290431063E-2</v>
      </c>
      <c r="BW674" s="129">
        <f t="shared" ref="BW674" si="12764">O674/O684</f>
        <v>5.742062889260216E-2</v>
      </c>
      <c r="BX674" s="124">
        <f t="shared" ref="BX674" si="12765">P674/P684</f>
        <v>8.3357286576602477E-2</v>
      </c>
      <c r="BY674" s="125">
        <f t="shared" ref="BY674" si="12766">Q674/Q684</f>
        <v>7.3632130384167632E-2</v>
      </c>
      <c r="BZ674" s="126">
        <f t="shared" ref="BZ674" si="12767">R674/R684</f>
        <v>7.8990804055647248E-2</v>
      </c>
      <c r="CA674" s="127">
        <f t="shared" ref="CA674" si="12768">S674/S684</f>
        <v>7.9788457116578518E-2</v>
      </c>
      <c r="CB674" s="124">
        <f t="shared" ref="CB674" si="12769">T674/T684</f>
        <v>0.12195121951219512</v>
      </c>
      <c r="CC674" s="125">
        <f t="shared" ref="CC674" si="12770">U674/U684</f>
        <v>3.3057851239669422E-2</v>
      </c>
      <c r="CD674" s="126">
        <f t="shared" ref="CD674" si="12771">V674/V684</f>
        <v>9.0787493730145455E-2</v>
      </c>
      <c r="CE674" s="127">
        <f t="shared" ref="CE674" si="12772">W674/W684</f>
        <v>4.7839506172839504E-2</v>
      </c>
      <c r="CF674" s="124">
        <f t="shared" ref="CF674" si="12773">X674/X684</f>
        <v>8.0852397367596363E-2</v>
      </c>
      <c r="CG674" s="125">
        <f t="shared" ref="CG674" si="12774">Y674/Y684</f>
        <v>7.1288423806409415E-2</v>
      </c>
      <c r="CH674" s="126">
        <f t="shared" ref="CH674" si="12775">Z674/Z684</f>
        <v>6.758922068463219E-2</v>
      </c>
      <c r="CI674" s="124">
        <f t="shared" ref="CI674" si="12776">AA674/AA684</f>
        <v>7.9216119238200391E-2</v>
      </c>
      <c r="CJ674" s="130">
        <f t="shared" ref="CJ674" si="12777">AB674/AB684</f>
        <v>7.9426098985057342E-2</v>
      </c>
      <c r="CK674" s="131">
        <f t="shared" ref="CK674" si="12778">AC674/AC684</f>
        <v>7.2969532924098149E-2</v>
      </c>
    </row>
    <row r="675" spans="1:89" x14ac:dyDescent="0.2">
      <c r="A675" s="132" t="s">
        <v>31</v>
      </c>
      <c r="B675" s="198">
        <v>473</v>
      </c>
      <c r="C675" s="182">
        <v>557</v>
      </c>
      <c r="D675" s="183">
        <v>179</v>
      </c>
      <c r="E675" s="184">
        <v>360</v>
      </c>
      <c r="F675" s="181">
        <v>221</v>
      </c>
      <c r="G675" s="185">
        <v>448</v>
      </c>
      <c r="H675" s="183">
        <v>591</v>
      </c>
      <c r="I675" s="184">
        <v>610</v>
      </c>
      <c r="J675" s="181">
        <v>166</v>
      </c>
      <c r="K675" s="182">
        <v>71</v>
      </c>
      <c r="L675" s="183">
        <v>357</v>
      </c>
      <c r="M675" s="181">
        <v>173</v>
      </c>
      <c r="N675" s="186">
        <v>471</v>
      </c>
      <c r="O675" s="199">
        <v>450</v>
      </c>
      <c r="P675" s="181">
        <v>252</v>
      </c>
      <c r="Q675" s="182">
        <v>292</v>
      </c>
      <c r="R675" s="183">
        <v>220</v>
      </c>
      <c r="S675" s="184">
        <v>413</v>
      </c>
      <c r="T675" s="181">
        <v>190</v>
      </c>
      <c r="U675" s="185">
        <v>38</v>
      </c>
      <c r="V675" s="183">
        <v>703</v>
      </c>
      <c r="W675" s="200">
        <v>177</v>
      </c>
      <c r="X675" s="181">
        <v>333</v>
      </c>
      <c r="Y675" s="185">
        <v>231</v>
      </c>
      <c r="Z675" s="183">
        <v>449</v>
      </c>
      <c r="AA675" s="181">
        <v>1081</v>
      </c>
      <c r="AB675" s="165">
        <f t="shared" si="12478"/>
        <v>4605</v>
      </c>
      <c r="AC675" s="166">
        <f t="shared" si="12395"/>
        <v>4901</v>
      </c>
      <c r="BI675" s="132" t="s">
        <v>31</v>
      </c>
      <c r="BJ675" s="124">
        <f>B675/B684</f>
        <v>6.905109489051095E-2</v>
      </c>
      <c r="BK675" s="125">
        <f t="shared" ref="BK675" si="12779">C675/C684</f>
        <v>7.9333428286568863E-2</v>
      </c>
      <c r="BL675" s="126">
        <f t="shared" ref="BL675" si="12780">D675/D684</f>
        <v>5.0168161434977578E-2</v>
      </c>
      <c r="BM675" s="127">
        <f t="shared" ref="BM675" si="12781">E675/E684</f>
        <v>9.3409444732745206E-2</v>
      </c>
      <c r="BN675" s="124">
        <f t="shared" ref="BN675" si="12782">F675/F684</f>
        <v>3.8005159071367152E-2</v>
      </c>
      <c r="BO675" s="125">
        <f t="shared" ref="BO675" si="12783">G675/G684</f>
        <v>0.10279944928866452</v>
      </c>
      <c r="BP675" s="126">
        <f t="shared" ref="BP675" si="12784">H675/H684</f>
        <v>7.4292897548711503E-2</v>
      </c>
      <c r="BQ675" s="127">
        <f t="shared" ref="BQ675" si="12785">I675/I684</f>
        <v>8.4698694806998057E-2</v>
      </c>
      <c r="BR675" s="124">
        <f t="shared" ref="BR675" si="12786">J675/J684</f>
        <v>8.6548488008342028E-2</v>
      </c>
      <c r="BS675" s="125">
        <f t="shared" ref="BS675" si="12787">K675/K684</f>
        <v>4.3187347931873482E-2</v>
      </c>
      <c r="BT675" s="126">
        <f t="shared" ref="BT675" si="12788">L675/L684</f>
        <v>8.165599268069533E-2</v>
      </c>
      <c r="BU675" s="124">
        <f t="shared" ref="BU675" si="12789">M675/M684</f>
        <v>3.8667858739383103E-2</v>
      </c>
      <c r="BV675" s="128">
        <f t="shared" ref="BV675" si="12790">N675/N684</f>
        <v>7.1996331397126259E-2</v>
      </c>
      <c r="BW675" s="129">
        <f t="shared" ref="BW675" si="12791">O675/O684</f>
        <v>6.8357891538812096E-2</v>
      </c>
      <c r="BX675" s="124">
        <f t="shared" ref="BX675" si="12792">P675/P684</f>
        <v>7.2434607645875254E-2</v>
      </c>
      <c r="BY675" s="125">
        <f t="shared" ref="BY675" si="12793">Q675/Q684</f>
        <v>8.4982537834691507E-2</v>
      </c>
      <c r="BZ675" s="126">
        <f t="shared" ref="BZ675" si="12794">R675/R684</f>
        <v>5.1874557887290736E-2</v>
      </c>
      <c r="CA675" s="127">
        <f t="shared" ref="CA675" si="12795">S675/S684</f>
        <v>9.4964359622901812E-2</v>
      </c>
      <c r="CB675" s="124">
        <f t="shared" ref="CB675" si="12796">T675/T684</f>
        <v>0.13629842180774748</v>
      </c>
      <c r="CC675" s="125">
        <f t="shared" ref="CC675" si="12797">U675/U684</f>
        <v>2.8549962434259956E-2</v>
      </c>
      <c r="CD675" s="126">
        <f t="shared" ref="CD675" si="12798">V675/V684</f>
        <v>0.11753887309814412</v>
      </c>
      <c r="CE675" s="127">
        <f t="shared" ref="CE675" si="12799">W675/W684</f>
        <v>4.5524691358024692E-2</v>
      </c>
      <c r="CF675" s="124">
        <f t="shared" ref="CF675" si="12800">X675/X684</f>
        <v>0.10435600125352554</v>
      </c>
      <c r="CG675" s="125">
        <f t="shared" ref="CG675" si="12801">Y675/Y684</f>
        <v>7.5539568345323743E-2</v>
      </c>
      <c r="CH675" s="126">
        <f t="shared" ref="CH675" si="12802">Z675/Z684</f>
        <v>6.5404224326292795E-2</v>
      </c>
      <c r="CI675" s="124">
        <f t="shared" ref="CI675" si="12803">AA675/AA684</f>
        <v>9.9457171772932187E-2</v>
      </c>
      <c r="CJ675" s="130">
        <f t="shared" ref="CJ675" si="12804">AB675/AB684</f>
        <v>7.4069903974521886E-2</v>
      </c>
      <c r="CK675" s="131">
        <f t="shared" ref="CK675" si="12805">AC675/AC684</f>
        <v>7.8963056052330546E-2</v>
      </c>
    </row>
    <row r="676" spans="1:89" x14ac:dyDescent="0.2">
      <c r="A676" s="140" t="s">
        <v>32</v>
      </c>
      <c r="B676" s="195">
        <v>382</v>
      </c>
      <c r="C676" s="189">
        <v>553</v>
      </c>
      <c r="D676" s="190">
        <v>107</v>
      </c>
      <c r="E676" s="191">
        <v>307</v>
      </c>
      <c r="F676" s="188">
        <v>155</v>
      </c>
      <c r="G676" s="192">
        <v>422</v>
      </c>
      <c r="H676" s="190">
        <v>502</v>
      </c>
      <c r="I676" s="191">
        <v>531</v>
      </c>
      <c r="J676" s="188">
        <v>96</v>
      </c>
      <c r="K676" s="189">
        <v>48</v>
      </c>
      <c r="L676" s="190">
        <v>497</v>
      </c>
      <c r="M676" s="188">
        <v>180</v>
      </c>
      <c r="N676" s="193">
        <v>496</v>
      </c>
      <c r="O676" s="196">
        <v>434</v>
      </c>
      <c r="P676" s="188">
        <v>244</v>
      </c>
      <c r="Q676" s="189">
        <v>273</v>
      </c>
      <c r="R676" s="190">
        <v>179</v>
      </c>
      <c r="S676" s="191">
        <v>383</v>
      </c>
      <c r="T676" s="188">
        <v>110</v>
      </c>
      <c r="U676" s="192">
        <v>41</v>
      </c>
      <c r="V676" s="190">
        <v>523</v>
      </c>
      <c r="W676" s="197">
        <v>137</v>
      </c>
      <c r="X676" s="188">
        <v>227</v>
      </c>
      <c r="Y676" s="192">
        <v>220</v>
      </c>
      <c r="Z676" s="190">
        <v>389</v>
      </c>
      <c r="AA676" s="188">
        <v>951</v>
      </c>
      <c r="AB676" s="165">
        <f t="shared" si="12478"/>
        <v>3907</v>
      </c>
      <c r="AC676" s="166">
        <f t="shared" si="12395"/>
        <v>4480</v>
      </c>
      <c r="BI676" s="140" t="s">
        <v>32</v>
      </c>
      <c r="BJ676" s="124">
        <f>B676/B684</f>
        <v>5.5766423357664234E-2</v>
      </c>
      <c r="BK676" s="125">
        <f t="shared" ref="BK676" si="12806">C676/C684</f>
        <v>7.8763708873379856E-2</v>
      </c>
      <c r="BL676" s="126">
        <f t="shared" ref="BL676" si="12807">D676/D684</f>
        <v>2.9988789237668161E-2</v>
      </c>
      <c r="BM676" s="127">
        <f t="shared" ref="BM676" si="12808">E676/E684</f>
        <v>7.9657498702646601E-2</v>
      </c>
      <c r="BN676" s="124">
        <f t="shared" ref="BN676" si="12809">F676/F684</f>
        <v>2.6655202063628546E-2</v>
      </c>
      <c r="BO676" s="125">
        <f t="shared" ref="BO676" si="12810">G676/G684</f>
        <v>9.6833409821018818E-2</v>
      </c>
      <c r="BP676" s="126">
        <f t="shared" ref="BP676" si="12811">H676/H684</f>
        <v>6.3104965430546819E-2</v>
      </c>
      <c r="BQ676" s="127">
        <f t="shared" ref="BQ676" si="12812">I676/I684</f>
        <v>7.3729519577895031E-2</v>
      </c>
      <c r="BR676" s="124">
        <f t="shared" ref="BR676" si="12813">J676/J684</f>
        <v>5.0052137643378521E-2</v>
      </c>
      <c r="BS676" s="125">
        <f t="shared" ref="BS676" si="12814">K676/K684</f>
        <v>2.9197080291970802E-2</v>
      </c>
      <c r="BT676" s="126">
        <f t="shared" ref="BT676" si="12815">L676/L684</f>
        <v>0.1136779505946935</v>
      </c>
      <c r="BU676" s="124">
        <f t="shared" ref="BU676" si="12816">M676/M684</f>
        <v>4.023245417970496E-2</v>
      </c>
      <c r="BV676" s="128">
        <f t="shared" ref="BV676" si="12817">N676/N684</f>
        <v>7.5817792723937627E-2</v>
      </c>
      <c r="BW676" s="129">
        <f t="shared" ref="BW676" si="12818">O676/O684</f>
        <v>6.5927388728543215E-2</v>
      </c>
      <c r="BX676" s="124">
        <f t="shared" ref="BX676" si="12819">P676/P684</f>
        <v>7.0135096292037943E-2</v>
      </c>
      <c r="BY676" s="125">
        <f t="shared" ref="BY676" si="12820">Q676/Q684</f>
        <v>7.9452852153667056E-2</v>
      </c>
      <c r="BZ676" s="126">
        <f t="shared" ref="BZ676" si="12821">R676/R684</f>
        <v>4.2207026644659279E-2</v>
      </c>
      <c r="CA676" s="127">
        <f t="shared" ref="CA676" si="12822">S676/S684</f>
        <v>8.8066222120027599E-2</v>
      </c>
      <c r="CB676" s="124">
        <f t="shared" ref="CB676" si="12823">T676/T684</f>
        <v>7.8909612625538014E-2</v>
      </c>
      <c r="CC676" s="125">
        <f t="shared" ref="CC676" si="12824">U676/U684</f>
        <v>3.0803906836964687E-2</v>
      </c>
      <c r="CD676" s="126">
        <f t="shared" ref="CD676" si="12825">V676/V684</f>
        <v>8.7443571309145623E-2</v>
      </c>
      <c r="CE676" s="127">
        <f t="shared" ref="CE676" si="12826">W676/W684</f>
        <v>3.5236625514403291E-2</v>
      </c>
      <c r="CF676" s="124">
        <f t="shared" ref="CF676" si="12827">X676/X684</f>
        <v>7.113757442807897E-2</v>
      </c>
      <c r="CG676" s="125">
        <f t="shared" ref="CG676" si="12828">Y676/Y684</f>
        <v>7.1942446043165464E-2</v>
      </c>
      <c r="CH676" s="126">
        <f t="shared" ref="CH676" si="12829">Z676/Z684</f>
        <v>5.6664238892935176E-2</v>
      </c>
      <c r="CI676" s="124">
        <f t="shared" ref="CI676" si="12830">AA676/AA684</f>
        <v>8.7496549820590672E-2</v>
      </c>
      <c r="CJ676" s="130">
        <f t="shared" ref="CJ676" si="12831">AB676/AB684</f>
        <v>6.2842804523009124E-2</v>
      </c>
      <c r="CK676" s="131">
        <f t="shared" ref="CK676" si="12832">AC676/AC684</f>
        <v>7.2180063479787976E-2</v>
      </c>
    </row>
    <row r="677" spans="1:89" x14ac:dyDescent="0.2">
      <c r="A677" s="132" t="s">
        <v>33</v>
      </c>
      <c r="B677" s="198">
        <v>252</v>
      </c>
      <c r="C677" s="182">
        <v>484</v>
      </c>
      <c r="D677" s="183">
        <v>68</v>
      </c>
      <c r="E677" s="184">
        <v>324</v>
      </c>
      <c r="F677" s="181">
        <v>105</v>
      </c>
      <c r="G677" s="185">
        <v>477</v>
      </c>
      <c r="H677" s="183">
        <v>169</v>
      </c>
      <c r="I677" s="184">
        <v>531</v>
      </c>
      <c r="J677" s="181">
        <v>42</v>
      </c>
      <c r="K677" s="182">
        <v>75</v>
      </c>
      <c r="L677" s="183">
        <v>374</v>
      </c>
      <c r="M677" s="181">
        <v>138</v>
      </c>
      <c r="N677" s="186">
        <v>541</v>
      </c>
      <c r="O677" s="199">
        <v>265</v>
      </c>
      <c r="P677" s="181">
        <v>82</v>
      </c>
      <c r="Q677" s="182">
        <v>221</v>
      </c>
      <c r="R677" s="183">
        <v>112</v>
      </c>
      <c r="S677" s="184">
        <v>305</v>
      </c>
      <c r="T677" s="181">
        <v>38</v>
      </c>
      <c r="U677" s="185">
        <v>18</v>
      </c>
      <c r="V677" s="183">
        <v>478</v>
      </c>
      <c r="W677" s="200">
        <v>142</v>
      </c>
      <c r="X677" s="181">
        <v>44</v>
      </c>
      <c r="Y677" s="185">
        <v>162</v>
      </c>
      <c r="Z677" s="183">
        <v>256</v>
      </c>
      <c r="AA677" s="181">
        <v>756</v>
      </c>
      <c r="AB677" s="165">
        <f t="shared" si="12478"/>
        <v>2561</v>
      </c>
      <c r="AC677" s="166">
        <f t="shared" si="12395"/>
        <v>3898</v>
      </c>
      <c r="BI677" s="132" t="s">
        <v>33</v>
      </c>
      <c r="BJ677" s="124">
        <f>B677/B684</f>
        <v>3.6788321167883213E-2</v>
      </c>
      <c r="BK677" s="125">
        <f t="shared" ref="BK677" si="12833">C677/C684</f>
        <v>6.8936048995869539E-2</v>
      </c>
      <c r="BL677" s="126">
        <f t="shared" ref="BL677" si="12834">D677/D684</f>
        <v>1.905829596412556E-2</v>
      </c>
      <c r="BM677" s="127">
        <f t="shared" ref="BM677" si="12835">E677/E684</f>
        <v>8.4068500259470685E-2</v>
      </c>
      <c r="BN677" s="124">
        <f t="shared" ref="BN677" si="12836">F677/F684</f>
        <v>1.8056749785038694E-2</v>
      </c>
      <c r="BO677" s="125">
        <f t="shared" ref="BO677" si="12837">G677/G684</f>
        <v>0.10945387792565398</v>
      </c>
      <c r="BP677" s="126">
        <f t="shared" ref="BP677" si="12838">H677/H684</f>
        <v>2.1244500314267757E-2</v>
      </c>
      <c r="BQ677" s="127">
        <f t="shared" ref="BQ677" si="12839">I677/I684</f>
        <v>7.3729519577895031E-2</v>
      </c>
      <c r="BR677" s="124">
        <f t="shared" ref="BR677" si="12840">J677/J684</f>
        <v>2.1897810218978103E-2</v>
      </c>
      <c r="BS677" s="125">
        <f t="shared" ref="BS677" si="12841">K677/K684</f>
        <v>4.5620437956204379E-2</v>
      </c>
      <c r="BT677" s="126">
        <f t="shared" ref="BT677" si="12842">L677/L684</f>
        <v>8.554437328453797E-2</v>
      </c>
      <c r="BU677" s="124">
        <f t="shared" ref="BU677" si="12843">M677/M684</f>
        <v>3.0844881537773806E-2</v>
      </c>
      <c r="BV677" s="128">
        <f t="shared" ref="BV677" si="12844">N677/N684</f>
        <v>8.2696423112198103E-2</v>
      </c>
      <c r="BW677" s="129">
        <f t="shared" ref="BW677" si="12845">O677/O684</f>
        <v>4.0255202795078229E-2</v>
      </c>
      <c r="BX677" s="124">
        <f t="shared" ref="BX677" si="12846">P677/P684</f>
        <v>2.3569991376832425E-2</v>
      </c>
      <c r="BY677" s="125">
        <f t="shared" ref="BY677" si="12847">Q677/Q684</f>
        <v>6.4318975552968574E-2</v>
      </c>
      <c r="BZ677" s="126">
        <f t="shared" ref="BZ677" si="12848">R677/R684</f>
        <v>2.6408865833529829E-2</v>
      </c>
      <c r="CA677" s="127">
        <f t="shared" ref="CA677" si="12849">S677/S684</f>
        <v>7.0131064612554611E-2</v>
      </c>
      <c r="CB677" s="124">
        <f t="shared" ref="CB677" si="12850">T677/T684</f>
        <v>2.7259684361549498E-2</v>
      </c>
      <c r="CC677" s="125">
        <f t="shared" ref="CC677" si="12851">U677/U684</f>
        <v>1.3523666416228399E-2</v>
      </c>
      <c r="CD677" s="126">
        <f t="shared" ref="CD677" si="12852">V677/V684</f>
        <v>7.9919745861895999E-2</v>
      </c>
      <c r="CE677" s="127">
        <f t="shared" ref="CE677" si="12853">W677/W684</f>
        <v>3.6522633744855967E-2</v>
      </c>
      <c r="CF677" s="124">
        <f t="shared" ref="CF677" si="12854">X677/X684</f>
        <v>1.3788780946411783E-2</v>
      </c>
      <c r="CG677" s="125">
        <f t="shared" ref="CG677" si="12855">Y677/Y684</f>
        <v>5.2975801177240024E-2</v>
      </c>
      <c r="CH677" s="126">
        <f t="shared" ref="CH677" si="12856">Z677/Z684</f>
        <v>3.7290604515659138E-2</v>
      </c>
      <c r="CI677" s="124">
        <f t="shared" ref="CI677" si="12857">AA677/AA684</f>
        <v>6.9555616892078384E-2</v>
      </c>
      <c r="CJ677" s="130">
        <f t="shared" ref="CJ677" si="12858">AB677/AB684</f>
        <v>4.1192839105048978E-2</v>
      </c>
      <c r="CK677" s="131">
        <f t="shared" ref="CK677" si="12859">AC677/AC684</f>
        <v>6.2803099875940516E-2</v>
      </c>
    </row>
    <row r="678" spans="1:89" x14ac:dyDescent="0.2">
      <c r="A678" s="140" t="s">
        <v>34</v>
      </c>
      <c r="B678" s="195">
        <v>15</v>
      </c>
      <c r="C678" s="189">
        <v>233</v>
      </c>
      <c r="D678" s="190">
        <v>8</v>
      </c>
      <c r="E678" s="191">
        <v>133</v>
      </c>
      <c r="F678" s="188">
        <v>8</v>
      </c>
      <c r="G678" s="192">
        <v>139</v>
      </c>
      <c r="H678" s="190">
        <v>48</v>
      </c>
      <c r="I678" s="191">
        <v>166</v>
      </c>
      <c r="J678" s="188">
        <v>3</v>
      </c>
      <c r="K678" s="189">
        <v>29</v>
      </c>
      <c r="L678" s="190">
        <v>23</v>
      </c>
      <c r="M678" s="188">
        <v>43</v>
      </c>
      <c r="N678" s="193">
        <v>59</v>
      </c>
      <c r="O678" s="196">
        <v>118</v>
      </c>
      <c r="P678" s="188">
        <v>20</v>
      </c>
      <c r="Q678" s="189">
        <v>69</v>
      </c>
      <c r="R678" s="190">
        <v>30</v>
      </c>
      <c r="S678" s="191">
        <v>97</v>
      </c>
      <c r="T678" s="188">
        <v>15</v>
      </c>
      <c r="U678" s="192">
        <v>10</v>
      </c>
      <c r="V678" s="190">
        <v>60</v>
      </c>
      <c r="W678" s="197">
        <v>48</v>
      </c>
      <c r="X678" s="188">
        <v>20</v>
      </c>
      <c r="Y678" s="192">
        <v>52</v>
      </c>
      <c r="Z678" s="190">
        <v>70</v>
      </c>
      <c r="AA678" s="188">
        <v>171</v>
      </c>
      <c r="AB678" s="165">
        <f t="shared" si="12478"/>
        <v>379</v>
      </c>
      <c r="AC678" s="166">
        <f t="shared" si="12395"/>
        <v>1308</v>
      </c>
      <c r="BI678" s="140" t="s">
        <v>34</v>
      </c>
      <c r="BJ678" s="124">
        <f>B678/B684</f>
        <v>2.1897810218978104E-3</v>
      </c>
      <c r="BK678" s="125">
        <f t="shared" ref="BK678" si="12860">C678/C684</f>
        <v>3.3186155818259511E-2</v>
      </c>
      <c r="BL678" s="126">
        <f t="shared" ref="BL678" si="12861">D678/D684</f>
        <v>2.242152466367713E-3</v>
      </c>
      <c r="BM678" s="127">
        <f t="shared" ref="BM678" si="12862">E678/E684</f>
        <v>3.4509600415153087E-2</v>
      </c>
      <c r="BN678" s="124">
        <f t="shared" ref="BN678" si="12863">F678/F684</f>
        <v>1.3757523645743766E-3</v>
      </c>
      <c r="BO678" s="125">
        <f t="shared" ref="BO678" si="12864">G678/G684</f>
        <v>3.1895364846259752E-2</v>
      </c>
      <c r="BP678" s="126">
        <f t="shared" ref="BP678" si="12865">H678/H684</f>
        <v>6.0339409176618482E-3</v>
      </c>
      <c r="BQ678" s="127">
        <f t="shared" ref="BQ678" si="12866">I678/I684</f>
        <v>2.304915301305193E-2</v>
      </c>
      <c r="BR678" s="124">
        <f t="shared" ref="BR678" si="12867">J678/J684</f>
        <v>1.5641293013555788E-3</v>
      </c>
      <c r="BS678" s="125">
        <f t="shared" ref="BS678" si="12868">K678/K684</f>
        <v>1.7639902676399026E-2</v>
      </c>
      <c r="BT678" s="126">
        <f t="shared" ref="BT678" si="12869">L678/L684</f>
        <v>5.2607502287282705E-3</v>
      </c>
      <c r="BU678" s="124">
        <f t="shared" ref="BU678" si="12870">M678/M684</f>
        <v>9.6110862762628525E-3</v>
      </c>
      <c r="BV678" s="128">
        <f t="shared" ref="BV678" si="12871">N678/N684</f>
        <v>9.0186487312748399E-3</v>
      </c>
      <c r="BW678" s="129">
        <f t="shared" ref="BW678" si="12872">O678/O684</f>
        <v>1.7924958225732947E-2</v>
      </c>
      <c r="BX678" s="124">
        <f t="shared" ref="BX678" si="12873">P678/P684</f>
        <v>5.7487783845932743E-3</v>
      </c>
      <c r="BY678" s="125">
        <f t="shared" ref="BY678" si="12874">Q678/Q684</f>
        <v>2.0081490104772993E-2</v>
      </c>
      <c r="BZ678" s="126">
        <f t="shared" ref="BZ678" si="12875">R678/R684</f>
        <v>7.0738033482669179E-3</v>
      </c>
      <c r="CA678" s="127">
        <f t="shared" ref="CA678" si="12876">S678/S684</f>
        <v>2.2303977925959992E-2</v>
      </c>
      <c r="CB678" s="124">
        <f t="shared" ref="CB678" si="12877">T678/T684</f>
        <v>1.0760401721664276E-2</v>
      </c>
      <c r="CC678" s="125">
        <f t="shared" ref="CC678" si="12878">U678/U684</f>
        <v>7.5131480090157776E-3</v>
      </c>
      <c r="CD678" s="126">
        <f t="shared" ref="CD678" si="12879">V678/V684</f>
        <v>1.0031767262999498E-2</v>
      </c>
      <c r="CE678" s="127">
        <f t="shared" ref="CE678" si="12880">W678/W684</f>
        <v>1.2345679012345678E-2</v>
      </c>
      <c r="CF678" s="124">
        <f t="shared" ref="CF678" si="12881">X678/X684</f>
        <v>6.2676277029144467E-3</v>
      </c>
      <c r="CG678" s="125">
        <f t="shared" ref="CG678" si="12882">Y678/Y684</f>
        <v>1.7004578155657292E-2</v>
      </c>
      <c r="CH678" s="126">
        <f t="shared" ref="CH678" si="12883">Z678/Z684</f>
        <v>1.0196649672250545E-2</v>
      </c>
      <c r="CI678" s="124">
        <f t="shared" ref="CI678" si="12884">AA678/AA684</f>
        <v>1.5732818106541539E-2</v>
      </c>
      <c r="CJ678" s="130">
        <f t="shared" ref="CJ678" si="12885">AB678/AB684</f>
        <v>6.0960898167956119E-3</v>
      </c>
      <c r="CK678" s="131">
        <f t="shared" ref="CK678" si="12886">AC678/AC684</f>
        <v>2.1074000676688093E-2</v>
      </c>
    </row>
    <row r="679" spans="1:89" x14ac:dyDescent="0.2">
      <c r="A679" s="132" t="s">
        <v>35</v>
      </c>
      <c r="B679" s="198">
        <v>0</v>
      </c>
      <c r="C679" s="182">
        <v>44</v>
      </c>
      <c r="D679" s="183">
        <v>0</v>
      </c>
      <c r="E679" s="184">
        <v>30</v>
      </c>
      <c r="F679" s="181">
        <v>0</v>
      </c>
      <c r="G679" s="185">
        <v>9</v>
      </c>
      <c r="H679" s="183">
        <v>3</v>
      </c>
      <c r="I679" s="184">
        <v>17</v>
      </c>
      <c r="J679" s="181">
        <v>1</v>
      </c>
      <c r="K679" s="182">
        <v>2</v>
      </c>
      <c r="L679" s="183">
        <v>5</v>
      </c>
      <c r="M679" s="181">
        <v>4</v>
      </c>
      <c r="N679" s="186">
        <v>1</v>
      </c>
      <c r="O679" s="199">
        <v>7</v>
      </c>
      <c r="P679" s="181">
        <v>3</v>
      </c>
      <c r="Q679" s="182">
        <v>3</v>
      </c>
      <c r="R679" s="183">
        <v>1</v>
      </c>
      <c r="S679" s="184">
        <v>7</v>
      </c>
      <c r="T679" s="181">
        <v>0</v>
      </c>
      <c r="U679" s="185">
        <v>1</v>
      </c>
      <c r="V679" s="183">
        <v>2</v>
      </c>
      <c r="W679" s="200">
        <v>0</v>
      </c>
      <c r="X679" s="181">
        <v>0</v>
      </c>
      <c r="Y679" s="185">
        <v>5</v>
      </c>
      <c r="Z679" s="183">
        <v>3</v>
      </c>
      <c r="AA679" s="181">
        <v>20</v>
      </c>
      <c r="AB679" s="165">
        <f t="shared" si="12478"/>
        <v>19</v>
      </c>
      <c r="AC679" s="166">
        <f t="shared" si="12395"/>
        <v>149</v>
      </c>
      <c r="BI679" s="132" t="s">
        <v>35</v>
      </c>
      <c r="BJ679" s="124">
        <f>B679/B684</f>
        <v>0</v>
      </c>
      <c r="BK679" s="125">
        <f t="shared" ref="BK679" si="12887">C679/C684</f>
        <v>6.2669135450790486E-3</v>
      </c>
      <c r="BL679" s="126">
        <f t="shared" ref="BL679" si="12888">D679/D684</f>
        <v>0</v>
      </c>
      <c r="BM679" s="127">
        <f t="shared" ref="BM679" si="12889">E679/E684</f>
        <v>7.7841203943954333E-3</v>
      </c>
      <c r="BN679" s="124">
        <f t="shared" ref="BN679" si="12890">F679/F684</f>
        <v>0</v>
      </c>
      <c r="BO679" s="125">
        <f t="shared" ref="BO679" si="12891">G679/G684</f>
        <v>2.0651675080312071E-3</v>
      </c>
      <c r="BP679" s="126">
        <f t="shared" ref="BP679" si="12892">H679/H684</f>
        <v>3.7712130735386551E-4</v>
      </c>
      <c r="BQ679" s="127">
        <f t="shared" ref="BQ679" si="12893">I679/I684</f>
        <v>2.3604554290474868E-3</v>
      </c>
      <c r="BR679" s="124">
        <f t="shared" ref="BR679" si="12894">J679/J684</f>
        <v>5.2137643378519292E-4</v>
      </c>
      <c r="BS679" s="125">
        <f t="shared" ref="BS679" si="12895">K679/K684</f>
        <v>1.2165450121654502E-3</v>
      </c>
      <c r="BT679" s="126">
        <f t="shared" ref="BT679" si="12896">L679/L684</f>
        <v>1.1436413540713633E-3</v>
      </c>
      <c r="BU679" s="124">
        <f t="shared" ref="BU679" si="12897">M679/M684</f>
        <v>8.9405453732677696E-4</v>
      </c>
      <c r="BV679" s="128">
        <f t="shared" ref="BV679" si="12898">N679/N684</f>
        <v>1.528584530724549E-4</v>
      </c>
      <c r="BW679" s="129">
        <f t="shared" ref="BW679" si="12899">O679/O684</f>
        <v>1.0633449794926325E-3</v>
      </c>
      <c r="BX679" s="124">
        <f t="shared" ref="BX679" si="12900">P679/P684</f>
        <v>8.623167576889911E-4</v>
      </c>
      <c r="BY679" s="125">
        <f t="shared" ref="BY679" si="12901">Q679/Q684</f>
        <v>8.7310826542491267E-4</v>
      </c>
      <c r="BZ679" s="126">
        <f t="shared" ref="BZ679" si="12902">R679/R684</f>
        <v>2.3579344494223061E-4</v>
      </c>
      <c r="CA679" s="127">
        <f t="shared" ref="CA679" si="12903">S679/S684</f>
        <v>1.6095654173373189E-3</v>
      </c>
      <c r="CB679" s="124">
        <f t="shared" ref="CB679" si="12904">T679/T684</f>
        <v>0</v>
      </c>
      <c r="CC679" s="125">
        <f t="shared" ref="CC679" si="12905">U679/U684</f>
        <v>7.513148009015778E-4</v>
      </c>
      <c r="CD679" s="126">
        <f t="shared" ref="CD679" si="12906">V679/V684</f>
        <v>3.3439224209998327E-4</v>
      </c>
      <c r="CE679" s="127">
        <f t="shared" ref="CE679" si="12907">W679/W684</f>
        <v>0</v>
      </c>
      <c r="CF679" s="124">
        <f t="shared" ref="CF679" si="12908">X679/X684</f>
        <v>0</v>
      </c>
      <c r="CG679" s="125">
        <f t="shared" ref="CG679" si="12909">Y679/Y684</f>
        <v>1.6350555918901242E-3</v>
      </c>
      <c r="CH679" s="126">
        <f t="shared" ref="CH679" si="12910">Z679/Z684</f>
        <v>4.3699927166788056E-4</v>
      </c>
      <c r="CI679" s="124">
        <f t="shared" ref="CI679" si="12911">AA679/AA684</f>
        <v>1.8400956849756187E-3</v>
      </c>
      <c r="CJ679" s="130">
        <f t="shared" ref="CJ679" si="12912">AB679/AB684</f>
        <v>3.05608724324846E-4</v>
      </c>
      <c r="CK679" s="131">
        <f t="shared" ref="CK679" si="12913">AC679/AC684</f>
        <v>2.4006315755554482E-3</v>
      </c>
    </row>
    <row r="680" spans="1:89" x14ac:dyDescent="0.2">
      <c r="A680" s="140" t="s">
        <v>36</v>
      </c>
      <c r="B680" s="195"/>
      <c r="C680" s="189"/>
      <c r="D680" s="190"/>
      <c r="E680" s="191"/>
      <c r="F680" s="188"/>
      <c r="G680" s="192"/>
      <c r="H680" s="190"/>
      <c r="I680" s="191"/>
      <c r="J680" s="188"/>
      <c r="K680" s="192"/>
      <c r="L680" s="190"/>
      <c r="M680" s="188"/>
      <c r="N680" s="193"/>
      <c r="O680" s="196"/>
      <c r="P680" s="188"/>
      <c r="Q680" s="192"/>
      <c r="R680" s="190"/>
      <c r="S680" s="191"/>
      <c r="T680" s="188"/>
      <c r="U680" s="192"/>
      <c r="V680" s="190"/>
      <c r="W680" s="191"/>
      <c r="X680" s="188"/>
      <c r="Y680" s="192"/>
      <c r="Z680" s="190"/>
      <c r="AA680" s="188"/>
      <c r="AB680" s="165">
        <f t="shared" si="12478"/>
        <v>0</v>
      </c>
      <c r="AC680" s="166">
        <f t="shared" si="12395"/>
        <v>0</v>
      </c>
      <c r="BI680" s="140" t="s">
        <v>36</v>
      </c>
      <c r="BJ680" s="124">
        <f>B680/B684</f>
        <v>0</v>
      </c>
      <c r="BK680" s="125">
        <f t="shared" ref="BK680" si="12914">C680/C684</f>
        <v>0</v>
      </c>
      <c r="BL680" s="126">
        <f t="shared" ref="BL680" si="12915">D680/D684</f>
        <v>0</v>
      </c>
      <c r="BM680" s="127">
        <f t="shared" ref="BM680" si="12916">E680/E684</f>
        <v>0</v>
      </c>
      <c r="BN680" s="124">
        <f t="shared" ref="BN680" si="12917">F680/F684</f>
        <v>0</v>
      </c>
      <c r="BO680" s="125">
        <f t="shared" ref="BO680" si="12918">G680/G684</f>
        <v>0</v>
      </c>
      <c r="BP680" s="126">
        <f t="shared" ref="BP680" si="12919">H680/H684</f>
        <v>0</v>
      </c>
      <c r="BQ680" s="127">
        <f t="shared" ref="BQ680" si="12920">I680/I684</f>
        <v>0</v>
      </c>
      <c r="BR680" s="124">
        <f t="shared" ref="BR680" si="12921">J680/J684</f>
        <v>0</v>
      </c>
      <c r="BS680" s="125">
        <f t="shared" ref="BS680" si="12922">K680/K684</f>
        <v>0</v>
      </c>
      <c r="BT680" s="126">
        <f t="shared" ref="BT680" si="12923">L680/L684</f>
        <v>0</v>
      </c>
      <c r="BU680" s="124">
        <f t="shared" ref="BU680" si="12924">M680/M684</f>
        <v>0</v>
      </c>
      <c r="BV680" s="128">
        <f t="shared" ref="BV680" si="12925">N680/N684</f>
        <v>0</v>
      </c>
      <c r="BW680" s="129">
        <f t="shared" ref="BW680" si="12926">O680/O684</f>
        <v>0</v>
      </c>
      <c r="BX680" s="124">
        <f t="shared" ref="BX680" si="12927">P680/P684</f>
        <v>0</v>
      </c>
      <c r="BY680" s="125">
        <f t="shared" ref="BY680" si="12928">Q680/Q684</f>
        <v>0</v>
      </c>
      <c r="BZ680" s="126">
        <f t="shared" ref="BZ680" si="12929">R680/R684</f>
        <v>0</v>
      </c>
      <c r="CA680" s="127">
        <f t="shared" ref="CA680" si="12930">S680/S684</f>
        <v>0</v>
      </c>
      <c r="CB680" s="124">
        <f t="shared" ref="CB680" si="12931">T680/T684</f>
        <v>0</v>
      </c>
      <c r="CC680" s="125">
        <f t="shared" ref="CC680" si="12932">U680/U684</f>
        <v>0</v>
      </c>
      <c r="CD680" s="126">
        <f t="shared" ref="CD680" si="12933">V680/V684</f>
        <v>0</v>
      </c>
      <c r="CE680" s="127">
        <f t="shared" ref="CE680" si="12934">W680/W684</f>
        <v>0</v>
      </c>
      <c r="CF680" s="124">
        <f t="shared" ref="CF680" si="12935">X680/X684</f>
        <v>0</v>
      </c>
      <c r="CG680" s="125">
        <f t="shared" ref="CG680" si="12936">Y680/Y684</f>
        <v>0</v>
      </c>
      <c r="CH680" s="126">
        <f t="shared" ref="CH680" si="12937">Z680/Z684</f>
        <v>0</v>
      </c>
      <c r="CI680" s="124">
        <f t="shared" ref="CI680" si="12938">AA680/AA684</f>
        <v>0</v>
      </c>
      <c r="CJ680" s="130">
        <f t="shared" ref="CJ680" si="12939">AB680/AB684</f>
        <v>0</v>
      </c>
      <c r="CK680" s="131">
        <f t="shared" ref="CK680" si="12940">AC680/AC684</f>
        <v>0</v>
      </c>
    </row>
    <row r="681" spans="1:89" x14ac:dyDescent="0.2">
      <c r="A681" s="132" t="s">
        <v>37</v>
      </c>
      <c r="B681" s="57"/>
      <c r="C681" s="58"/>
      <c r="D681" s="134"/>
      <c r="E681" s="135"/>
      <c r="F681" s="133"/>
      <c r="G681" s="136"/>
      <c r="H681" s="134"/>
      <c r="I681" s="135"/>
      <c r="J681" s="133"/>
      <c r="K681" s="136"/>
      <c r="L681" s="134"/>
      <c r="M681" s="133"/>
      <c r="N681" s="137"/>
      <c r="O681" s="138"/>
      <c r="P681" s="133"/>
      <c r="Q681" s="136"/>
      <c r="R681" s="134"/>
      <c r="S681" s="135"/>
      <c r="T681" s="133"/>
      <c r="U681" s="136"/>
      <c r="V681" s="134"/>
      <c r="W681" s="135"/>
      <c r="X681" s="133"/>
      <c r="Y681" s="136"/>
      <c r="Z681" s="139"/>
      <c r="AA681" s="2"/>
      <c r="AB681" s="165"/>
      <c r="AC681" s="166"/>
      <c r="BI681" s="132" t="s">
        <v>37</v>
      </c>
      <c r="BJ681" s="124">
        <f>B681/B684</f>
        <v>0</v>
      </c>
      <c r="BK681" s="125">
        <f t="shared" ref="BK681" si="12941">C681/C684</f>
        <v>0</v>
      </c>
      <c r="BL681" s="126">
        <f t="shared" ref="BL681" si="12942">D681/D684</f>
        <v>0</v>
      </c>
      <c r="BM681" s="127">
        <f t="shared" ref="BM681" si="12943">E681/E684</f>
        <v>0</v>
      </c>
      <c r="BN681" s="124">
        <f t="shared" ref="BN681" si="12944">F681/F684</f>
        <v>0</v>
      </c>
      <c r="BO681" s="125">
        <f t="shared" ref="BO681" si="12945">G681/G684</f>
        <v>0</v>
      </c>
      <c r="BP681" s="126">
        <f t="shared" ref="BP681" si="12946">H681/H684</f>
        <v>0</v>
      </c>
      <c r="BQ681" s="127">
        <f t="shared" ref="BQ681" si="12947">I681/I684</f>
        <v>0</v>
      </c>
      <c r="BR681" s="124">
        <f t="shared" ref="BR681" si="12948">J681/J684</f>
        <v>0</v>
      </c>
      <c r="BS681" s="125">
        <f t="shared" ref="BS681" si="12949">K681/K684</f>
        <v>0</v>
      </c>
      <c r="BT681" s="126">
        <f t="shared" ref="BT681" si="12950">L681/L684</f>
        <v>0</v>
      </c>
      <c r="BU681" s="124">
        <f t="shared" ref="BU681" si="12951">M681/M684</f>
        <v>0</v>
      </c>
      <c r="BV681" s="128">
        <f t="shared" ref="BV681" si="12952">N681/N684</f>
        <v>0</v>
      </c>
      <c r="BW681" s="129">
        <f t="shared" ref="BW681" si="12953">O681/O684</f>
        <v>0</v>
      </c>
      <c r="BX681" s="124">
        <f t="shared" ref="BX681" si="12954">P681/P684</f>
        <v>0</v>
      </c>
      <c r="BY681" s="125">
        <f t="shared" ref="BY681" si="12955">Q681/Q684</f>
        <v>0</v>
      </c>
      <c r="BZ681" s="126">
        <f t="shared" ref="BZ681" si="12956">R681/R684</f>
        <v>0</v>
      </c>
      <c r="CA681" s="127">
        <f t="shared" ref="CA681" si="12957">S681/S684</f>
        <v>0</v>
      </c>
      <c r="CB681" s="124">
        <f t="shared" ref="CB681" si="12958">T681/T684</f>
        <v>0</v>
      </c>
      <c r="CC681" s="125">
        <f t="shared" ref="CC681" si="12959">U681/U684</f>
        <v>0</v>
      </c>
      <c r="CD681" s="126">
        <f t="shared" ref="CD681" si="12960">V681/V684</f>
        <v>0</v>
      </c>
      <c r="CE681" s="127">
        <f t="shared" ref="CE681" si="12961">W681/W684</f>
        <v>0</v>
      </c>
      <c r="CF681" s="124">
        <f t="shared" ref="CF681" si="12962">X681/X684</f>
        <v>0</v>
      </c>
      <c r="CG681" s="125">
        <f t="shared" ref="CG681" si="12963">Y681/Y684</f>
        <v>0</v>
      </c>
      <c r="CH681" s="126">
        <f t="shared" ref="CH681" si="12964">Z681/Z684</f>
        <v>0</v>
      </c>
      <c r="CI681" s="124">
        <f t="shared" ref="CI681" si="12965">AA681/AA684</f>
        <v>0</v>
      </c>
      <c r="CJ681" s="130">
        <f t="shared" ref="CJ681" si="12966">AB681/AB684</f>
        <v>0</v>
      </c>
      <c r="CK681" s="131">
        <f t="shared" ref="CK681" si="12967">AC681/AC684</f>
        <v>0</v>
      </c>
    </row>
    <row r="682" spans="1:89" x14ac:dyDescent="0.2">
      <c r="A682" s="140" t="s">
        <v>38</v>
      </c>
      <c r="B682" s="55"/>
      <c r="C682" s="56"/>
      <c r="D682" s="145"/>
      <c r="E682" s="142"/>
      <c r="F682" s="143"/>
      <c r="G682" s="144"/>
      <c r="H682" s="145"/>
      <c r="I682" s="142"/>
      <c r="J682" s="143"/>
      <c r="K682" s="144"/>
      <c r="L682" s="145"/>
      <c r="M682" s="143"/>
      <c r="N682" s="147"/>
      <c r="O682" s="146"/>
      <c r="P682" s="143"/>
      <c r="Q682" s="144"/>
      <c r="R682" s="145"/>
      <c r="S682" s="142"/>
      <c r="T682" s="143"/>
      <c r="U682" s="144"/>
      <c r="V682" s="145"/>
      <c r="W682" s="142"/>
      <c r="X682" s="143"/>
      <c r="Y682" s="144"/>
      <c r="Z682" s="3"/>
      <c r="AA682" s="141"/>
      <c r="AB682" s="165"/>
      <c r="AC682" s="166"/>
      <c r="BI682" s="140" t="s">
        <v>38</v>
      </c>
      <c r="BJ682" s="124">
        <f>B682/B684</f>
        <v>0</v>
      </c>
      <c r="BK682" s="125">
        <f t="shared" ref="BK682" si="12968">C682/C684</f>
        <v>0</v>
      </c>
      <c r="BL682" s="126">
        <f t="shared" ref="BL682" si="12969">D682/D684</f>
        <v>0</v>
      </c>
      <c r="BM682" s="127">
        <f t="shared" ref="BM682" si="12970">E682/E684</f>
        <v>0</v>
      </c>
      <c r="BN682" s="124">
        <f t="shared" ref="BN682" si="12971">F682/F684</f>
        <v>0</v>
      </c>
      <c r="BO682" s="125">
        <f t="shared" ref="BO682" si="12972">G682/G684</f>
        <v>0</v>
      </c>
      <c r="BP682" s="126">
        <f t="shared" ref="BP682" si="12973">H682/H684</f>
        <v>0</v>
      </c>
      <c r="BQ682" s="127">
        <f t="shared" ref="BQ682" si="12974">I682/I684</f>
        <v>0</v>
      </c>
      <c r="BR682" s="124">
        <f t="shared" ref="BR682" si="12975">J682/J684</f>
        <v>0</v>
      </c>
      <c r="BS682" s="125">
        <f t="shared" ref="BS682" si="12976">K682/K684</f>
        <v>0</v>
      </c>
      <c r="BT682" s="126">
        <f t="shared" ref="BT682" si="12977">L682/L684</f>
        <v>0</v>
      </c>
      <c r="BU682" s="124">
        <f t="shared" ref="BU682" si="12978">M682/M684</f>
        <v>0</v>
      </c>
      <c r="BV682" s="128">
        <f t="shared" ref="BV682" si="12979">N682/N684</f>
        <v>0</v>
      </c>
      <c r="BW682" s="129">
        <f t="shared" ref="BW682" si="12980">O682/O684</f>
        <v>0</v>
      </c>
      <c r="BX682" s="124">
        <f t="shared" ref="BX682" si="12981">P682/P684</f>
        <v>0</v>
      </c>
      <c r="BY682" s="125">
        <f t="shared" ref="BY682" si="12982">Q682/Q684</f>
        <v>0</v>
      </c>
      <c r="BZ682" s="126">
        <f t="shared" ref="BZ682" si="12983">R682/R684</f>
        <v>0</v>
      </c>
      <c r="CA682" s="127">
        <f t="shared" ref="CA682" si="12984">S682/S684</f>
        <v>0</v>
      </c>
      <c r="CB682" s="124">
        <f t="shared" ref="CB682" si="12985">T682/T684</f>
        <v>0</v>
      </c>
      <c r="CC682" s="125">
        <f t="shared" ref="CC682" si="12986">U682/U684</f>
        <v>0</v>
      </c>
      <c r="CD682" s="126">
        <f t="shared" ref="CD682" si="12987">V682/V684</f>
        <v>0</v>
      </c>
      <c r="CE682" s="127">
        <f t="shared" ref="CE682" si="12988">W682/W684</f>
        <v>0</v>
      </c>
      <c r="CF682" s="124">
        <f t="shared" ref="CF682" si="12989">X682/X684</f>
        <v>0</v>
      </c>
      <c r="CG682" s="125">
        <f t="shared" ref="CG682" si="12990">Y682/Y684</f>
        <v>0</v>
      </c>
      <c r="CH682" s="126">
        <f t="shared" ref="CH682" si="12991">Z682/Z684</f>
        <v>0</v>
      </c>
      <c r="CI682" s="124">
        <f t="shared" ref="CI682" si="12992">AA682/AA684</f>
        <v>0</v>
      </c>
      <c r="CJ682" s="130">
        <f t="shared" ref="CJ682" si="12993">AB682/AB684</f>
        <v>0</v>
      </c>
      <c r="CK682" s="131">
        <f t="shared" ref="CK682" si="12994">AC682/AC684</f>
        <v>0</v>
      </c>
    </row>
    <row r="683" spans="1:89" ht="13.5" thickBot="1" x14ac:dyDescent="0.25">
      <c r="A683" s="132" t="s">
        <v>39</v>
      </c>
      <c r="B683" s="57"/>
      <c r="C683" s="58"/>
      <c r="D683" s="134"/>
      <c r="E683" s="135"/>
      <c r="F683" s="133"/>
      <c r="G683" s="136"/>
      <c r="H683" s="134"/>
      <c r="I683" s="135"/>
      <c r="J683" s="133"/>
      <c r="K683" s="136"/>
      <c r="L683" s="134"/>
      <c r="M683" s="133"/>
      <c r="N683" s="137"/>
      <c r="O683" s="138"/>
      <c r="P683" s="133"/>
      <c r="Q683" s="136"/>
      <c r="R683" s="134"/>
      <c r="S683" s="135"/>
      <c r="T683" s="133"/>
      <c r="U683" s="136"/>
      <c r="V683" s="134"/>
      <c r="W683" s="135"/>
      <c r="X683" s="133"/>
      <c r="Y683" s="136"/>
      <c r="Z683" s="139"/>
      <c r="AA683" s="2"/>
      <c r="AB683" s="165"/>
      <c r="AC683" s="166"/>
      <c r="BI683" s="132" t="s">
        <v>39</v>
      </c>
      <c r="BJ683" s="124">
        <f>B683/B684</f>
        <v>0</v>
      </c>
      <c r="BK683" s="125">
        <f t="shared" ref="BK683" si="12995">C683/C684</f>
        <v>0</v>
      </c>
      <c r="BL683" s="126">
        <f t="shared" ref="BL683" si="12996">D683/D684</f>
        <v>0</v>
      </c>
      <c r="BM683" s="127">
        <f t="shared" ref="BM683" si="12997">E683/E684</f>
        <v>0</v>
      </c>
      <c r="BN683" s="124">
        <f t="shared" ref="BN683" si="12998">F683/F684</f>
        <v>0</v>
      </c>
      <c r="BO683" s="125">
        <f t="shared" ref="BO683" si="12999">G683/G684</f>
        <v>0</v>
      </c>
      <c r="BP683" s="126">
        <f t="shared" ref="BP683" si="13000">H683/H684</f>
        <v>0</v>
      </c>
      <c r="BQ683" s="127">
        <f t="shared" ref="BQ683" si="13001">I683/I684</f>
        <v>0</v>
      </c>
      <c r="BR683" s="124">
        <f t="shared" ref="BR683" si="13002">J683/J684</f>
        <v>0</v>
      </c>
      <c r="BS683" s="125">
        <f t="shared" ref="BS683" si="13003">K683/K684</f>
        <v>0</v>
      </c>
      <c r="BT683" s="126">
        <f t="shared" ref="BT683" si="13004">L683/L684</f>
        <v>0</v>
      </c>
      <c r="BU683" s="124">
        <f t="shared" ref="BU683" si="13005">M683/M684</f>
        <v>0</v>
      </c>
      <c r="BV683" s="128">
        <f t="shared" ref="BV683" si="13006">N683/N684</f>
        <v>0</v>
      </c>
      <c r="BW683" s="129">
        <f t="shared" ref="BW683" si="13007">O683/O684</f>
        <v>0</v>
      </c>
      <c r="BX683" s="124">
        <f t="shared" ref="BX683" si="13008">P683/P684</f>
        <v>0</v>
      </c>
      <c r="BY683" s="125">
        <f t="shared" ref="BY683" si="13009">Q683/Q684</f>
        <v>0</v>
      </c>
      <c r="BZ683" s="126">
        <f t="shared" ref="BZ683" si="13010">R683/R684</f>
        <v>0</v>
      </c>
      <c r="CA683" s="127">
        <f t="shared" ref="CA683" si="13011">S683/S684</f>
        <v>0</v>
      </c>
      <c r="CB683" s="124">
        <f t="shared" ref="CB683" si="13012">T683/T684</f>
        <v>0</v>
      </c>
      <c r="CC683" s="125">
        <f t="shared" ref="CC683" si="13013">U683/U684</f>
        <v>0</v>
      </c>
      <c r="CD683" s="126">
        <f t="shared" ref="CD683" si="13014">V683/V684</f>
        <v>0</v>
      </c>
      <c r="CE683" s="127">
        <f t="shared" ref="CE683" si="13015">W683/W684</f>
        <v>0</v>
      </c>
      <c r="CF683" s="124">
        <f t="shared" ref="CF683" si="13016">X683/X684</f>
        <v>0</v>
      </c>
      <c r="CG683" s="125">
        <f t="shared" ref="CG683" si="13017">Y683/Y684</f>
        <v>0</v>
      </c>
      <c r="CH683" s="126">
        <f t="shared" ref="CH683" si="13018">Z683/Z684</f>
        <v>0</v>
      </c>
      <c r="CI683" s="124">
        <f t="shared" ref="CI683" si="13019">AA683/AA684</f>
        <v>0</v>
      </c>
      <c r="CJ683" s="130">
        <f t="shared" ref="CJ683" si="13020">AB683/AB684</f>
        <v>0</v>
      </c>
      <c r="CK683" s="131">
        <f t="shared" ref="CK683" si="13021">AC683/AC684</f>
        <v>0</v>
      </c>
    </row>
    <row r="684" spans="1:89" ht="14.25" thickTop="1" thickBot="1" x14ac:dyDescent="0.25">
      <c r="A684" s="254" t="s">
        <v>13</v>
      </c>
      <c r="B684" s="14">
        <f t="shared" ref="B684:AA684" si="13022">SUM(B661:B683)</f>
        <v>6850</v>
      </c>
      <c r="C684" s="1">
        <f t="shared" si="13022"/>
        <v>7021</v>
      </c>
      <c r="D684" s="14">
        <f t="shared" si="13022"/>
        <v>3568</v>
      </c>
      <c r="E684" s="1">
        <f t="shared" si="13022"/>
        <v>3854</v>
      </c>
      <c r="F684" s="14">
        <f t="shared" si="13022"/>
        <v>5815</v>
      </c>
      <c r="G684" s="1">
        <f t="shared" si="13022"/>
        <v>4358</v>
      </c>
      <c r="H684" s="14">
        <f t="shared" si="13022"/>
        <v>7955</v>
      </c>
      <c r="I684" s="1">
        <f t="shared" si="13022"/>
        <v>7202</v>
      </c>
      <c r="J684" s="14">
        <f t="shared" si="13022"/>
        <v>1918</v>
      </c>
      <c r="K684" s="1">
        <f t="shared" si="13022"/>
        <v>1644</v>
      </c>
      <c r="L684" s="14">
        <f t="shared" si="13022"/>
        <v>4372</v>
      </c>
      <c r="M684" s="1">
        <f t="shared" si="13022"/>
        <v>4474</v>
      </c>
      <c r="N684" s="14">
        <f t="shared" si="13022"/>
        <v>6542</v>
      </c>
      <c r="O684" s="1">
        <f t="shared" si="13022"/>
        <v>6583</v>
      </c>
      <c r="P684" s="14">
        <f t="shared" si="13022"/>
        <v>3479</v>
      </c>
      <c r="Q684" s="1">
        <f t="shared" si="13022"/>
        <v>3436</v>
      </c>
      <c r="R684" s="14">
        <f t="shared" si="13022"/>
        <v>4241</v>
      </c>
      <c r="S684" s="1">
        <f t="shared" si="13022"/>
        <v>4349</v>
      </c>
      <c r="T684" s="14">
        <f t="shared" si="13022"/>
        <v>1394</v>
      </c>
      <c r="U684" s="1">
        <f t="shared" si="13022"/>
        <v>1331</v>
      </c>
      <c r="V684" s="14">
        <f t="shared" si="13022"/>
        <v>5981</v>
      </c>
      <c r="W684" s="1">
        <f t="shared" si="13022"/>
        <v>3888</v>
      </c>
      <c r="X684" s="14">
        <f t="shared" si="13022"/>
        <v>3191</v>
      </c>
      <c r="Y684" s="1">
        <f t="shared" si="13022"/>
        <v>3058</v>
      </c>
      <c r="Z684" s="14">
        <f t="shared" si="13022"/>
        <v>6865</v>
      </c>
      <c r="AA684" s="1">
        <f t="shared" si="13022"/>
        <v>10869</v>
      </c>
      <c r="AB684" s="167">
        <f t="shared" ref="AB684:AC684" si="13023">SUM(AB660:AB683)</f>
        <v>62171</v>
      </c>
      <c r="AC684" s="168">
        <f t="shared" si="13023"/>
        <v>62067</v>
      </c>
      <c r="BI684" s="254" t="s">
        <v>13</v>
      </c>
      <c r="BJ684" s="148">
        <f>SUM(BJ660:BJ683)</f>
        <v>1</v>
      </c>
      <c r="BK684" s="149">
        <f t="shared" ref="BK684:CK684" si="13024">SUM(BK660:BK683)</f>
        <v>1</v>
      </c>
      <c r="BL684" s="148">
        <f t="shared" si="13024"/>
        <v>1</v>
      </c>
      <c r="BM684" s="149">
        <f t="shared" si="13024"/>
        <v>1</v>
      </c>
      <c r="BN684" s="148">
        <f t="shared" si="13024"/>
        <v>1</v>
      </c>
      <c r="BO684" s="149">
        <f t="shared" si="13024"/>
        <v>1</v>
      </c>
      <c r="BP684" s="148">
        <f t="shared" si="13024"/>
        <v>0.99999999999999967</v>
      </c>
      <c r="BQ684" s="149">
        <f t="shared" si="13024"/>
        <v>1</v>
      </c>
      <c r="BR684" s="148">
        <f t="shared" si="13024"/>
        <v>1.0000000000000002</v>
      </c>
      <c r="BS684" s="149">
        <f t="shared" si="13024"/>
        <v>1</v>
      </c>
      <c r="BT684" s="148">
        <f t="shared" si="13024"/>
        <v>1.0000000000000002</v>
      </c>
      <c r="BU684" s="149">
        <f t="shared" si="13024"/>
        <v>1</v>
      </c>
      <c r="BV684" s="148">
        <f t="shared" si="13024"/>
        <v>0.99999999999999989</v>
      </c>
      <c r="BW684" s="149">
        <f t="shared" si="13024"/>
        <v>0.99999999999999989</v>
      </c>
      <c r="BX684" s="148">
        <f t="shared" si="13024"/>
        <v>1</v>
      </c>
      <c r="BY684" s="149">
        <f t="shared" si="13024"/>
        <v>1</v>
      </c>
      <c r="BZ684" s="148">
        <f t="shared" si="13024"/>
        <v>1.0000000000000002</v>
      </c>
      <c r="CA684" s="149">
        <f t="shared" si="13024"/>
        <v>1</v>
      </c>
      <c r="CB684" s="148">
        <f t="shared" si="13024"/>
        <v>0.99999999999999989</v>
      </c>
      <c r="CC684" s="149">
        <f t="shared" si="13024"/>
        <v>1</v>
      </c>
      <c r="CD684" s="148">
        <f t="shared" si="13024"/>
        <v>0.99999999999999989</v>
      </c>
      <c r="CE684" s="149">
        <f t="shared" si="13024"/>
        <v>1</v>
      </c>
      <c r="CF684" s="148">
        <f t="shared" si="13024"/>
        <v>1</v>
      </c>
      <c r="CG684" s="149">
        <f t="shared" si="13024"/>
        <v>0.99999999999999989</v>
      </c>
      <c r="CH684" s="148">
        <f t="shared" si="13024"/>
        <v>0.99999999999999989</v>
      </c>
      <c r="CI684" s="149">
        <f t="shared" si="13024"/>
        <v>1</v>
      </c>
      <c r="CJ684" s="148">
        <f t="shared" si="13024"/>
        <v>1</v>
      </c>
      <c r="CK684" s="149">
        <f t="shared" si="13024"/>
        <v>0.99999999999999989</v>
      </c>
    </row>
    <row r="685" spans="1:89" ht="13.5" thickTop="1" x14ac:dyDescent="0.2">
      <c r="A685" s="179"/>
    </row>
    <row r="687" spans="1:89" x14ac:dyDescent="0.2">
      <c r="A687" s="271">
        <f>+A656+1</f>
        <v>44005</v>
      </c>
      <c r="B687" s="271"/>
      <c r="C687" s="271"/>
      <c r="D687" s="271"/>
      <c r="BI687" s="270">
        <f>+BI625+2</f>
        <v>44005</v>
      </c>
      <c r="BJ687" s="270"/>
      <c r="BK687" s="270"/>
      <c r="BL687" s="270"/>
    </row>
    <row r="688" spans="1:89" ht="13.5" thickBot="1" x14ac:dyDescent="0.25">
      <c r="AE688" t="s">
        <v>84</v>
      </c>
    </row>
    <row r="689" spans="1:89" ht="14.25" thickTop="1" thickBot="1" x14ac:dyDescent="0.25">
      <c r="A689" s="268" t="s">
        <v>0</v>
      </c>
      <c r="B689" s="262" t="s">
        <v>1</v>
      </c>
      <c r="C689" s="263"/>
      <c r="D689" s="262" t="s">
        <v>2</v>
      </c>
      <c r="E689" s="263"/>
      <c r="F689" s="262" t="s">
        <v>3</v>
      </c>
      <c r="G689" s="263"/>
      <c r="H689" s="262" t="s">
        <v>4</v>
      </c>
      <c r="I689" s="263"/>
      <c r="J689" s="262" t="s">
        <v>5</v>
      </c>
      <c r="K689" s="263"/>
      <c r="L689" s="262" t="s">
        <v>6</v>
      </c>
      <c r="M689" s="263"/>
      <c r="N689" s="262" t="s">
        <v>7</v>
      </c>
      <c r="O689" s="263"/>
      <c r="P689" s="262" t="s">
        <v>8</v>
      </c>
      <c r="Q689" s="263"/>
      <c r="R689" s="262" t="s">
        <v>9</v>
      </c>
      <c r="S689" s="263"/>
      <c r="T689" s="262" t="s">
        <v>10</v>
      </c>
      <c r="U689" s="263"/>
      <c r="V689" s="262" t="s">
        <v>11</v>
      </c>
      <c r="W689" s="263"/>
      <c r="X689" s="262" t="s">
        <v>12</v>
      </c>
      <c r="Y689" s="263"/>
      <c r="Z689" s="264" t="s">
        <v>40</v>
      </c>
      <c r="AA689" s="265"/>
      <c r="AB689" s="266" t="s">
        <v>41</v>
      </c>
      <c r="AC689" s="267"/>
      <c r="AE689" s="268" t="s">
        <v>0</v>
      </c>
      <c r="AF689" s="262" t="s">
        <v>1</v>
      </c>
      <c r="AG689" s="263"/>
      <c r="AH689" s="262" t="s">
        <v>2</v>
      </c>
      <c r="AI689" s="263"/>
      <c r="AJ689" s="262" t="s">
        <v>3</v>
      </c>
      <c r="AK689" s="263"/>
      <c r="AL689" s="262" t="s">
        <v>4</v>
      </c>
      <c r="AM689" s="263"/>
      <c r="AN689" s="262" t="s">
        <v>5</v>
      </c>
      <c r="AO689" s="263"/>
      <c r="AP689" s="262" t="s">
        <v>6</v>
      </c>
      <c r="AQ689" s="263"/>
      <c r="AR689" s="262" t="s">
        <v>7</v>
      </c>
      <c r="AS689" s="263"/>
      <c r="AT689" s="262" t="s">
        <v>8</v>
      </c>
      <c r="AU689" s="263"/>
      <c r="AV689" s="262" t="s">
        <v>9</v>
      </c>
      <c r="AW689" s="263"/>
      <c r="AX689" s="262" t="s">
        <v>10</v>
      </c>
      <c r="AY689" s="263"/>
      <c r="AZ689" s="262" t="s">
        <v>11</v>
      </c>
      <c r="BA689" s="263"/>
      <c r="BB689" s="262" t="s">
        <v>12</v>
      </c>
      <c r="BC689" s="263"/>
      <c r="BD689" s="264" t="s">
        <v>40</v>
      </c>
      <c r="BE689" s="265"/>
      <c r="BF689" s="266" t="s">
        <v>41</v>
      </c>
      <c r="BG689" s="267"/>
      <c r="BI689" s="268" t="s">
        <v>0</v>
      </c>
      <c r="BJ689" s="262" t="s">
        <v>1</v>
      </c>
      <c r="BK689" s="263"/>
      <c r="BL689" s="262" t="s">
        <v>2</v>
      </c>
      <c r="BM689" s="263"/>
      <c r="BN689" s="262" t="s">
        <v>3</v>
      </c>
      <c r="BO689" s="263"/>
      <c r="BP689" s="262" t="s">
        <v>4</v>
      </c>
      <c r="BQ689" s="263"/>
      <c r="BR689" s="262" t="s">
        <v>5</v>
      </c>
      <c r="BS689" s="263"/>
      <c r="BT689" s="262" t="s">
        <v>6</v>
      </c>
      <c r="BU689" s="263"/>
      <c r="BV689" s="262" t="s">
        <v>7</v>
      </c>
      <c r="BW689" s="263"/>
      <c r="BX689" s="262" t="s">
        <v>8</v>
      </c>
      <c r="BY689" s="263"/>
      <c r="BZ689" s="262" t="s">
        <v>9</v>
      </c>
      <c r="CA689" s="263"/>
      <c r="CB689" s="262" t="s">
        <v>10</v>
      </c>
      <c r="CC689" s="263"/>
      <c r="CD689" s="262" t="s">
        <v>11</v>
      </c>
      <c r="CE689" s="263"/>
      <c r="CF689" s="262" t="s">
        <v>12</v>
      </c>
      <c r="CG689" s="263"/>
      <c r="CH689" s="264" t="s">
        <v>40</v>
      </c>
      <c r="CI689" s="265"/>
      <c r="CJ689" s="262" t="s">
        <v>41</v>
      </c>
      <c r="CK689" s="263"/>
    </row>
    <row r="690" spans="1:89" ht="15" thickTop="1" thickBot="1" x14ac:dyDescent="0.3">
      <c r="A690" s="269"/>
      <c r="B690" s="112" t="s">
        <v>14</v>
      </c>
      <c r="C690" s="113" t="s">
        <v>15</v>
      </c>
      <c r="D690" s="114" t="s">
        <v>14</v>
      </c>
      <c r="E690" s="115" t="s">
        <v>15</v>
      </c>
      <c r="F690" s="112" t="s">
        <v>14</v>
      </c>
      <c r="G690" s="113" t="s">
        <v>15</v>
      </c>
      <c r="H690" s="114" t="s">
        <v>14</v>
      </c>
      <c r="I690" s="115" t="s">
        <v>15</v>
      </c>
      <c r="J690" s="112" t="s">
        <v>14</v>
      </c>
      <c r="K690" s="113" t="s">
        <v>15</v>
      </c>
      <c r="L690" s="114" t="s">
        <v>14</v>
      </c>
      <c r="M690" s="112" t="s">
        <v>15</v>
      </c>
      <c r="N690" s="116" t="s">
        <v>14</v>
      </c>
      <c r="O690" s="117" t="s">
        <v>15</v>
      </c>
      <c r="P690" s="112" t="s">
        <v>14</v>
      </c>
      <c r="Q690" s="113" t="s">
        <v>15</v>
      </c>
      <c r="R690" s="114" t="s">
        <v>14</v>
      </c>
      <c r="S690" s="115" t="s">
        <v>15</v>
      </c>
      <c r="T690" s="112" t="s">
        <v>14</v>
      </c>
      <c r="U690" s="113" t="s">
        <v>15</v>
      </c>
      <c r="V690" s="114" t="s">
        <v>14</v>
      </c>
      <c r="W690" s="115" t="s">
        <v>15</v>
      </c>
      <c r="X690" s="112" t="s">
        <v>14</v>
      </c>
      <c r="Y690" s="113" t="s">
        <v>15</v>
      </c>
      <c r="Z690" s="26" t="s">
        <v>14</v>
      </c>
      <c r="AA690" s="118" t="s">
        <v>15</v>
      </c>
      <c r="AB690" s="169" t="s">
        <v>14</v>
      </c>
      <c r="AC690" s="170" t="s">
        <v>15</v>
      </c>
      <c r="AE690" s="269"/>
      <c r="AF690" s="112" t="s">
        <v>14</v>
      </c>
      <c r="AG690" s="113" t="s">
        <v>15</v>
      </c>
      <c r="AH690" s="114" t="s">
        <v>14</v>
      </c>
      <c r="AI690" s="115" t="s">
        <v>15</v>
      </c>
      <c r="AJ690" s="112" t="s">
        <v>14</v>
      </c>
      <c r="AK690" s="113" t="s">
        <v>15</v>
      </c>
      <c r="AL690" s="114" t="s">
        <v>14</v>
      </c>
      <c r="AM690" s="115" t="s">
        <v>15</v>
      </c>
      <c r="AN690" s="112" t="s">
        <v>14</v>
      </c>
      <c r="AO690" s="113" t="s">
        <v>15</v>
      </c>
      <c r="AP690" s="114" t="s">
        <v>14</v>
      </c>
      <c r="AQ690" s="112" t="s">
        <v>15</v>
      </c>
      <c r="AR690" s="116" t="s">
        <v>14</v>
      </c>
      <c r="AS690" s="117" t="s">
        <v>15</v>
      </c>
      <c r="AT690" s="112" t="s">
        <v>14</v>
      </c>
      <c r="AU690" s="113" t="s">
        <v>15</v>
      </c>
      <c r="AV690" s="114" t="s">
        <v>14</v>
      </c>
      <c r="AW690" s="115" t="s">
        <v>15</v>
      </c>
      <c r="AX690" s="112" t="s">
        <v>14</v>
      </c>
      <c r="AY690" s="113" t="s">
        <v>15</v>
      </c>
      <c r="AZ690" s="114" t="s">
        <v>14</v>
      </c>
      <c r="BA690" s="115" t="s">
        <v>15</v>
      </c>
      <c r="BB690" s="112" t="s">
        <v>14</v>
      </c>
      <c r="BC690" s="113" t="s">
        <v>15</v>
      </c>
      <c r="BD690" s="26" t="s">
        <v>14</v>
      </c>
      <c r="BE690" s="118" t="s">
        <v>15</v>
      </c>
      <c r="BF690" s="169" t="s">
        <v>14</v>
      </c>
      <c r="BG690" s="170" t="s">
        <v>15</v>
      </c>
      <c r="BI690" s="269"/>
      <c r="BJ690" s="112" t="s">
        <v>14</v>
      </c>
      <c r="BK690" s="113" t="s">
        <v>15</v>
      </c>
      <c r="BL690" s="114" t="s">
        <v>14</v>
      </c>
      <c r="BM690" s="115" t="s">
        <v>15</v>
      </c>
      <c r="BN690" s="112" t="s">
        <v>14</v>
      </c>
      <c r="BO690" s="113" t="s">
        <v>15</v>
      </c>
      <c r="BP690" s="114" t="s">
        <v>14</v>
      </c>
      <c r="BQ690" s="115" t="s">
        <v>15</v>
      </c>
      <c r="BR690" s="112" t="s">
        <v>14</v>
      </c>
      <c r="BS690" s="113" t="s">
        <v>15</v>
      </c>
      <c r="BT690" s="114" t="s">
        <v>14</v>
      </c>
      <c r="BU690" s="112" t="s">
        <v>15</v>
      </c>
      <c r="BV690" s="116" t="s">
        <v>14</v>
      </c>
      <c r="BW690" s="117" t="s">
        <v>15</v>
      </c>
      <c r="BX690" s="112" t="s">
        <v>14</v>
      </c>
      <c r="BY690" s="113" t="s">
        <v>15</v>
      </c>
      <c r="BZ690" s="114" t="s">
        <v>14</v>
      </c>
      <c r="CA690" s="115" t="s">
        <v>15</v>
      </c>
      <c r="CB690" s="112" t="s">
        <v>14</v>
      </c>
      <c r="CC690" s="113" t="s">
        <v>15</v>
      </c>
      <c r="CD690" s="114" t="s">
        <v>14</v>
      </c>
      <c r="CE690" s="115" t="s">
        <v>15</v>
      </c>
      <c r="CF690" s="112" t="s">
        <v>14</v>
      </c>
      <c r="CG690" s="113" t="s">
        <v>15</v>
      </c>
      <c r="CH690" s="26" t="s">
        <v>14</v>
      </c>
      <c r="CI690" s="118" t="s">
        <v>15</v>
      </c>
      <c r="CJ690" s="116" t="s">
        <v>14</v>
      </c>
      <c r="CK690" s="117" t="s">
        <v>15</v>
      </c>
    </row>
    <row r="691" spans="1:89" ht="13.5" thickTop="1" x14ac:dyDescent="0.2">
      <c r="A691" s="120" t="s">
        <v>16</v>
      </c>
      <c r="B691" s="121"/>
      <c r="C691" s="178"/>
      <c r="D691" s="122"/>
      <c r="E691" s="173"/>
      <c r="F691" s="121"/>
      <c r="G691" s="123"/>
      <c r="H691" s="122"/>
      <c r="I691" s="173"/>
      <c r="J691" s="121"/>
      <c r="K691" s="123"/>
      <c r="L691" s="122"/>
      <c r="M691" s="121"/>
      <c r="N691" s="172"/>
      <c r="O691" s="174"/>
      <c r="P691" s="121"/>
      <c r="Q691" s="123"/>
      <c r="R691" s="122"/>
      <c r="S691" s="173"/>
      <c r="T691" s="121"/>
      <c r="U691" s="123"/>
      <c r="V691" s="122"/>
      <c r="W691" s="173"/>
      <c r="X691" s="121"/>
      <c r="Y691" s="123"/>
      <c r="Z691" s="21"/>
      <c r="AA691" s="177"/>
      <c r="AB691" s="163">
        <f>B691+D691+F691+H691+J691+L691+N691+P691+R691+T691+V691+X691+Z691</f>
        <v>0</v>
      </c>
      <c r="AC691" s="164">
        <f>C691+E691+G691+I691+K691+M691+O691+Q691+S691+U691+W691+Y691+AA691</f>
        <v>0</v>
      </c>
      <c r="AD691" s="219"/>
      <c r="AE691" s="257" t="str">
        <f>$AE$9</f>
        <v>07:00 - 07:59</v>
      </c>
      <c r="AF691" s="121">
        <f>SUMIF($A$9:$A$32,$AE691,B$691:B$714)</f>
        <v>522</v>
      </c>
      <c r="AG691" s="178">
        <f t="shared" ref="AG691:AV693" si="13025">SUMIF($A$9:$A$32,$AE691,C$691:C$714)</f>
        <v>374</v>
      </c>
      <c r="AH691" s="122">
        <f t="shared" si="13025"/>
        <v>229</v>
      </c>
      <c r="AI691" s="173">
        <f t="shared" si="13025"/>
        <v>236</v>
      </c>
      <c r="AJ691" s="121">
        <f t="shared" si="13025"/>
        <v>341</v>
      </c>
      <c r="AK691" s="123">
        <f t="shared" si="13025"/>
        <v>203</v>
      </c>
      <c r="AL691" s="122">
        <f t="shared" si="13025"/>
        <v>554</v>
      </c>
      <c r="AM691" s="173">
        <f t="shared" si="13025"/>
        <v>332</v>
      </c>
      <c r="AN691" s="121">
        <f t="shared" si="13025"/>
        <v>86</v>
      </c>
      <c r="AO691" s="123">
        <f t="shared" si="13025"/>
        <v>160</v>
      </c>
      <c r="AP691" s="122">
        <f t="shared" si="13025"/>
        <v>220</v>
      </c>
      <c r="AQ691" s="121">
        <f t="shared" si="13025"/>
        <v>437</v>
      </c>
      <c r="AR691" s="172">
        <f t="shared" si="13025"/>
        <v>490</v>
      </c>
      <c r="AS691" s="174">
        <f t="shared" si="13025"/>
        <v>465</v>
      </c>
      <c r="AT691" s="121">
        <f t="shared" si="13025"/>
        <v>260</v>
      </c>
      <c r="AU691" s="123">
        <f t="shared" si="13025"/>
        <v>227</v>
      </c>
      <c r="AV691" s="122">
        <f t="shared" si="13025"/>
        <v>412</v>
      </c>
      <c r="AW691" s="173">
        <f t="shared" ref="AW691:BE693" si="13026">SUMIF($A$9:$A$32,$AE691,S$691:S$714)</f>
        <v>228</v>
      </c>
      <c r="AX691" s="121">
        <f t="shared" si="13026"/>
        <v>53</v>
      </c>
      <c r="AY691" s="123">
        <f t="shared" si="13026"/>
        <v>173</v>
      </c>
      <c r="AZ691" s="122">
        <f t="shared" si="13026"/>
        <v>321</v>
      </c>
      <c r="BA691" s="173">
        <f t="shared" si="13026"/>
        <v>296</v>
      </c>
      <c r="BB691" s="121">
        <f t="shared" si="13026"/>
        <v>266</v>
      </c>
      <c r="BC691" s="123">
        <f t="shared" si="13026"/>
        <v>254</v>
      </c>
      <c r="BD691" s="21">
        <f t="shared" si="13026"/>
        <v>439</v>
      </c>
      <c r="BE691" s="177">
        <f t="shared" si="13026"/>
        <v>674</v>
      </c>
      <c r="BF691" s="163">
        <f>AF691+AH691+AJ691+AL691+AN691+AP691+AR691+AT691+AV691+AX691+AZ691+BB691+BD691</f>
        <v>4193</v>
      </c>
      <c r="BG691" s="164">
        <f>AG691+AI691+AK691+AM691+AO691+AQ691+AS691+AU691+AW691+AY691+BA691+BC691+BE691</f>
        <v>4059</v>
      </c>
      <c r="BH691" s="219"/>
      <c r="BI691" s="120" t="s">
        <v>16</v>
      </c>
      <c r="BJ691" s="124">
        <f>B691/B715</f>
        <v>0</v>
      </c>
      <c r="BK691" s="125">
        <f t="shared" ref="BK691" si="13027">C691/C715</f>
        <v>0</v>
      </c>
      <c r="BL691" s="126">
        <f t="shared" ref="BL691" si="13028">D691/D715</f>
        <v>0</v>
      </c>
      <c r="BM691" s="127">
        <f t="shared" ref="BM691" si="13029">E691/E715</f>
        <v>0</v>
      </c>
      <c r="BN691" s="124">
        <f t="shared" ref="BN691" si="13030">F691/F715</f>
        <v>0</v>
      </c>
      <c r="BO691" s="125">
        <f t="shared" ref="BO691" si="13031">G691/G715</f>
        <v>0</v>
      </c>
      <c r="BP691" s="126">
        <f t="shared" ref="BP691" si="13032">H691/H715</f>
        <v>0</v>
      </c>
      <c r="BQ691" s="127">
        <f t="shared" ref="BQ691" si="13033">I691/I715</f>
        <v>0</v>
      </c>
      <c r="BR691" s="124">
        <f t="shared" ref="BR691" si="13034">J691/J715</f>
        <v>0</v>
      </c>
      <c r="BS691" s="125">
        <f t="shared" ref="BS691" si="13035">K691/K715</f>
        <v>0</v>
      </c>
      <c r="BT691" s="126">
        <f t="shared" ref="BT691" si="13036">L691/L715</f>
        <v>0</v>
      </c>
      <c r="BU691" s="124">
        <f t="shared" ref="BU691" si="13037">M691/M715</f>
        <v>0</v>
      </c>
      <c r="BV691" s="128">
        <f t="shared" ref="BV691" si="13038">N691/N715</f>
        <v>0</v>
      </c>
      <c r="BW691" s="129">
        <f t="shared" ref="BW691" si="13039">O691/O715</f>
        <v>0</v>
      </c>
      <c r="BX691" s="124">
        <f t="shared" ref="BX691" si="13040">P691/P715</f>
        <v>0</v>
      </c>
      <c r="BY691" s="125">
        <f t="shared" ref="BY691" si="13041">Q691/Q715</f>
        <v>0</v>
      </c>
      <c r="BZ691" s="126">
        <f t="shared" ref="BZ691" si="13042">R691/R715</f>
        <v>0</v>
      </c>
      <c r="CA691" s="127">
        <f t="shared" ref="CA691" si="13043">S691/S715</f>
        <v>0</v>
      </c>
      <c r="CB691" s="124">
        <f t="shared" ref="CB691" si="13044">T691/T715</f>
        <v>0</v>
      </c>
      <c r="CC691" s="125">
        <f t="shared" ref="CC691" si="13045">U691/U715</f>
        <v>0</v>
      </c>
      <c r="CD691" s="126">
        <f t="shared" ref="CD691" si="13046">V691/V715</f>
        <v>0</v>
      </c>
      <c r="CE691" s="127">
        <f t="shared" ref="CE691" si="13047">W691/W715</f>
        <v>0</v>
      </c>
      <c r="CF691" s="124">
        <f t="shared" ref="CF691" si="13048">X691/X715</f>
        <v>0</v>
      </c>
      <c r="CG691" s="125">
        <f t="shared" ref="CG691" si="13049">Y691/Y715</f>
        <v>0</v>
      </c>
      <c r="CH691" s="126">
        <f t="shared" ref="CH691" si="13050">Z691/Z715</f>
        <v>0</v>
      </c>
      <c r="CI691" s="124">
        <f t="shared" ref="CI691" si="13051">AA691/AA715</f>
        <v>0</v>
      </c>
      <c r="CJ691" s="130">
        <f t="shared" ref="CJ691" si="13052">AB691/AB715</f>
        <v>0</v>
      </c>
      <c r="CK691" s="131">
        <f t="shared" ref="CK691" si="13053">AC691/AC715</f>
        <v>0</v>
      </c>
    </row>
    <row r="692" spans="1:89" x14ac:dyDescent="0.2">
      <c r="A692" s="132" t="s">
        <v>17</v>
      </c>
      <c r="B692" s="181">
        <v>194</v>
      </c>
      <c r="C692" s="182">
        <v>0</v>
      </c>
      <c r="D692" s="183">
        <v>55</v>
      </c>
      <c r="E692" s="184">
        <v>1</v>
      </c>
      <c r="F692" s="181">
        <v>103</v>
      </c>
      <c r="G692" s="185">
        <v>1</v>
      </c>
      <c r="H692" s="183">
        <v>111</v>
      </c>
      <c r="I692" s="184">
        <v>0</v>
      </c>
      <c r="J692" s="181">
        <v>19</v>
      </c>
      <c r="K692" s="185">
        <v>0</v>
      </c>
      <c r="L692" s="183">
        <v>14</v>
      </c>
      <c r="M692" s="181">
        <v>0</v>
      </c>
      <c r="N692" s="186">
        <v>0</v>
      </c>
      <c r="O692" s="187">
        <v>0</v>
      </c>
      <c r="P692" s="181">
        <v>0</v>
      </c>
      <c r="Q692" s="185">
        <v>0</v>
      </c>
      <c r="R692" s="183">
        <v>0</v>
      </c>
      <c r="S692" s="184">
        <v>0</v>
      </c>
      <c r="T692" s="181">
        <v>0</v>
      </c>
      <c r="U692" s="185">
        <v>0</v>
      </c>
      <c r="V692" s="183">
        <v>0</v>
      </c>
      <c r="W692" s="184">
        <v>0</v>
      </c>
      <c r="X692" s="181">
        <v>0</v>
      </c>
      <c r="Y692" s="185">
        <v>0</v>
      </c>
      <c r="Z692" s="183">
        <v>0</v>
      </c>
      <c r="AA692" s="181">
        <v>0</v>
      </c>
      <c r="AB692" s="165">
        <f t="shared" ref="AB692:AB693" si="13054">B692+D692+F692+H692+J692+L692+N692+P692+R692+T692+V692+X692+Z692</f>
        <v>496</v>
      </c>
      <c r="AC692" s="166">
        <f t="shared" ref="AC692:AC711" si="13055">C692+E692+G692+I692+K692+M692+O692+Q692+S692+U692+W692+Y692+AA692</f>
        <v>2</v>
      </c>
      <c r="AD692" s="219"/>
      <c r="AE692" s="259" t="str">
        <f>$AE$10</f>
        <v>08:00 - 08:59</v>
      </c>
      <c r="AF692" s="121">
        <f>SUMIF($A$9:$A$32,$AE692,B$691:B$714)</f>
        <v>453</v>
      </c>
      <c r="AG692" s="182">
        <f t="shared" si="13025"/>
        <v>538</v>
      </c>
      <c r="AH692" s="183">
        <f t="shared" si="13025"/>
        <v>248</v>
      </c>
      <c r="AI692" s="184">
        <f t="shared" si="13025"/>
        <v>170</v>
      </c>
      <c r="AJ692" s="181">
        <f t="shared" si="13025"/>
        <v>412</v>
      </c>
      <c r="AK692" s="185">
        <f t="shared" si="13025"/>
        <v>187</v>
      </c>
      <c r="AL692" s="183">
        <f t="shared" si="13025"/>
        <v>554</v>
      </c>
      <c r="AM692" s="184">
        <f t="shared" si="13025"/>
        <v>443</v>
      </c>
      <c r="AN692" s="181">
        <f t="shared" si="13025"/>
        <v>111</v>
      </c>
      <c r="AO692" s="185">
        <f t="shared" si="13025"/>
        <v>191</v>
      </c>
      <c r="AP692" s="183">
        <f t="shared" si="13025"/>
        <v>206</v>
      </c>
      <c r="AQ692" s="181">
        <f t="shared" si="13025"/>
        <v>518</v>
      </c>
      <c r="AR692" s="186">
        <f t="shared" si="13025"/>
        <v>388</v>
      </c>
      <c r="AS692" s="187">
        <f t="shared" si="13025"/>
        <v>578</v>
      </c>
      <c r="AT692" s="181">
        <f t="shared" si="13025"/>
        <v>320</v>
      </c>
      <c r="AU692" s="185">
        <f t="shared" si="13025"/>
        <v>200</v>
      </c>
      <c r="AV692" s="183">
        <f t="shared" si="13025"/>
        <v>392</v>
      </c>
      <c r="AW692" s="184">
        <f t="shared" si="13026"/>
        <v>223</v>
      </c>
      <c r="AX692" s="181">
        <f t="shared" si="13026"/>
        <v>39</v>
      </c>
      <c r="AY692" s="185">
        <f t="shared" si="13026"/>
        <v>135</v>
      </c>
      <c r="AZ692" s="183">
        <f t="shared" si="13026"/>
        <v>309</v>
      </c>
      <c r="BA692" s="184">
        <f t="shared" si="13026"/>
        <v>459</v>
      </c>
      <c r="BB692" s="181">
        <f t="shared" si="13026"/>
        <v>219</v>
      </c>
      <c r="BC692" s="185">
        <f t="shared" si="13026"/>
        <v>234</v>
      </c>
      <c r="BD692" s="183">
        <f t="shared" si="13026"/>
        <v>454</v>
      </c>
      <c r="BE692" s="181">
        <f t="shared" si="13026"/>
        <v>502</v>
      </c>
      <c r="BF692" s="165">
        <f>SUM(AF692,AH692,AJ692,AL692,AN692,AP692,AR692,AT692,AV692,AX692,AZ692,BB692,BD692)</f>
        <v>4105</v>
      </c>
      <c r="BG692" s="166">
        <f>SUM(AG692,AI692,AK692,AM692,AO692,AQ692,AS692,AU692,AW692,AY692,BA692,BC692,BE692)</f>
        <v>4378</v>
      </c>
      <c r="BH692" s="219"/>
      <c r="BI692" s="132" t="s">
        <v>17</v>
      </c>
      <c r="BJ692" s="124">
        <f>B692/B715</f>
        <v>3.0072856921407532E-2</v>
      </c>
      <c r="BK692" s="125">
        <f t="shared" ref="BK692" si="13056">C692/C715</f>
        <v>0</v>
      </c>
      <c r="BL692" s="126">
        <f t="shared" ref="BL692" si="13057">D692/D715</f>
        <v>1.6902274124154886E-2</v>
      </c>
      <c r="BM692" s="127">
        <f t="shared" ref="BM692" si="13058">E692/E715</f>
        <v>2.5406504065040653E-4</v>
      </c>
      <c r="BN692" s="124">
        <f t="shared" ref="BN692" si="13059">F692/F715</f>
        <v>1.8051174202593761E-2</v>
      </c>
      <c r="BO692" s="125">
        <f t="shared" ref="BO692" si="13060">G692/G715</f>
        <v>2.2084805653710247E-4</v>
      </c>
      <c r="BP692" s="126">
        <f t="shared" ref="BP692" si="13061">H692/H715</f>
        <v>1.4584154513204573E-2</v>
      </c>
      <c r="BQ692" s="127">
        <f t="shared" ref="BQ692" si="13062">I692/I715</f>
        <v>0</v>
      </c>
      <c r="BR692" s="124">
        <f t="shared" ref="BR692" si="13063">J692/J715</f>
        <v>9.5095095095095103E-3</v>
      </c>
      <c r="BS692" s="125">
        <f t="shared" ref="BS692" si="13064">K692/K715</f>
        <v>0</v>
      </c>
      <c r="BT692" s="126">
        <f t="shared" ref="BT692" si="13065">L692/L715</f>
        <v>3.2580870374680011E-3</v>
      </c>
      <c r="BU692" s="124">
        <f t="shared" ref="BU692" si="13066">M692/M715</f>
        <v>0</v>
      </c>
      <c r="BV692" s="128">
        <f t="shared" ref="BV692" si="13067">N692/N715</f>
        <v>0</v>
      </c>
      <c r="BW692" s="129">
        <f t="shared" ref="BW692" si="13068">O692/O715</f>
        <v>0</v>
      </c>
      <c r="BX692" s="124">
        <f t="shared" ref="BX692" si="13069">P692/P715</f>
        <v>0</v>
      </c>
      <c r="BY692" s="125">
        <f t="shared" ref="BY692" si="13070">Q692/Q715</f>
        <v>0</v>
      </c>
      <c r="BZ692" s="126">
        <f t="shared" ref="BZ692" si="13071">R692/R715</f>
        <v>0</v>
      </c>
      <c r="CA692" s="127">
        <f t="shared" ref="CA692" si="13072">S692/S715</f>
        <v>0</v>
      </c>
      <c r="CB692" s="124">
        <f t="shared" ref="CB692" si="13073">T692/T715</f>
        <v>0</v>
      </c>
      <c r="CC692" s="125">
        <f t="shared" ref="CC692" si="13074">U692/U715</f>
        <v>0</v>
      </c>
      <c r="CD692" s="126">
        <f t="shared" ref="CD692" si="13075">V692/V715</f>
        <v>0</v>
      </c>
      <c r="CE692" s="127">
        <f t="shared" ref="CE692" si="13076">W692/W715</f>
        <v>0</v>
      </c>
      <c r="CF692" s="124">
        <f t="shared" ref="CF692" si="13077">X692/X715</f>
        <v>0</v>
      </c>
      <c r="CG692" s="125">
        <f t="shared" ref="CG692" si="13078">Y692/Y715</f>
        <v>0</v>
      </c>
      <c r="CH692" s="126">
        <f t="shared" ref="CH692" si="13079">Z692/Z715</f>
        <v>0</v>
      </c>
      <c r="CI692" s="124">
        <f t="shared" ref="CI692" si="13080">AA692/AA715</f>
        <v>0</v>
      </c>
      <c r="CJ692" s="130">
        <f t="shared" ref="CJ692" si="13081">AB692/AB715</f>
        <v>8.2102893464874524E-3</v>
      </c>
      <c r="CK692" s="131">
        <f t="shared" ref="CK692" si="13082">AC692/AC715</f>
        <v>3.316529583443884E-5</v>
      </c>
    </row>
    <row r="693" spans="1:89" ht="13.5" thickBot="1" x14ac:dyDescent="0.25">
      <c r="A693" s="140" t="s">
        <v>18</v>
      </c>
      <c r="B693" s="188">
        <v>502</v>
      </c>
      <c r="C693" s="189">
        <v>0</v>
      </c>
      <c r="D693" s="190">
        <v>195</v>
      </c>
      <c r="E693" s="191">
        <v>2</v>
      </c>
      <c r="F693" s="188">
        <v>609</v>
      </c>
      <c r="G693" s="192">
        <v>8</v>
      </c>
      <c r="H693" s="190">
        <v>356</v>
      </c>
      <c r="I693" s="191">
        <v>80</v>
      </c>
      <c r="J693" s="188">
        <v>89</v>
      </c>
      <c r="K693" s="192">
        <v>44</v>
      </c>
      <c r="L693" s="190">
        <v>133</v>
      </c>
      <c r="M693" s="188">
        <v>203</v>
      </c>
      <c r="N693" s="193">
        <v>309</v>
      </c>
      <c r="O693" s="194">
        <v>230</v>
      </c>
      <c r="P693" s="188">
        <v>166</v>
      </c>
      <c r="Q693" s="192">
        <v>148</v>
      </c>
      <c r="R693" s="190">
        <v>259</v>
      </c>
      <c r="S693" s="191">
        <v>133</v>
      </c>
      <c r="T693" s="188">
        <v>36</v>
      </c>
      <c r="U693" s="192">
        <v>108</v>
      </c>
      <c r="V693" s="190">
        <v>122</v>
      </c>
      <c r="W693" s="191">
        <v>259</v>
      </c>
      <c r="X693" s="188">
        <v>161</v>
      </c>
      <c r="Y693" s="192">
        <v>150</v>
      </c>
      <c r="Z693" s="190">
        <v>505</v>
      </c>
      <c r="AA693" s="188">
        <v>387</v>
      </c>
      <c r="AB693" s="165">
        <f t="shared" si="13054"/>
        <v>3442</v>
      </c>
      <c r="AC693" s="166">
        <f t="shared" si="13055"/>
        <v>1752</v>
      </c>
      <c r="AD693" s="219"/>
      <c r="AE693" s="257">
        <f>$AE$11</f>
        <v>0</v>
      </c>
      <c r="AF693" s="121">
        <f>SUMIF($A$9:$A$32,$AE693,B$691:B$714)</f>
        <v>0</v>
      </c>
      <c r="AG693" s="189">
        <f t="shared" si="13025"/>
        <v>0</v>
      </c>
      <c r="AH693" s="190">
        <f t="shared" si="13025"/>
        <v>0</v>
      </c>
      <c r="AI693" s="191">
        <f t="shared" si="13025"/>
        <v>0</v>
      </c>
      <c r="AJ693" s="188">
        <f t="shared" si="13025"/>
        <v>0</v>
      </c>
      <c r="AK693" s="192">
        <f t="shared" si="13025"/>
        <v>0</v>
      </c>
      <c r="AL693" s="190">
        <f t="shared" si="13025"/>
        <v>0</v>
      </c>
      <c r="AM693" s="191">
        <f t="shared" si="13025"/>
        <v>0</v>
      </c>
      <c r="AN693" s="188">
        <f t="shared" si="13025"/>
        <v>0</v>
      </c>
      <c r="AO693" s="192">
        <f t="shared" si="13025"/>
        <v>0</v>
      </c>
      <c r="AP693" s="190">
        <f t="shared" si="13025"/>
        <v>0</v>
      </c>
      <c r="AQ693" s="188">
        <f t="shared" si="13025"/>
        <v>0</v>
      </c>
      <c r="AR693" s="193">
        <f t="shared" si="13025"/>
        <v>0</v>
      </c>
      <c r="AS693" s="194">
        <f t="shared" si="13025"/>
        <v>0</v>
      </c>
      <c r="AT693" s="188">
        <f t="shared" si="13025"/>
        <v>0</v>
      </c>
      <c r="AU693" s="192">
        <f t="shared" si="13025"/>
        <v>0</v>
      </c>
      <c r="AV693" s="190">
        <f t="shared" si="13025"/>
        <v>0</v>
      </c>
      <c r="AW693" s="191">
        <f t="shared" si="13026"/>
        <v>0</v>
      </c>
      <c r="AX693" s="188">
        <f t="shared" si="13026"/>
        <v>0</v>
      </c>
      <c r="AY693" s="192">
        <f t="shared" si="13026"/>
        <v>0</v>
      </c>
      <c r="AZ693" s="190">
        <f t="shared" si="13026"/>
        <v>0</v>
      </c>
      <c r="BA693" s="191">
        <f t="shared" si="13026"/>
        <v>0</v>
      </c>
      <c r="BB693" s="188">
        <f t="shared" si="13026"/>
        <v>0</v>
      </c>
      <c r="BC693" s="192">
        <f t="shared" si="13026"/>
        <v>0</v>
      </c>
      <c r="BD693" s="190">
        <f t="shared" si="13026"/>
        <v>0</v>
      </c>
      <c r="BE693" s="188">
        <f t="shared" si="13026"/>
        <v>0</v>
      </c>
      <c r="BF693" s="165">
        <f>SUM(AF693,AH693,AJ693,AL693,AN693,AP693,AR693,AT693,AV693,AX693,AZ693,BB693,BD693)</f>
        <v>0</v>
      </c>
      <c r="BG693" s="166">
        <f>SUM(AG693,AI693,AK693,AM693,AO693,AQ693,AS693,AU693,AW693,AY693,BA693,BC693,BE693)</f>
        <v>0</v>
      </c>
      <c r="BH693" s="219"/>
      <c r="BI693" s="140" t="s">
        <v>18</v>
      </c>
      <c r="BJ693" s="124">
        <f>B693/B715</f>
        <v>7.7817392652301975E-2</v>
      </c>
      <c r="BK693" s="125">
        <f t="shared" ref="BK693" si="13083">C693/C715</f>
        <v>0</v>
      </c>
      <c r="BL693" s="126">
        <f t="shared" ref="BL693" si="13084">D693/D715</f>
        <v>5.9926244622003688E-2</v>
      </c>
      <c r="BM693" s="127">
        <f t="shared" ref="BM693" si="13085">E693/E715</f>
        <v>5.0813008130081306E-4</v>
      </c>
      <c r="BN693" s="124">
        <f t="shared" ref="BN693" si="13086">F693/F715</f>
        <v>0.10672975814931651</v>
      </c>
      <c r="BO693" s="125">
        <f t="shared" ref="BO693" si="13087">G693/G715</f>
        <v>1.7667844522968198E-3</v>
      </c>
      <c r="BP693" s="126">
        <f t="shared" ref="BP693" si="13088">H693/H715</f>
        <v>4.6774405465773224E-2</v>
      </c>
      <c r="BQ693" s="127">
        <f t="shared" ref="BQ693" si="13089">I693/I715</f>
        <v>1.1013215859030838E-2</v>
      </c>
      <c r="BR693" s="124">
        <f t="shared" ref="BR693" si="13090">J693/J715</f>
        <v>4.4544544544544547E-2</v>
      </c>
      <c r="BS693" s="125">
        <f t="shared" ref="BS693" si="13091">K693/K715</f>
        <v>2.7010435850214856E-2</v>
      </c>
      <c r="BT693" s="126">
        <f t="shared" ref="BT693" si="13092">L693/L715</f>
        <v>3.095182685594601E-2</v>
      </c>
      <c r="BU693" s="124">
        <f t="shared" ref="BU693" si="13093">M693/M715</f>
        <v>4.7396684566892368E-2</v>
      </c>
      <c r="BV693" s="128">
        <f t="shared" ref="BV693" si="13094">N693/N715</f>
        <v>4.8266166822867856E-2</v>
      </c>
      <c r="BW693" s="129">
        <f t="shared" ref="BW693" si="13095">O693/O715</f>
        <v>3.6277602523659309E-2</v>
      </c>
      <c r="BX693" s="124">
        <f t="shared" ref="BX693" si="13096">P693/P715</f>
        <v>4.8088064889918888E-2</v>
      </c>
      <c r="BY693" s="125">
        <f t="shared" ref="BY693" si="13097">Q693/Q715</f>
        <v>4.6835443037974683E-2</v>
      </c>
      <c r="BZ693" s="126">
        <f t="shared" ref="BZ693" si="13098">R693/R715</f>
        <v>6.3683304647160072E-2</v>
      </c>
      <c r="CA693" s="127">
        <f t="shared" ref="CA693" si="13099">S693/S715</f>
        <v>3.3109285536470003E-2</v>
      </c>
      <c r="CB693" s="124">
        <f t="shared" ref="CB693" si="13100">T693/T715</f>
        <v>2.5974025974025976E-2</v>
      </c>
      <c r="CC693" s="125">
        <f t="shared" ref="CC693" si="13101">U693/U715</f>
        <v>9.2465753424657529E-2</v>
      </c>
      <c r="CD693" s="126">
        <f t="shared" ref="CD693" si="13102">V693/V715</f>
        <v>2.1023608478373257E-2</v>
      </c>
      <c r="CE693" s="127">
        <f t="shared" ref="CE693" si="13103">W693/W715</f>
        <v>6.824769433465086E-2</v>
      </c>
      <c r="CF693" s="124">
        <f t="shared" ref="CF693" si="13104">X693/X715</f>
        <v>5.0517728271101348E-2</v>
      </c>
      <c r="CG693" s="125">
        <f t="shared" ref="CG693" si="13105">Y693/Y715</f>
        <v>5.3248136315228969E-2</v>
      </c>
      <c r="CH693" s="126">
        <f t="shared" ref="CH693" si="13106">Z693/Z715</f>
        <v>7.4286554869079147E-2</v>
      </c>
      <c r="CI693" s="124">
        <f t="shared" ref="CI693" si="13107">AA693/AA715</f>
        <v>3.7402145549434621E-2</v>
      </c>
      <c r="CJ693" s="130">
        <f t="shared" ref="CJ693" si="13108">AB693/AB715</f>
        <v>5.6975435343971398E-2</v>
      </c>
      <c r="CK693" s="131">
        <f t="shared" ref="CK693" si="13109">AC693/AC715</f>
        <v>2.9052799150968426E-2</v>
      </c>
    </row>
    <row r="694" spans="1:89" ht="14.25" thickTop="1" thickBot="1" x14ac:dyDescent="0.25">
      <c r="A694" s="132" t="s">
        <v>19</v>
      </c>
      <c r="B694" s="181">
        <v>391</v>
      </c>
      <c r="C694" s="182">
        <v>336</v>
      </c>
      <c r="D694" s="183">
        <v>232</v>
      </c>
      <c r="E694" s="184">
        <v>216</v>
      </c>
      <c r="F694" s="181">
        <v>364</v>
      </c>
      <c r="G694" s="185">
        <v>235</v>
      </c>
      <c r="H694" s="183">
        <v>509</v>
      </c>
      <c r="I694" s="184">
        <v>351</v>
      </c>
      <c r="J694" s="181">
        <v>68</v>
      </c>
      <c r="K694" s="185">
        <v>105</v>
      </c>
      <c r="L694" s="183">
        <v>226</v>
      </c>
      <c r="M694" s="181">
        <v>281</v>
      </c>
      <c r="N694" s="186">
        <v>488</v>
      </c>
      <c r="O694" s="187">
        <v>393</v>
      </c>
      <c r="P694" s="181">
        <v>239</v>
      </c>
      <c r="Q694" s="185">
        <v>237</v>
      </c>
      <c r="R694" s="183">
        <v>281</v>
      </c>
      <c r="S694" s="184">
        <v>148</v>
      </c>
      <c r="T694" s="181">
        <v>63</v>
      </c>
      <c r="U694" s="185">
        <v>144</v>
      </c>
      <c r="V694" s="183">
        <v>304</v>
      </c>
      <c r="W694" s="184">
        <v>243</v>
      </c>
      <c r="X694" s="181">
        <v>237</v>
      </c>
      <c r="Y694" s="185">
        <v>203</v>
      </c>
      <c r="Z694" s="183">
        <v>390</v>
      </c>
      <c r="AA694" s="181">
        <v>466</v>
      </c>
      <c r="AB694" s="165">
        <f>B694+D694+F694+H694+J694+L694+N694+P694+R694+T694+V694+X694+Z694</f>
        <v>3792</v>
      </c>
      <c r="AC694" s="166">
        <f t="shared" si="13055"/>
        <v>3358</v>
      </c>
      <c r="AD694" s="219"/>
      <c r="AE694" s="254" t="s">
        <v>13</v>
      </c>
      <c r="AF694" s="14">
        <f t="shared" ref="AF694:BG694" si="13110">SUM(AF691:AF693)</f>
        <v>975</v>
      </c>
      <c r="AG694" s="1">
        <f t="shared" si="13110"/>
        <v>912</v>
      </c>
      <c r="AH694" s="14">
        <f t="shared" si="13110"/>
        <v>477</v>
      </c>
      <c r="AI694" s="1">
        <f t="shared" si="13110"/>
        <v>406</v>
      </c>
      <c r="AJ694" s="14">
        <f t="shared" si="13110"/>
        <v>753</v>
      </c>
      <c r="AK694" s="1">
        <f t="shared" si="13110"/>
        <v>390</v>
      </c>
      <c r="AL694" s="14">
        <f t="shared" si="13110"/>
        <v>1108</v>
      </c>
      <c r="AM694" s="1">
        <f t="shared" si="13110"/>
        <v>775</v>
      </c>
      <c r="AN694" s="14">
        <f t="shared" si="13110"/>
        <v>197</v>
      </c>
      <c r="AO694" s="1">
        <f t="shared" si="13110"/>
        <v>351</v>
      </c>
      <c r="AP694" s="14">
        <f t="shared" si="13110"/>
        <v>426</v>
      </c>
      <c r="AQ694" s="1">
        <f t="shared" si="13110"/>
        <v>955</v>
      </c>
      <c r="AR694" s="14">
        <f t="shared" si="13110"/>
        <v>878</v>
      </c>
      <c r="AS694" s="1">
        <f t="shared" si="13110"/>
        <v>1043</v>
      </c>
      <c r="AT694" s="14">
        <f t="shared" si="13110"/>
        <v>580</v>
      </c>
      <c r="AU694" s="1">
        <f t="shared" si="13110"/>
        <v>427</v>
      </c>
      <c r="AV694" s="14">
        <f t="shared" si="13110"/>
        <v>804</v>
      </c>
      <c r="AW694" s="1">
        <f t="shared" si="13110"/>
        <v>451</v>
      </c>
      <c r="AX694" s="14">
        <f t="shared" si="13110"/>
        <v>92</v>
      </c>
      <c r="AY694" s="1">
        <f t="shared" si="13110"/>
        <v>308</v>
      </c>
      <c r="AZ694" s="14">
        <f t="shared" si="13110"/>
        <v>630</v>
      </c>
      <c r="BA694" s="1">
        <f t="shared" si="13110"/>
        <v>755</v>
      </c>
      <c r="BB694" s="14">
        <f t="shared" si="13110"/>
        <v>485</v>
      </c>
      <c r="BC694" s="1">
        <f t="shared" si="13110"/>
        <v>488</v>
      </c>
      <c r="BD694" s="14">
        <f t="shared" si="13110"/>
        <v>893</v>
      </c>
      <c r="BE694" s="1">
        <f t="shared" si="13110"/>
        <v>1176</v>
      </c>
      <c r="BF694" s="167">
        <f t="shared" si="13110"/>
        <v>8298</v>
      </c>
      <c r="BG694" s="168">
        <f t="shared" si="13110"/>
        <v>8437</v>
      </c>
      <c r="BH694" s="219"/>
      <c r="BI694" s="132" t="s">
        <v>19</v>
      </c>
      <c r="BJ694" s="124">
        <f>B694/B715</f>
        <v>6.0610758022012094E-2</v>
      </c>
      <c r="BK694" s="125">
        <f t="shared" ref="BK694" si="13111">C694/C715</f>
        <v>4.7863247863247867E-2</v>
      </c>
      <c r="BL694" s="126">
        <f t="shared" ref="BL694" si="13112">D694/D715</f>
        <v>7.1296865396435163E-2</v>
      </c>
      <c r="BM694" s="127">
        <f t="shared" ref="BM694" si="13113">E694/E715</f>
        <v>5.4878048780487805E-2</v>
      </c>
      <c r="BN694" s="124">
        <f t="shared" ref="BN694" si="13114">F694/F715</f>
        <v>6.3792499123729404E-2</v>
      </c>
      <c r="BO694" s="125">
        <f t="shared" ref="BO694" si="13115">G694/G715</f>
        <v>5.1899293286219082E-2</v>
      </c>
      <c r="BP694" s="126">
        <f t="shared" ref="BP694" si="13116">H694/H715</f>
        <v>6.6876888713703855E-2</v>
      </c>
      <c r="BQ694" s="127">
        <f t="shared" ref="BQ694" si="13117">I694/I715</f>
        <v>4.8320484581497798E-2</v>
      </c>
      <c r="BR694" s="124">
        <f t="shared" ref="BR694" si="13118">J694/J715</f>
        <v>3.4034034034034037E-2</v>
      </c>
      <c r="BS694" s="125">
        <f t="shared" ref="BS694" si="13119">K694/K715</f>
        <v>6.4456721915285453E-2</v>
      </c>
      <c r="BT694" s="126">
        <f t="shared" ref="BT694" si="13120">L694/L715</f>
        <v>5.2594833604840588E-2</v>
      </c>
      <c r="BU694" s="124">
        <f t="shared" ref="BU694" si="13121">M694/M715</f>
        <v>6.5608218538407662E-2</v>
      </c>
      <c r="BV694" s="128">
        <f t="shared" ref="BV694" si="13122">N694/N715</f>
        <v>7.622617931896282E-2</v>
      </c>
      <c r="BW694" s="129">
        <f t="shared" ref="BW694" si="13123">O694/O715</f>
        <v>6.1987381703470033E-2</v>
      </c>
      <c r="BX694" s="124">
        <f t="shared" ref="BX694" si="13124">P694/P715</f>
        <v>6.9235225955967553E-2</v>
      </c>
      <c r="BY694" s="125">
        <f t="shared" ref="BY694" si="13125">Q694/Q715</f>
        <v>7.4999999999999997E-2</v>
      </c>
      <c r="BZ694" s="126">
        <f t="shared" ref="BZ694" si="13126">R694/R715</f>
        <v>6.9092697319891816E-2</v>
      </c>
      <c r="CA694" s="127">
        <f t="shared" ref="CA694" si="13127">S694/S715</f>
        <v>3.6843415484192184E-2</v>
      </c>
      <c r="CB694" s="124">
        <f t="shared" ref="CB694" si="13128">T694/T715</f>
        <v>4.5454545454545456E-2</v>
      </c>
      <c r="CC694" s="125">
        <f t="shared" ref="CC694" si="13129">U694/U715</f>
        <v>0.12328767123287671</v>
      </c>
      <c r="CD694" s="126">
        <f t="shared" ref="CD694" si="13130">V694/V715</f>
        <v>5.2386696536274341E-2</v>
      </c>
      <c r="CE694" s="127">
        <f t="shared" ref="CE694" si="13131">W694/W715</f>
        <v>6.4031620553359689E-2</v>
      </c>
      <c r="CF694" s="124">
        <f t="shared" ref="CF694" si="13132">X694/X715</f>
        <v>7.4364606212739257E-2</v>
      </c>
      <c r="CG694" s="125">
        <f t="shared" ref="CG694" si="13133">Y694/Y715</f>
        <v>7.2062477813276529E-2</v>
      </c>
      <c r="CH694" s="126">
        <f t="shared" ref="CH694" si="13134">Z694/Z715</f>
        <v>5.7369814651368048E-2</v>
      </c>
      <c r="CI694" s="124">
        <f t="shared" ref="CI694" si="13135">AA694/AA715</f>
        <v>4.5037208852807577E-2</v>
      </c>
      <c r="CJ694" s="130">
        <f t="shared" ref="CJ694" si="13136">AB694/AB715</f>
        <v>6.2768986294113746E-2</v>
      </c>
      <c r="CK694" s="131">
        <f t="shared" ref="CK694" si="13137">AC694/AC715</f>
        <v>5.5684531706022819E-2</v>
      </c>
    </row>
    <row r="695" spans="1:89" ht="13.5" thickTop="1" x14ac:dyDescent="0.2">
      <c r="A695" s="140" t="s">
        <v>20</v>
      </c>
      <c r="B695" s="188">
        <v>522</v>
      </c>
      <c r="C695" s="189">
        <v>374</v>
      </c>
      <c r="D695" s="190">
        <v>229</v>
      </c>
      <c r="E695" s="191">
        <v>236</v>
      </c>
      <c r="F695" s="188">
        <v>341</v>
      </c>
      <c r="G695" s="192">
        <v>203</v>
      </c>
      <c r="H695" s="190">
        <v>554</v>
      </c>
      <c r="I695" s="191">
        <v>332</v>
      </c>
      <c r="J695" s="188">
        <v>86</v>
      </c>
      <c r="K695" s="192">
        <v>160</v>
      </c>
      <c r="L695" s="190">
        <v>220</v>
      </c>
      <c r="M695" s="188">
        <v>437</v>
      </c>
      <c r="N695" s="193">
        <v>490</v>
      </c>
      <c r="O695" s="194">
        <v>465</v>
      </c>
      <c r="P695" s="188">
        <v>260</v>
      </c>
      <c r="Q695" s="192">
        <v>227</v>
      </c>
      <c r="R695" s="190">
        <v>412</v>
      </c>
      <c r="S695" s="191">
        <v>228</v>
      </c>
      <c r="T695" s="188">
        <v>53</v>
      </c>
      <c r="U695" s="192">
        <v>173</v>
      </c>
      <c r="V695" s="190">
        <v>321</v>
      </c>
      <c r="W695" s="191">
        <v>296</v>
      </c>
      <c r="X695" s="188">
        <v>266</v>
      </c>
      <c r="Y695" s="192">
        <v>254</v>
      </c>
      <c r="Z695" s="190">
        <v>439</v>
      </c>
      <c r="AA695" s="188">
        <v>674</v>
      </c>
      <c r="AB695" s="165">
        <f t="shared" ref="AB695:AB711" si="13138">B695+D695+F695+H695+J695+L695+N695+P695+R695+T695+V695+X695+Z695</f>
        <v>4193</v>
      </c>
      <c r="AC695" s="166">
        <f t="shared" si="13055"/>
        <v>4059</v>
      </c>
      <c r="AD695" s="219"/>
      <c r="BH695" s="219"/>
      <c r="BI695" s="140" t="s">
        <v>20</v>
      </c>
      <c r="BJ695" s="124">
        <f>B695/B715</f>
        <v>8.0917687180282125E-2</v>
      </c>
      <c r="BK695" s="125">
        <f t="shared" ref="BK695" si="13139">C695/C715</f>
        <v>5.3276353276353279E-2</v>
      </c>
      <c r="BL695" s="126">
        <f t="shared" ref="BL695" si="13140">D695/D715</f>
        <v>7.0374923171481252E-2</v>
      </c>
      <c r="BM695" s="127">
        <f t="shared" ref="BM695" si="13141">E695/E715</f>
        <v>5.9959349593495935E-2</v>
      </c>
      <c r="BN695" s="124">
        <f t="shared" ref="BN695" si="13142">F695/F715</f>
        <v>5.9761654398878372E-2</v>
      </c>
      <c r="BO695" s="125">
        <f t="shared" ref="BO695" si="13143">G695/G715</f>
        <v>4.4832155477031801E-2</v>
      </c>
      <c r="BP695" s="126">
        <f t="shared" ref="BP695" si="13144">H695/H715</f>
        <v>7.2789383786624626E-2</v>
      </c>
      <c r="BQ695" s="127">
        <f t="shared" ref="BQ695" si="13145">I695/I715</f>
        <v>4.5704845814977975E-2</v>
      </c>
      <c r="BR695" s="124">
        <f t="shared" ref="BR695" si="13146">J695/J715</f>
        <v>4.3043043043043044E-2</v>
      </c>
      <c r="BS695" s="125">
        <f t="shared" ref="BS695" si="13147">K695/K715</f>
        <v>9.821976672805402E-2</v>
      </c>
      <c r="BT695" s="126">
        <f t="shared" ref="BT695" si="13148">L695/L715</f>
        <v>5.1198510588782872E-2</v>
      </c>
      <c r="BU695" s="124">
        <f t="shared" ref="BU695" si="13149">M695/M715</f>
        <v>0.10203128648143825</v>
      </c>
      <c r="BV695" s="128">
        <f t="shared" ref="BV695" si="13150">N695/N715</f>
        <v>7.6538581693220864E-2</v>
      </c>
      <c r="BW695" s="129">
        <f t="shared" ref="BW695" si="13151">O695/O715</f>
        <v>7.3343848580441642E-2</v>
      </c>
      <c r="BX695" s="124">
        <f t="shared" ref="BX695" si="13152">P695/P715</f>
        <v>7.5318655851680183E-2</v>
      </c>
      <c r="BY695" s="125">
        <f t="shared" ref="BY695" si="13153">Q695/Q715</f>
        <v>7.1835443037974678E-2</v>
      </c>
      <c r="BZ695" s="126">
        <f t="shared" ref="BZ695" si="13154">R695/R715</f>
        <v>0.1013031718711581</v>
      </c>
      <c r="CA695" s="127">
        <f t="shared" ref="CA695" si="13155">S695/S715</f>
        <v>5.675877520537715E-2</v>
      </c>
      <c r="CB695" s="124">
        <f t="shared" ref="CB695" si="13156">T695/T715</f>
        <v>3.823953823953824E-2</v>
      </c>
      <c r="CC695" s="125">
        <f t="shared" ref="CC695" si="13157">U695/U715</f>
        <v>0.14811643835616439</v>
      </c>
      <c r="CD695" s="126">
        <f t="shared" ref="CD695" si="13158">V695/V715</f>
        <v>5.5316215750473893E-2</v>
      </c>
      <c r="CE695" s="127">
        <f t="shared" ref="CE695" si="13159">W695/W715</f>
        <v>7.7997364953886691E-2</v>
      </c>
      <c r="CF695" s="124">
        <f t="shared" ref="CF695" si="13160">X695/X715</f>
        <v>8.3464072795732661E-2</v>
      </c>
      <c r="CG695" s="125">
        <f t="shared" ref="CG695" si="13161">Y695/Y715</f>
        <v>9.0166844160454382E-2</v>
      </c>
      <c r="CH695" s="126">
        <f t="shared" ref="CH695" si="13162">Z695/Z715</f>
        <v>6.4577817005001467E-2</v>
      </c>
      <c r="CI695" s="124">
        <f t="shared" ref="CI695" si="13163">AA695/AA715</f>
        <v>6.5139654005992073E-2</v>
      </c>
      <c r="CJ695" s="130">
        <f t="shared" ref="CJ695" si="13164">AB695/AB715</f>
        <v>6.9406740382705417E-2</v>
      </c>
      <c r="CK695" s="131">
        <f t="shared" ref="CK695" si="13165">AC695/AC715</f>
        <v>6.7308967895993638E-2</v>
      </c>
    </row>
    <row r="696" spans="1:89" ht="13.5" thickBot="1" x14ac:dyDescent="0.25">
      <c r="A696" s="132" t="s">
        <v>21</v>
      </c>
      <c r="B696" s="181">
        <v>453</v>
      </c>
      <c r="C696" s="182">
        <v>538</v>
      </c>
      <c r="D696" s="183">
        <v>248</v>
      </c>
      <c r="E696" s="184">
        <v>170</v>
      </c>
      <c r="F696" s="181">
        <v>412</v>
      </c>
      <c r="G696" s="185">
        <v>187</v>
      </c>
      <c r="H696" s="183">
        <v>554</v>
      </c>
      <c r="I696" s="184">
        <v>443</v>
      </c>
      <c r="J696" s="181">
        <v>111</v>
      </c>
      <c r="K696" s="185">
        <v>191</v>
      </c>
      <c r="L696" s="183">
        <v>206</v>
      </c>
      <c r="M696" s="181">
        <v>518</v>
      </c>
      <c r="N696" s="186">
        <v>388</v>
      </c>
      <c r="O696" s="187">
        <v>578</v>
      </c>
      <c r="P696" s="181">
        <v>320</v>
      </c>
      <c r="Q696" s="185">
        <v>200</v>
      </c>
      <c r="R696" s="183">
        <v>392</v>
      </c>
      <c r="S696" s="184">
        <v>223</v>
      </c>
      <c r="T696" s="181">
        <v>39</v>
      </c>
      <c r="U696" s="185">
        <v>135</v>
      </c>
      <c r="V696" s="183">
        <v>309</v>
      </c>
      <c r="W696" s="184">
        <v>459</v>
      </c>
      <c r="X696" s="181">
        <v>219</v>
      </c>
      <c r="Y696" s="185">
        <v>234</v>
      </c>
      <c r="Z696" s="183">
        <v>454</v>
      </c>
      <c r="AA696" s="181">
        <v>502</v>
      </c>
      <c r="AB696" s="165">
        <f t="shared" si="13138"/>
        <v>4105</v>
      </c>
      <c r="AC696" s="166">
        <f t="shared" si="13055"/>
        <v>4378</v>
      </c>
      <c r="AD696" s="219"/>
      <c r="AE696" t="s">
        <v>85</v>
      </c>
      <c r="BH696" s="219"/>
      <c r="BI696" s="132" t="s">
        <v>21</v>
      </c>
      <c r="BJ696" s="124">
        <f>B696/B715</f>
        <v>7.0221671058750587E-2</v>
      </c>
      <c r="BK696" s="125">
        <f t="shared" ref="BK696" si="13166">C696/C715</f>
        <v>7.6638176638176639E-2</v>
      </c>
      <c r="BL696" s="126">
        <f t="shared" ref="BL696" si="13167">D696/D715</f>
        <v>7.6213890596189299E-2</v>
      </c>
      <c r="BM696" s="127">
        <f t="shared" ref="BM696" si="13168">E696/E715</f>
        <v>4.3191056910569105E-2</v>
      </c>
      <c r="BN696" s="124">
        <f t="shared" ref="BN696" si="13169">F696/F715</f>
        <v>7.2204696810375044E-2</v>
      </c>
      <c r="BO696" s="125">
        <f t="shared" ref="BO696" si="13170">G696/G715</f>
        <v>4.1298586572438165E-2</v>
      </c>
      <c r="BP696" s="126">
        <f t="shared" ref="BP696" si="13171">H696/H715</f>
        <v>7.2789383786624626E-2</v>
      </c>
      <c r="BQ696" s="127">
        <f t="shared" ref="BQ696" si="13172">I696/I715</f>
        <v>6.0985682819383262E-2</v>
      </c>
      <c r="BR696" s="124">
        <f t="shared" ref="BR696" si="13173">J696/J715</f>
        <v>5.5555555555555552E-2</v>
      </c>
      <c r="BS696" s="125">
        <f t="shared" ref="BS696" si="13174">K696/K715</f>
        <v>0.11724984653161449</v>
      </c>
      <c r="BT696" s="126">
        <f t="shared" ref="BT696" si="13175">L696/L715</f>
        <v>4.7940423551314872E-2</v>
      </c>
      <c r="BU696" s="124">
        <f t="shared" ref="BU696" si="13176">M696/M715</f>
        <v>0.12094326406724258</v>
      </c>
      <c r="BV696" s="128">
        <f t="shared" ref="BV696" si="13177">N696/N715</f>
        <v>6.0606060606060608E-2</v>
      </c>
      <c r="BW696" s="129">
        <f t="shared" ref="BW696" si="13178">O696/O715</f>
        <v>9.1167192429022076E-2</v>
      </c>
      <c r="BX696" s="124">
        <f t="shared" ref="BX696" si="13179">P696/P715</f>
        <v>9.2699884125144849E-2</v>
      </c>
      <c r="BY696" s="125">
        <f t="shared" ref="BY696" si="13180">Q696/Q715</f>
        <v>6.3291139240506333E-2</v>
      </c>
      <c r="BZ696" s="126">
        <f t="shared" ref="BZ696" si="13181">R696/R715</f>
        <v>9.6385542168674704E-2</v>
      </c>
      <c r="CA696" s="127">
        <f t="shared" ref="CA696" si="13182">S696/S715</f>
        <v>5.551406522280309E-2</v>
      </c>
      <c r="CB696" s="124">
        <f t="shared" ref="CB696" si="13183">T696/T715</f>
        <v>2.813852813852814E-2</v>
      </c>
      <c r="CC696" s="125">
        <f t="shared" ref="CC696" si="13184">U696/U715</f>
        <v>0.11558219178082192</v>
      </c>
      <c r="CD696" s="126">
        <f t="shared" ref="CD696" si="13185">V696/V715</f>
        <v>5.3248319834568326E-2</v>
      </c>
      <c r="CE696" s="127">
        <f t="shared" ref="CE696" si="13186">W696/W715</f>
        <v>0.12094861660079051</v>
      </c>
      <c r="CF696" s="124">
        <f t="shared" ref="CF696" si="13187">X696/X715</f>
        <v>6.871666143708817E-2</v>
      </c>
      <c r="CG696" s="125">
        <f t="shared" ref="CG696" si="13188">Y696/Y715</f>
        <v>8.3067092651757185E-2</v>
      </c>
      <c r="CH696" s="126">
        <f t="shared" ref="CH696" si="13189">Z696/Z715</f>
        <v>6.6784348337746394E-2</v>
      </c>
      <c r="CI696" s="124">
        <f t="shared" ref="CI696" si="13190">AA696/AA715</f>
        <v>4.8516478206243357E-2</v>
      </c>
      <c r="CJ696" s="130">
        <f t="shared" ref="CJ696" si="13191">AB696/AB715</f>
        <v>6.7950076143812488E-2</v>
      </c>
      <c r="CK696" s="131">
        <f t="shared" ref="CK696" si="13192">AC696/AC715</f>
        <v>7.2598832581586628E-2</v>
      </c>
    </row>
    <row r="697" spans="1:89" ht="14.25" thickTop="1" thickBot="1" x14ac:dyDescent="0.25">
      <c r="A697" s="140" t="s">
        <v>22</v>
      </c>
      <c r="B697" s="188">
        <v>447</v>
      </c>
      <c r="C697" s="189">
        <v>443</v>
      </c>
      <c r="D697" s="190">
        <v>296</v>
      </c>
      <c r="E697" s="191">
        <v>159</v>
      </c>
      <c r="F697" s="188">
        <v>502</v>
      </c>
      <c r="G697" s="192">
        <v>205</v>
      </c>
      <c r="H697" s="190">
        <v>415</v>
      </c>
      <c r="I697" s="191">
        <v>393</v>
      </c>
      <c r="J697" s="188">
        <v>111</v>
      </c>
      <c r="K697" s="192">
        <v>180</v>
      </c>
      <c r="L697" s="190">
        <v>178</v>
      </c>
      <c r="M697" s="188">
        <v>461</v>
      </c>
      <c r="N697" s="193">
        <v>286</v>
      </c>
      <c r="O697" s="194">
        <v>632</v>
      </c>
      <c r="P697" s="188">
        <v>271</v>
      </c>
      <c r="Q697" s="192">
        <v>165</v>
      </c>
      <c r="R697" s="190">
        <v>375</v>
      </c>
      <c r="S697" s="191">
        <v>191</v>
      </c>
      <c r="T697" s="188">
        <v>55</v>
      </c>
      <c r="U697" s="192">
        <v>94</v>
      </c>
      <c r="V697" s="190">
        <v>327</v>
      </c>
      <c r="W697" s="191">
        <v>432</v>
      </c>
      <c r="X697" s="188">
        <v>282</v>
      </c>
      <c r="Y697" s="192">
        <v>161</v>
      </c>
      <c r="Z697" s="190">
        <v>447</v>
      </c>
      <c r="AA697" s="188">
        <v>544</v>
      </c>
      <c r="AB697" s="165">
        <f t="shared" si="13138"/>
        <v>3992</v>
      </c>
      <c r="AC697" s="166">
        <f t="shared" si="13055"/>
        <v>4060</v>
      </c>
      <c r="AD697" s="219"/>
      <c r="AE697" s="268" t="s">
        <v>0</v>
      </c>
      <c r="AF697" s="262" t="s">
        <v>1</v>
      </c>
      <c r="AG697" s="263"/>
      <c r="AH697" s="262" t="s">
        <v>2</v>
      </c>
      <c r="AI697" s="263"/>
      <c r="AJ697" s="262" t="s">
        <v>3</v>
      </c>
      <c r="AK697" s="263"/>
      <c r="AL697" s="262" t="s">
        <v>4</v>
      </c>
      <c r="AM697" s="263"/>
      <c r="AN697" s="262" t="s">
        <v>5</v>
      </c>
      <c r="AO697" s="263"/>
      <c r="AP697" s="262" t="s">
        <v>6</v>
      </c>
      <c r="AQ697" s="263"/>
      <c r="AR697" s="262" t="s">
        <v>7</v>
      </c>
      <c r="AS697" s="263"/>
      <c r="AT697" s="262" t="s">
        <v>8</v>
      </c>
      <c r="AU697" s="263"/>
      <c r="AV697" s="262" t="s">
        <v>9</v>
      </c>
      <c r="AW697" s="263"/>
      <c r="AX697" s="262" t="s">
        <v>10</v>
      </c>
      <c r="AY697" s="263"/>
      <c r="AZ697" s="262" t="s">
        <v>11</v>
      </c>
      <c r="BA697" s="263"/>
      <c r="BB697" s="262" t="s">
        <v>12</v>
      </c>
      <c r="BC697" s="263"/>
      <c r="BD697" s="264" t="s">
        <v>40</v>
      </c>
      <c r="BE697" s="265"/>
      <c r="BF697" s="266" t="s">
        <v>41</v>
      </c>
      <c r="BG697" s="267"/>
      <c r="BH697" s="219"/>
      <c r="BI697" s="140" t="s">
        <v>22</v>
      </c>
      <c r="BJ697" s="124">
        <f>B697/B715</f>
        <v>6.9291582700356527E-2</v>
      </c>
      <c r="BK697" s="125">
        <f t="shared" ref="BK697" si="13193">C697/C715</f>
        <v>6.3105413105413108E-2</v>
      </c>
      <c r="BL697" s="126">
        <f t="shared" ref="BL697" si="13194">D697/D715</f>
        <v>9.0964966195451746E-2</v>
      </c>
      <c r="BM697" s="127">
        <f t="shared" ref="BM697" si="13195">E697/E715</f>
        <v>4.0396341463414635E-2</v>
      </c>
      <c r="BN697" s="124">
        <f t="shared" ref="BN697" si="13196">F697/F715</f>
        <v>8.7977567472835611E-2</v>
      </c>
      <c r="BO697" s="125">
        <f t="shared" ref="BO697" si="13197">G697/G715</f>
        <v>4.527385159010601E-2</v>
      </c>
      <c r="BP697" s="126">
        <f t="shared" ref="BP697" si="13198">H697/H715</f>
        <v>5.4526343450269348E-2</v>
      </c>
      <c r="BQ697" s="127">
        <f t="shared" ref="BQ697" si="13199">I697/I715</f>
        <v>5.4102422907488984E-2</v>
      </c>
      <c r="BR697" s="124">
        <f t="shared" ref="BR697" si="13200">J697/J715</f>
        <v>5.5555555555555552E-2</v>
      </c>
      <c r="BS697" s="125">
        <f t="shared" ref="BS697" si="13201">K697/K715</f>
        <v>0.11049723756906077</v>
      </c>
      <c r="BT697" s="126">
        <f t="shared" ref="BT697" si="13202">L697/L715</f>
        <v>4.142424947637887E-2</v>
      </c>
      <c r="BU697" s="124">
        <f t="shared" ref="BU697" si="13203">M697/M715</f>
        <v>0.10763483539575064</v>
      </c>
      <c r="BV697" s="128">
        <f t="shared" ref="BV697" si="13204">N697/N715</f>
        <v>4.4673539518900345E-2</v>
      </c>
      <c r="BW697" s="129">
        <f t="shared" ref="BW697" si="13205">O697/O715</f>
        <v>9.9684542586750788E-2</v>
      </c>
      <c r="BX697" s="124">
        <f t="shared" ref="BX697" si="13206">P697/P715</f>
        <v>7.850521436848204E-2</v>
      </c>
      <c r="BY697" s="125">
        <f t="shared" ref="BY697" si="13207">Q697/Q715</f>
        <v>5.2215189873417722E-2</v>
      </c>
      <c r="BZ697" s="126">
        <f t="shared" ref="BZ697" si="13208">R697/R715</f>
        <v>9.2205556921563805E-2</v>
      </c>
      <c r="CA697" s="127">
        <f t="shared" ref="CA697" si="13209">S697/S715</f>
        <v>4.7547921334329099E-2</v>
      </c>
      <c r="CB697" s="124">
        <f t="shared" ref="CB697" si="13210">T697/T715</f>
        <v>3.968253968253968E-2</v>
      </c>
      <c r="CC697" s="125">
        <f t="shared" ref="CC697" si="13211">U697/U715</f>
        <v>8.0479452054794523E-2</v>
      </c>
      <c r="CD697" s="126">
        <f t="shared" ref="CD697" si="13212">V697/V715</f>
        <v>5.6350163708426673E-2</v>
      </c>
      <c r="CE697" s="127">
        <f t="shared" ref="CE697" si="13213">W697/W715</f>
        <v>0.11383399209486166</v>
      </c>
      <c r="CF697" s="124">
        <f t="shared" ref="CF697" si="13214">X697/X715</f>
        <v>8.848446815186696E-2</v>
      </c>
      <c r="CG697" s="125">
        <f t="shared" ref="CG697" si="13215">Y697/Y715</f>
        <v>5.7152999645012421E-2</v>
      </c>
      <c r="CH697" s="126">
        <f t="shared" ref="CH697" si="13216">Z697/Z715</f>
        <v>6.575463371579876E-2</v>
      </c>
      <c r="CI697" s="124">
        <f t="shared" ref="CI697" si="13217">AA697/AA715</f>
        <v>5.2575625785251767E-2</v>
      </c>
      <c r="CJ697" s="130">
        <f t="shared" ref="CJ697" si="13218">AB697/AB715</f>
        <v>6.6079586837052243E-2</v>
      </c>
      <c r="CK697" s="131">
        <f t="shared" ref="CK697" si="13219">AC697/AC715</f>
        <v>6.7325550543910845E-2</v>
      </c>
    </row>
    <row r="698" spans="1:89" ht="15" thickTop="1" thickBot="1" x14ac:dyDescent="0.3">
      <c r="A698" s="132" t="s">
        <v>23</v>
      </c>
      <c r="B698" s="181">
        <v>583</v>
      </c>
      <c r="C698" s="182">
        <v>416</v>
      </c>
      <c r="D698" s="183">
        <v>285</v>
      </c>
      <c r="E698" s="184">
        <v>150</v>
      </c>
      <c r="F698" s="181">
        <v>351</v>
      </c>
      <c r="G698" s="185">
        <v>198</v>
      </c>
      <c r="H698" s="183">
        <v>395</v>
      </c>
      <c r="I698" s="184">
        <v>515</v>
      </c>
      <c r="J698" s="181">
        <v>114</v>
      </c>
      <c r="K698" s="185">
        <v>154</v>
      </c>
      <c r="L698" s="183">
        <v>168</v>
      </c>
      <c r="M698" s="181">
        <v>411</v>
      </c>
      <c r="N698" s="186">
        <v>336</v>
      </c>
      <c r="O698" s="187">
        <v>619</v>
      </c>
      <c r="P698" s="181">
        <v>177</v>
      </c>
      <c r="Q698" s="185">
        <v>191</v>
      </c>
      <c r="R698" s="183">
        <v>273</v>
      </c>
      <c r="S698" s="184">
        <v>233</v>
      </c>
      <c r="T698" s="181">
        <v>27</v>
      </c>
      <c r="U698" s="185">
        <v>78</v>
      </c>
      <c r="V698" s="183">
        <v>272</v>
      </c>
      <c r="W698" s="184">
        <v>268</v>
      </c>
      <c r="X698" s="181">
        <v>169</v>
      </c>
      <c r="Y698" s="185">
        <v>140</v>
      </c>
      <c r="Z698" s="183">
        <v>469</v>
      </c>
      <c r="AA698" s="181">
        <v>582</v>
      </c>
      <c r="AB698" s="165">
        <f t="shared" si="13138"/>
        <v>3619</v>
      </c>
      <c r="AC698" s="166">
        <f t="shared" si="13055"/>
        <v>3955</v>
      </c>
      <c r="AD698" s="219"/>
      <c r="AE698" s="269"/>
      <c r="AF698" s="112" t="s">
        <v>14</v>
      </c>
      <c r="AG698" s="113" t="s">
        <v>15</v>
      </c>
      <c r="AH698" s="114" t="s">
        <v>14</v>
      </c>
      <c r="AI698" s="115" t="s">
        <v>15</v>
      </c>
      <c r="AJ698" s="112" t="s">
        <v>14</v>
      </c>
      <c r="AK698" s="113" t="s">
        <v>15</v>
      </c>
      <c r="AL698" s="114" t="s">
        <v>14</v>
      </c>
      <c r="AM698" s="115" t="s">
        <v>15</v>
      </c>
      <c r="AN698" s="112" t="s">
        <v>14</v>
      </c>
      <c r="AO698" s="113" t="s">
        <v>15</v>
      </c>
      <c r="AP698" s="114" t="s">
        <v>14</v>
      </c>
      <c r="AQ698" s="112" t="s">
        <v>15</v>
      </c>
      <c r="AR698" s="116" t="s">
        <v>14</v>
      </c>
      <c r="AS698" s="117" t="s">
        <v>15</v>
      </c>
      <c r="AT698" s="112" t="s">
        <v>14</v>
      </c>
      <c r="AU698" s="113" t="s">
        <v>15</v>
      </c>
      <c r="AV698" s="114" t="s">
        <v>14</v>
      </c>
      <c r="AW698" s="115" t="s">
        <v>15</v>
      </c>
      <c r="AX698" s="112" t="s">
        <v>14</v>
      </c>
      <c r="AY698" s="113" t="s">
        <v>15</v>
      </c>
      <c r="AZ698" s="114" t="s">
        <v>14</v>
      </c>
      <c r="BA698" s="115" t="s">
        <v>15</v>
      </c>
      <c r="BB698" s="112" t="s">
        <v>14</v>
      </c>
      <c r="BC698" s="113" t="s">
        <v>15</v>
      </c>
      <c r="BD698" s="26" t="s">
        <v>14</v>
      </c>
      <c r="BE698" s="118" t="s">
        <v>15</v>
      </c>
      <c r="BF698" s="169" t="s">
        <v>14</v>
      </c>
      <c r="BG698" s="170" t="s">
        <v>15</v>
      </c>
      <c r="BH698" s="219"/>
      <c r="BI698" s="132" t="s">
        <v>23</v>
      </c>
      <c r="BJ698" s="124">
        <f>B698/B715</f>
        <v>9.0373585490621605E-2</v>
      </c>
      <c r="BK698" s="125">
        <f t="shared" ref="BK698" si="13220">C698/C715</f>
        <v>5.9259259259259262E-2</v>
      </c>
      <c r="BL698" s="126">
        <f t="shared" ref="BL698" si="13221">D698/D715</f>
        <v>8.7584511370620774E-2</v>
      </c>
      <c r="BM698" s="127">
        <f t="shared" ref="BM698" si="13222">E698/E715</f>
        <v>3.8109756097560975E-2</v>
      </c>
      <c r="BN698" s="124">
        <f t="shared" ref="BN698" si="13223">F698/F715</f>
        <v>6.1514195583596214E-2</v>
      </c>
      <c r="BO698" s="125">
        <f t="shared" ref="BO698" si="13224">G698/G715</f>
        <v>4.3727915194346288E-2</v>
      </c>
      <c r="BP698" s="126">
        <f t="shared" ref="BP698" si="13225">H698/H715</f>
        <v>5.1898567862304561E-2</v>
      </c>
      <c r="BQ698" s="127">
        <f t="shared" ref="BQ698" si="13226">I698/I715</f>
        <v>7.0897577092511016E-2</v>
      </c>
      <c r="BR698" s="124">
        <f t="shared" ref="BR698" si="13227">J698/J715</f>
        <v>5.7057057057057055E-2</v>
      </c>
      <c r="BS698" s="125">
        <f t="shared" ref="BS698" si="13228">K698/K715</f>
        <v>9.453652547575199E-2</v>
      </c>
      <c r="BT698" s="126">
        <f t="shared" ref="BT698" si="13229">L698/L715</f>
        <v>3.9097044449616009E-2</v>
      </c>
      <c r="BU698" s="124">
        <f t="shared" ref="BU698" si="13230">M698/M715</f>
        <v>9.5960775157599806E-2</v>
      </c>
      <c r="BV698" s="128">
        <f t="shared" ref="BV698" si="13231">N698/N715</f>
        <v>5.248359887535145E-2</v>
      </c>
      <c r="BW698" s="129">
        <f t="shared" ref="BW698" si="13232">O698/O715</f>
        <v>9.7634069400630921E-2</v>
      </c>
      <c r="BX698" s="124">
        <f t="shared" ref="BX698" si="13233">P698/P715</f>
        <v>5.1274623406720739E-2</v>
      </c>
      <c r="BY698" s="125">
        <f t="shared" ref="BY698" si="13234">Q698/Q715</f>
        <v>6.0443037974683547E-2</v>
      </c>
      <c r="BZ698" s="126">
        <f t="shared" ref="BZ698" si="13235">R698/R715</f>
        <v>6.7125645438898457E-2</v>
      </c>
      <c r="CA698" s="127">
        <f t="shared" ref="CA698" si="13236">S698/S715</f>
        <v>5.8003485187951211E-2</v>
      </c>
      <c r="CB698" s="124">
        <f t="shared" ref="CB698" si="13237">T698/T715</f>
        <v>1.948051948051948E-2</v>
      </c>
      <c r="CC698" s="125">
        <f t="shared" ref="CC698" si="13238">U698/U715</f>
        <v>6.6780821917808222E-2</v>
      </c>
      <c r="CD698" s="126">
        <f t="shared" ref="CD698" si="13239">V698/V715</f>
        <v>4.6872307427192832E-2</v>
      </c>
      <c r="CE698" s="127">
        <f t="shared" ref="CE698" si="13240">W698/W715</f>
        <v>7.0619235836627145E-2</v>
      </c>
      <c r="CF698" s="124">
        <f t="shared" ref="CF698" si="13241">X698/X715</f>
        <v>5.3027925949168497E-2</v>
      </c>
      <c r="CG698" s="125">
        <f t="shared" ref="CG698" si="13242">Y698/Y715</f>
        <v>4.9698260560880371E-2</v>
      </c>
      <c r="CH698" s="126">
        <f t="shared" ref="CH698" si="13243">Z698/Z715</f>
        <v>6.899087967049132E-2</v>
      </c>
      <c r="CI698" s="124">
        <f t="shared" ref="CI698" si="13244">AA698/AA715</f>
        <v>5.6248187880545086E-2</v>
      </c>
      <c r="CJ698" s="130">
        <f t="shared" ref="CJ698" si="13245">AB698/AB715</f>
        <v>5.9905316824471956E-2</v>
      </c>
      <c r="CK698" s="131">
        <f t="shared" ref="CK698" si="13246">AC698/AC715</f>
        <v>6.5584372512602809E-2</v>
      </c>
    </row>
    <row r="699" spans="1:89" ht="13.5" thickTop="1" x14ac:dyDescent="0.2">
      <c r="A699" s="140" t="s">
        <v>24</v>
      </c>
      <c r="B699" s="195">
        <v>361</v>
      </c>
      <c r="C699" s="189">
        <v>327</v>
      </c>
      <c r="D699" s="190">
        <v>287</v>
      </c>
      <c r="E699" s="191">
        <v>177</v>
      </c>
      <c r="F699" s="188">
        <v>399</v>
      </c>
      <c r="G699" s="192">
        <v>199</v>
      </c>
      <c r="H699" s="190">
        <v>495</v>
      </c>
      <c r="I699" s="191">
        <v>392</v>
      </c>
      <c r="J699" s="188">
        <v>147</v>
      </c>
      <c r="K699" s="192">
        <v>125</v>
      </c>
      <c r="L699" s="190">
        <v>188</v>
      </c>
      <c r="M699" s="188">
        <v>322</v>
      </c>
      <c r="N699" s="193">
        <v>299</v>
      </c>
      <c r="O699" s="196">
        <v>404</v>
      </c>
      <c r="P699" s="188">
        <v>172</v>
      </c>
      <c r="Q699" s="192">
        <v>180</v>
      </c>
      <c r="R699" s="190">
        <v>244</v>
      </c>
      <c r="S699" s="191">
        <v>206</v>
      </c>
      <c r="T699" s="188">
        <v>60</v>
      </c>
      <c r="U699" s="192">
        <v>66</v>
      </c>
      <c r="V699" s="190">
        <v>214</v>
      </c>
      <c r="W699" s="197">
        <v>217</v>
      </c>
      <c r="X699" s="188">
        <v>148</v>
      </c>
      <c r="Y699" s="192">
        <v>129</v>
      </c>
      <c r="Z699" s="190">
        <v>406</v>
      </c>
      <c r="AA699" s="188">
        <v>509</v>
      </c>
      <c r="AB699" s="165">
        <f t="shared" si="13138"/>
        <v>3420</v>
      </c>
      <c r="AC699" s="166">
        <f t="shared" si="13055"/>
        <v>3253</v>
      </c>
      <c r="AD699" s="219"/>
      <c r="AE699" s="257" t="str">
        <f>$AE$17</f>
        <v>17:00 - 17:59</v>
      </c>
      <c r="AF699" s="121">
        <f t="shared" ref="AF699:AU701" si="13247">SUMIF($A$9:$A$32,$AE699,B$691:B$714)</f>
        <v>427</v>
      </c>
      <c r="AG699" s="178">
        <f t="shared" si="13247"/>
        <v>581</v>
      </c>
      <c r="AH699" s="122">
        <f t="shared" si="13247"/>
        <v>209</v>
      </c>
      <c r="AI699" s="173">
        <f t="shared" si="13247"/>
        <v>363</v>
      </c>
      <c r="AJ699" s="121">
        <f t="shared" si="13247"/>
        <v>332</v>
      </c>
      <c r="AK699" s="123">
        <f t="shared" si="13247"/>
        <v>382</v>
      </c>
      <c r="AL699" s="122">
        <f t="shared" si="13247"/>
        <v>629</v>
      </c>
      <c r="AM699" s="173">
        <f t="shared" si="13247"/>
        <v>571</v>
      </c>
      <c r="AN699" s="121">
        <f t="shared" si="13247"/>
        <v>190</v>
      </c>
      <c r="AO699" s="123">
        <f t="shared" si="13247"/>
        <v>77</v>
      </c>
      <c r="AP699" s="122">
        <f t="shared" si="13247"/>
        <v>432</v>
      </c>
      <c r="AQ699" s="121">
        <f t="shared" si="13247"/>
        <v>170</v>
      </c>
      <c r="AR699" s="172">
        <f t="shared" si="13247"/>
        <v>410</v>
      </c>
      <c r="AS699" s="174">
        <f t="shared" si="13247"/>
        <v>406</v>
      </c>
      <c r="AT699" s="121">
        <f t="shared" si="13247"/>
        <v>203</v>
      </c>
      <c r="AU699" s="123">
        <f t="shared" si="13247"/>
        <v>256</v>
      </c>
      <c r="AV699" s="122">
        <f t="shared" ref="AP699:BE701" si="13248">SUMIF($A$9:$A$32,$AE699,R$691:R$714)</f>
        <v>256</v>
      </c>
      <c r="AW699" s="173">
        <f t="shared" si="13248"/>
        <v>313</v>
      </c>
      <c r="AX699" s="121">
        <f t="shared" si="13248"/>
        <v>167</v>
      </c>
      <c r="AY699" s="123">
        <f t="shared" si="13248"/>
        <v>34</v>
      </c>
      <c r="AZ699" s="122">
        <f t="shared" si="13248"/>
        <v>545</v>
      </c>
      <c r="BA699" s="173">
        <f t="shared" si="13248"/>
        <v>171</v>
      </c>
      <c r="BB699" s="121">
        <f t="shared" si="13248"/>
        <v>319</v>
      </c>
      <c r="BC699" s="123">
        <f t="shared" si="13248"/>
        <v>200</v>
      </c>
      <c r="BD699" s="21">
        <f t="shared" si="13248"/>
        <v>443</v>
      </c>
      <c r="BE699" s="177">
        <f t="shared" si="13248"/>
        <v>1000</v>
      </c>
      <c r="BF699" s="163">
        <f>AF699+AH699+AJ699+AL699+AN699+AP699+AR699+AT699+AV699+AX699+AZ699+BB699+BD699</f>
        <v>4562</v>
      </c>
      <c r="BG699" s="164">
        <f>AG699+AI699+AK699+AM699+AO699+AQ699+AS699+AU699+AW699+AY699+BA699+BC699+BE699</f>
        <v>4524</v>
      </c>
      <c r="BH699" s="219"/>
      <c r="BI699" s="140" t="s">
        <v>24</v>
      </c>
      <c r="BJ699" s="124">
        <f>B699/B715</f>
        <v>5.5960316230041857E-2</v>
      </c>
      <c r="BK699" s="125">
        <f t="shared" ref="BK699" si="13249">C699/C715</f>
        <v>4.6581196581196582E-2</v>
      </c>
      <c r="BL699" s="126">
        <f t="shared" ref="BL699" si="13250">D699/D715</f>
        <v>8.8199139520590039E-2</v>
      </c>
      <c r="BM699" s="127">
        <f t="shared" ref="BM699" si="13251">E699/E715</f>
        <v>4.496951219512195E-2</v>
      </c>
      <c r="BN699" s="124">
        <f t="shared" ref="BN699" si="13252">F699/F715</f>
        <v>6.9926393270241846E-2</v>
      </c>
      <c r="BO699" s="125">
        <f t="shared" ref="BO699" si="13253">G699/G715</f>
        <v>4.3948763250883392E-2</v>
      </c>
      <c r="BP699" s="126">
        <f t="shared" ref="BP699" si="13254">H699/H715</f>
        <v>6.5037445802128502E-2</v>
      </c>
      <c r="BQ699" s="127">
        <f t="shared" ref="BQ699" si="13255">I699/I715</f>
        <v>5.3964757709251104E-2</v>
      </c>
      <c r="BR699" s="124">
        <f t="shared" ref="BR699" si="13256">J699/J715</f>
        <v>7.3573573573573567E-2</v>
      </c>
      <c r="BS699" s="125">
        <f t="shared" ref="BS699" si="13257">K699/K715</f>
        <v>7.6734192756292202E-2</v>
      </c>
      <c r="BT699" s="126">
        <f t="shared" ref="BT699" si="13258">L699/L715</f>
        <v>4.3751454503141725E-2</v>
      </c>
      <c r="BU699" s="124">
        <f t="shared" ref="BU699" si="13259">M699/M715</f>
        <v>7.5180947933691344E-2</v>
      </c>
      <c r="BV699" s="128">
        <f t="shared" ref="BV699" si="13260">N699/N715</f>
        <v>4.6704154951577634E-2</v>
      </c>
      <c r="BW699" s="129">
        <f t="shared" ref="BW699" si="13261">O699/O715</f>
        <v>6.3722397476340689E-2</v>
      </c>
      <c r="BX699" s="124">
        <f t="shared" ref="BX699" si="13262">P699/P715</f>
        <v>4.9826187717265352E-2</v>
      </c>
      <c r="BY699" s="125">
        <f t="shared" ref="BY699" si="13263">Q699/Q715</f>
        <v>5.6962025316455694E-2</v>
      </c>
      <c r="BZ699" s="126">
        <f t="shared" ref="BZ699" si="13264">R699/R715</f>
        <v>5.999508237029752E-2</v>
      </c>
      <c r="CA699" s="127">
        <f t="shared" ref="CA699" si="13265">S699/S715</f>
        <v>5.128205128205128E-2</v>
      </c>
      <c r="CB699" s="124">
        <f t="shared" ref="CB699" si="13266">T699/T715</f>
        <v>4.3290043290043288E-2</v>
      </c>
      <c r="CC699" s="125">
        <f t="shared" ref="CC699" si="13267">U699/U715</f>
        <v>5.650684931506849E-2</v>
      </c>
      <c r="CD699" s="126">
        <f t="shared" ref="CD699" si="13268">V699/V715</f>
        <v>3.6877477166982593E-2</v>
      </c>
      <c r="CE699" s="127">
        <f t="shared" ref="CE699" si="13269">W699/W715</f>
        <v>5.7180500658761527E-2</v>
      </c>
      <c r="CF699" s="124">
        <f t="shared" ref="CF699" si="13270">X699/X715</f>
        <v>4.6438657044242236E-2</v>
      </c>
      <c r="CG699" s="125">
        <f t="shared" ref="CG699" si="13271">Y699/Y715</f>
        <v>4.5793397231096912E-2</v>
      </c>
      <c r="CH699" s="126">
        <f t="shared" ref="CH699" si="13272">Z699/Z715</f>
        <v>5.9723448072962634E-2</v>
      </c>
      <c r="CI699" s="124">
        <f t="shared" ref="CI699" si="13273">AA699/AA715</f>
        <v>4.9193002802744759E-2</v>
      </c>
      <c r="CJ699" s="130">
        <f t="shared" ref="CJ699" si="13274">AB699/AB715</f>
        <v>5.6611269284248165E-2</v>
      </c>
      <c r="CK699" s="131">
        <f t="shared" ref="CK699" si="13275">AC699/AC715</f>
        <v>5.3943353674714777E-2</v>
      </c>
    </row>
    <row r="700" spans="1:89" x14ac:dyDescent="0.2">
      <c r="A700" s="132" t="s">
        <v>25</v>
      </c>
      <c r="B700" s="198">
        <v>322</v>
      </c>
      <c r="C700" s="182">
        <v>416</v>
      </c>
      <c r="D700" s="183">
        <v>187</v>
      </c>
      <c r="E700" s="184">
        <v>204</v>
      </c>
      <c r="F700" s="181">
        <v>377</v>
      </c>
      <c r="G700" s="185">
        <v>248</v>
      </c>
      <c r="H700" s="183">
        <v>415</v>
      </c>
      <c r="I700" s="184">
        <v>469</v>
      </c>
      <c r="J700" s="181">
        <v>127</v>
      </c>
      <c r="K700" s="182">
        <v>116</v>
      </c>
      <c r="L700" s="183">
        <v>215</v>
      </c>
      <c r="M700" s="181">
        <v>245</v>
      </c>
      <c r="N700" s="186">
        <v>319</v>
      </c>
      <c r="O700" s="199">
        <v>365</v>
      </c>
      <c r="P700" s="181">
        <v>147</v>
      </c>
      <c r="Q700" s="182">
        <v>162</v>
      </c>
      <c r="R700" s="183">
        <v>223</v>
      </c>
      <c r="S700" s="184">
        <v>227</v>
      </c>
      <c r="T700" s="190">
        <v>57</v>
      </c>
      <c r="U700" s="181">
        <v>55</v>
      </c>
      <c r="V700" s="183">
        <v>246</v>
      </c>
      <c r="W700" s="200">
        <v>193</v>
      </c>
      <c r="X700" s="181">
        <v>122</v>
      </c>
      <c r="Y700" s="185">
        <v>132</v>
      </c>
      <c r="Z700" s="183">
        <v>405</v>
      </c>
      <c r="AA700" s="181">
        <v>563</v>
      </c>
      <c r="AB700" s="165">
        <f t="shared" si="13138"/>
        <v>3162</v>
      </c>
      <c r="AC700" s="166">
        <f t="shared" si="13055"/>
        <v>3395</v>
      </c>
      <c r="AD700" s="219"/>
      <c r="AE700" s="259" t="str">
        <f>$AE$18</f>
        <v>18:00 - 18:59</v>
      </c>
      <c r="AF700" s="121">
        <f t="shared" si="13247"/>
        <v>505</v>
      </c>
      <c r="AG700" s="182">
        <f t="shared" si="13247"/>
        <v>446</v>
      </c>
      <c r="AH700" s="183">
        <f t="shared" si="13247"/>
        <v>215</v>
      </c>
      <c r="AI700" s="184">
        <f t="shared" si="13247"/>
        <v>310</v>
      </c>
      <c r="AJ700" s="181">
        <f t="shared" si="13247"/>
        <v>257</v>
      </c>
      <c r="AK700" s="185">
        <f t="shared" si="13247"/>
        <v>494</v>
      </c>
      <c r="AL700" s="183">
        <f t="shared" si="13247"/>
        <v>588</v>
      </c>
      <c r="AM700" s="184">
        <f t="shared" si="13247"/>
        <v>597</v>
      </c>
      <c r="AN700" s="181">
        <f t="shared" si="13247"/>
        <v>164</v>
      </c>
      <c r="AO700" s="185">
        <f t="shared" si="13247"/>
        <v>60</v>
      </c>
      <c r="AP700" s="183">
        <f t="shared" si="13248"/>
        <v>386</v>
      </c>
      <c r="AQ700" s="181">
        <f t="shared" si="13248"/>
        <v>169</v>
      </c>
      <c r="AR700" s="186">
        <f t="shared" si="13248"/>
        <v>356</v>
      </c>
      <c r="AS700" s="187">
        <f t="shared" si="13248"/>
        <v>370</v>
      </c>
      <c r="AT700" s="181">
        <f t="shared" si="13248"/>
        <v>238</v>
      </c>
      <c r="AU700" s="185">
        <f t="shared" si="13248"/>
        <v>237</v>
      </c>
      <c r="AV700" s="183">
        <f t="shared" si="13248"/>
        <v>220</v>
      </c>
      <c r="AW700" s="184">
        <f t="shared" si="13248"/>
        <v>367</v>
      </c>
      <c r="AX700" s="181">
        <f t="shared" si="13248"/>
        <v>145</v>
      </c>
      <c r="AY700" s="185">
        <f t="shared" si="13248"/>
        <v>39</v>
      </c>
      <c r="AZ700" s="183">
        <f t="shared" si="13248"/>
        <v>639</v>
      </c>
      <c r="BA700" s="184">
        <f t="shared" si="13248"/>
        <v>109</v>
      </c>
      <c r="BB700" s="181">
        <f t="shared" si="13248"/>
        <v>243</v>
      </c>
      <c r="BC700" s="185">
        <f t="shared" si="13248"/>
        <v>181</v>
      </c>
      <c r="BD700" s="183">
        <f t="shared" si="13248"/>
        <v>461</v>
      </c>
      <c r="BE700" s="181">
        <f t="shared" si="13248"/>
        <v>851</v>
      </c>
      <c r="BF700" s="165">
        <f>SUM(AF700,AH700,AJ700,AL700,AN700,AP700,AR700,AT700,AV700,AX700,AZ700,BB700,BD700)</f>
        <v>4417</v>
      </c>
      <c r="BG700" s="166">
        <f>SUM(AG700,AI700,AK700,AM700,AO700,AQ700,AS700,AU700,AW700,AY700,BA700,BC700,BE700)</f>
        <v>4230</v>
      </c>
      <c r="BH700" s="219"/>
      <c r="BI700" s="132" t="s">
        <v>25</v>
      </c>
      <c r="BJ700" s="124">
        <f>B700/B715</f>
        <v>4.9914741900480543E-2</v>
      </c>
      <c r="BK700" s="125">
        <f t="shared" ref="BK700" si="13276">C700/C715</f>
        <v>5.9259259259259262E-2</v>
      </c>
      <c r="BL700" s="126">
        <f t="shared" ref="BL700" si="13277">D700/D715</f>
        <v>5.7467732022126614E-2</v>
      </c>
      <c r="BM700" s="127">
        <f t="shared" ref="BM700" si="13278">E700/E715</f>
        <v>5.1829268292682924E-2</v>
      </c>
      <c r="BN700" s="124">
        <f t="shared" ref="BN700" si="13279">F700/F715</f>
        <v>6.6070802663862602E-2</v>
      </c>
      <c r="BO700" s="125">
        <f t="shared" ref="BO700" si="13280">G700/G715</f>
        <v>5.4770318021201414E-2</v>
      </c>
      <c r="BP700" s="126">
        <f t="shared" ref="BP700" si="13281">H700/H715</f>
        <v>5.4526343450269348E-2</v>
      </c>
      <c r="BQ700" s="127">
        <f t="shared" ref="BQ700" si="13282">I700/I715</f>
        <v>6.4564977973568277E-2</v>
      </c>
      <c r="BR700" s="124">
        <f t="shared" ref="BR700" si="13283">J700/J715</f>
        <v>6.356356356356356E-2</v>
      </c>
      <c r="BS700" s="125">
        <f t="shared" ref="BS700" si="13284">K700/K715</f>
        <v>7.1209330877839164E-2</v>
      </c>
      <c r="BT700" s="126">
        <f t="shared" ref="BT700" si="13285">L700/L715</f>
        <v>5.0034908075401445E-2</v>
      </c>
      <c r="BU700" s="124">
        <f t="shared" ref="BU700" si="13286">M700/M715</f>
        <v>5.7202895166939063E-2</v>
      </c>
      <c r="BV700" s="128">
        <f t="shared" ref="BV700" si="13287">N700/N715</f>
        <v>4.9828178694158079E-2</v>
      </c>
      <c r="BW700" s="129">
        <f t="shared" ref="BW700" si="13288">O700/O715</f>
        <v>5.7570977917981075E-2</v>
      </c>
      <c r="BX700" s="124">
        <f t="shared" ref="BX700" si="13289">P700/P715</f>
        <v>4.2584009269988413E-2</v>
      </c>
      <c r="BY700" s="125">
        <f t="shared" ref="BY700" si="13290">Q700/Q715</f>
        <v>5.1265822784810129E-2</v>
      </c>
      <c r="BZ700" s="126">
        <f t="shared" ref="BZ700" si="13291">R700/R715</f>
        <v>5.4831571182689942E-2</v>
      </c>
      <c r="CA700" s="127">
        <f t="shared" ref="CA700" si="13292">S700/S715</f>
        <v>5.6509833208862333E-2</v>
      </c>
      <c r="CB700" s="124">
        <f t="shared" ref="CB700" si="13293">T700/T715</f>
        <v>4.1125541125541128E-2</v>
      </c>
      <c r="CC700" s="125">
        <f t="shared" ref="CC700" si="13294">U700/U715</f>
        <v>4.7089041095890412E-2</v>
      </c>
      <c r="CD700" s="126">
        <f t="shared" ref="CD700" si="13295">V700/V715</f>
        <v>4.2391866276064102E-2</v>
      </c>
      <c r="CE700" s="127">
        <f t="shared" ref="CE700" si="13296">W700/W715</f>
        <v>5.085638998682477E-2</v>
      </c>
      <c r="CF700" s="124">
        <f t="shared" ref="CF700" si="13297">X700/X715</f>
        <v>3.8280514590524006E-2</v>
      </c>
      <c r="CG700" s="125">
        <f t="shared" ref="CG700" si="13298">Y700/Y715</f>
        <v>4.6858359957401494E-2</v>
      </c>
      <c r="CH700" s="126">
        <f t="shared" ref="CH700" si="13299">Z700/Z715</f>
        <v>5.9576345984112974E-2</v>
      </c>
      <c r="CI700" s="124">
        <f t="shared" ref="CI700" si="13300">AA700/AA715</f>
        <v>5.4411906832898427E-2</v>
      </c>
      <c r="CJ700" s="130">
        <f t="shared" ref="CJ700" si="13301">AB700/AB715</f>
        <v>5.2340594583857515E-2</v>
      </c>
      <c r="CK700" s="131">
        <f t="shared" ref="CK700" si="13302">AC700/AC715</f>
        <v>5.6298089678959939E-2</v>
      </c>
    </row>
    <row r="701" spans="1:89" ht="13.5" thickBot="1" x14ac:dyDescent="0.25">
      <c r="A701" s="140" t="s">
        <v>26</v>
      </c>
      <c r="B701" s="195">
        <v>246</v>
      </c>
      <c r="C701" s="189">
        <v>433</v>
      </c>
      <c r="D701" s="190">
        <v>153</v>
      </c>
      <c r="E701" s="191">
        <v>241</v>
      </c>
      <c r="F701" s="188">
        <v>349</v>
      </c>
      <c r="G701" s="192">
        <v>217</v>
      </c>
      <c r="H701" s="190">
        <v>388</v>
      </c>
      <c r="I701" s="191">
        <v>438</v>
      </c>
      <c r="J701" s="188">
        <v>120</v>
      </c>
      <c r="K701" s="189">
        <v>85</v>
      </c>
      <c r="L701" s="190">
        <v>195</v>
      </c>
      <c r="M701" s="188">
        <v>198</v>
      </c>
      <c r="N701" s="193">
        <v>322</v>
      </c>
      <c r="O701" s="196">
        <v>318</v>
      </c>
      <c r="P701" s="188">
        <v>137</v>
      </c>
      <c r="Q701" s="189">
        <v>125</v>
      </c>
      <c r="R701" s="190">
        <v>169</v>
      </c>
      <c r="S701" s="191">
        <v>204</v>
      </c>
      <c r="T701" s="188">
        <v>57</v>
      </c>
      <c r="U701" s="192">
        <v>51</v>
      </c>
      <c r="V701" s="190">
        <v>223</v>
      </c>
      <c r="W701" s="197">
        <v>229</v>
      </c>
      <c r="X701" s="188">
        <v>104</v>
      </c>
      <c r="Y701" s="192">
        <v>153</v>
      </c>
      <c r="Z701" s="190">
        <v>449</v>
      </c>
      <c r="AA701" s="188">
        <v>630</v>
      </c>
      <c r="AB701" s="165">
        <f t="shared" si="13138"/>
        <v>2912</v>
      </c>
      <c r="AC701" s="166">
        <f t="shared" si="13055"/>
        <v>3322</v>
      </c>
      <c r="AD701" s="219"/>
      <c r="AE701" s="257">
        <f>$AE$19</f>
        <v>0</v>
      </c>
      <c r="AF701" s="121">
        <f t="shared" si="13247"/>
        <v>0</v>
      </c>
      <c r="AG701" s="189">
        <f t="shared" si="13247"/>
        <v>0</v>
      </c>
      <c r="AH701" s="190">
        <f t="shared" si="13247"/>
        <v>0</v>
      </c>
      <c r="AI701" s="191">
        <f t="shared" si="13247"/>
        <v>0</v>
      </c>
      <c r="AJ701" s="188">
        <f t="shared" si="13247"/>
        <v>0</v>
      </c>
      <c r="AK701" s="192">
        <f t="shared" si="13247"/>
        <v>0</v>
      </c>
      <c r="AL701" s="190">
        <f t="shared" si="13247"/>
        <v>0</v>
      </c>
      <c r="AM701" s="191">
        <f t="shared" si="13247"/>
        <v>0</v>
      </c>
      <c r="AN701" s="188">
        <f t="shared" si="13247"/>
        <v>0</v>
      </c>
      <c r="AO701" s="192">
        <f t="shared" si="13247"/>
        <v>0</v>
      </c>
      <c r="AP701" s="190">
        <f t="shared" si="13248"/>
        <v>0</v>
      </c>
      <c r="AQ701" s="188">
        <f t="shared" si="13248"/>
        <v>0</v>
      </c>
      <c r="AR701" s="193">
        <f t="shared" si="13248"/>
        <v>0</v>
      </c>
      <c r="AS701" s="194">
        <f t="shared" si="13248"/>
        <v>0</v>
      </c>
      <c r="AT701" s="188">
        <f t="shared" si="13248"/>
        <v>0</v>
      </c>
      <c r="AU701" s="192">
        <f t="shared" si="13248"/>
        <v>0</v>
      </c>
      <c r="AV701" s="190">
        <f t="shared" si="13248"/>
        <v>0</v>
      </c>
      <c r="AW701" s="191">
        <f t="shared" si="13248"/>
        <v>0</v>
      </c>
      <c r="AX701" s="188">
        <f t="shared" si="13248"/>
        <v>0</v>
      </c>
      <c r="AY701" s="192">
        <f t="shared" si="13248"/>
        <v>0</v>
      </c>
      <c r="AZ701" s="190">
        <f t="shared" si="13248"/>
        <v>0</v>
      </c>
      <c r="BA701" s="191">
        <f t="shared" si="13248"/>
        <v>0</v>
      </c>
      <c r="BB701" s="188">
        <f t="shared" si="13248"/>
        <v>0</v>
      </c>
      <c r="BC701" s="192">
        <f t="shared" si="13248"/>
        <v>0</v>
      </c>
      <c r="BD701" s="190">
        <f t="shared" si="13248"/>
        <v>0</v>
      </c>
      <c r="BE701" s="188">
        <f t="shared" si="13248"/>
        <v>0</v>
      </c>
      <c r="BF701" s="165">
        <f>SUM(AF701,AH701,AJ701,AL701,AN701,AP701,AR701,AT701,AV701,AX701,AZ701,BB701,BD701)</f>
        <v>0</v>
      </c>
      <c r="BG701" s="166">
        <f>SUM(AG701,AI701,AK701,AM701,AO701,AQ701,AS701,AU701,AW701,AY701,BA701,BC701,BE701)</f>
        <v>0</v>
      </c>
      <c r="BH701" s="219"/>
      <c r="BI701" s="140" t="s">
        <v>26</v>
      </c>
      <c r="BJ701" s="124">
        <f>B701/B715</f>
        <v>3.8133622694155947E-2</v>
      </c>
      <c r="BK701" s="125">
        <f t="shared" ref="BK701" si="13303">C701/C715</f>
        <v>6.1680911680911679E-2</v>
      </c>
      <c r="BL701" s="126">
        <f t="shared" ref="BL701" si="13304">D701/D715</f>
        <v>4.701905347264905E-2</v>
      </c>
      <c r="BM701" s="127">
        <f t="shared" ref="BM701" si="13305">E701/E715</f>
        <v>6.1229674796747964E-2</v>
      </c>
      <c r="BN701" s="124">
        <f t="shared" ref="BN701" si="13306">F701/F715</f>
        <v>6.1163687346652645E-2</v>
      </c>
      <c r="BO701" s="125">
        <f t="shared" ref="BO701" si="13307">G701/G715</f>
        <v>4.7924028268551237E-2</v>
      </c>
      <c r="BP701" s="126">
        <f t="shared" ref="BP701" si="13308">H701/H715</f>
        <v>5.0978846406516884E-2</v>
      </c>
      <c r="BQ701" s="127">
        <f t="shared" ref="BQ701" si="13309">I701/I715</f>
        <v>6.0297356828193829E-2</v>
      </c>
      <c r="BR701" s="124">
        <f t="shared" ref="BR701" si="13310">J701/J715</f>
        <v>6.006006006006006E-2</v>
      </c>
      <c r="BS701" s="125">
        <f t="shared" ref="BS701" si="13311">K701/K715</f>
        <v>5.2179251074278697E-2</v>
      </c>
      <c r="BT701" s="126">
        <f t="shared" ref="BT701" si="13312">L701/L715</f>
        <v>4.5380498021875729E-2</v>
      </c>
      <c r="BU701" s="124">
        <f t="shared" ref="BU701" si="13313">M701/M715</f>
        <v>4.6229278543077283E-2</v>
      </c>
      <c r="BV701" s="128">
        <f t="shared" ref="BV701" si="13314">N701/N715</f>
        <v>5.0296782255545139E-2</v>
      </c>
      <c r="BW701" s="129">
        <f t="shared" ref="BW701" si="13315">O701/O715</f>
        <v>5.0157728706624605E-2</v>
      </c>
      <c r="BX701" s="124">
        <f t="shared" ref="BX701" si="13316">P701/P715</f>
        <v>3.968713789107764E-2</v>
      </c>
      <c r="BY701" s="125">
        <f t="shared" ref="BY701" si="13317">Q701/Q715</f>
        <v>3.9556962025316458E-2</v>
      </c>
      <c r="BZ701" s="126">
        <f t="shared" ref="BZ701" si="13318">R701/R715</f>
        <v>4.1553970985984755E-2</v>
      </c>
      <c r="CA701" s="127">
        <f t="shared" ref="CA701" si="13319">S701/S715</f>
        <v>5.0784167289021659E-2</v>
      </c>
      <c r="CB701" s="124">
        <f t="shared" ref="CB701" si="13320">T701/T715</f>
        <v>4.1125541125541128E-2</v>
      </c>
      <c r="CC701" s="125">
        <f t="shared" ref="CC701" si="13321">U701/U715</f>
        <v>4.3664383561643837E-2</v>
      </c>
      <c r="CD701" s="126">
        <f t="shared" ref="CD701" si="13322">V701/V715</f>
        <v>3.842839910391177E-2</v>
      </c>
      <c r="CE701" s="127">
        <f t="shared" ref="CE701" si="13323">W701/W715</f>
        <v>6.0342555994729909E-2</v>
      </c>
      <c r="CF701" s="124">
        <f t="shared" ref="CF701" si="13324">X701/X715</f>
        <v>3.2632569814872919E-2</v>
      </c>
      <c r="CG701" s="125">
        <f t="shared" ref="CG701" si="13325">Y701/Y715</f>
        <v>5.4313099041533544E-2</v>
      </c>
      <c r="CH701" s="126">
        <f t="shared" ref="CH701" si="13326">Z701/Z715</f>
        <v>6.6048837893498094E-2</v>
      </c>
      <c r="CI701" s="124">
        <f t="shared" ref="CI701" si="13327">AA701/AA715</f>
        <v>6.0887213685126125E-2</v>
      </c>
      <c r="CJ701" s="130">
        <f t="shared" ref="CJ701" si="13328">AB701/AB715</f>
        <v>4.8202343905184401E-2</v>
      </c>
      <c r="CK701" s="131">
        <f t="shared" ref="CK701" si="13329">AC701/AC715</f>
        <v>5.508755638100292E-2</v>
      </c>
    </row>
    <row r="702" spans="1:89" ht="14.25" thickTop="1" thickBot="1" x14ac:dyDescent="0.25">
      <c r="A702" s="132" t="s">
        <v>27</v>
      </c>
      <c r="B702" s="198">
        <v>256</v>
      </c>
      <c r="C702" s="182">
        <v>358</v>
      </c>
      <c r="D702" s="183">
        <v>134</v>
      </c>
      <c r="E702" s="184">
        <v>277</v>
      </c>
      <c r="F702" s="181">
        <v>325</v>
      </c>
      <c r="G702" s="185">
        <v>295</v>
      </c>
      <c r="H702" s="183">
        <v>428</v>
      </c>
      <c r="I702" s="184">
        <v>427</v>
      </c>
      <c r="J702" s="181">
        <v>164</v>
      </c>
      <c r="K702" s="182">
        <v>66</v>
      </c>
      <c r="L702" s="183">
        <v>249</v>
      </c>
      <c r="M702" s="181">
        <v>207</v>
      </c>
      <c r="N702" s="186">
        <v>371</v>
      </c>
      <c r="O702" s="199">
        <v>253</v>
      </c>
      <c r="P702" s="181">
        <v>173</v>
      </c>
      <c r="Q702" s="182">
        <v>130</v>
      </c>
      <c r="R702" s="183">
        <v>175</v>
      </c>
      <c r="S702" s="184">
        <v>203</v>
      </c>
      <c r="T702" s="181">
        <v>93</v>
      </c>
      <c r="U702" s="185">
        <v>45</v>
      </c>
      <c r="V702" s="183">
        <v>312</v>
      </c>
      <c r="W702" s="200">
        <v>204</v>
      </c>
      <c r="X702" s="181">
        <v>129</v>
      </c>
      <c r="Y702" s="185">
        <v>110</v>
      </c>
      <c r="Z702" s="183">
        <v>432</v>
      </c>
      <c r="AA702" s="181">
        <v>496</v>
      </c>
      <c r="AB702" s="165">
        <f t="shared" si="13138"/>
        <v>3241</v>
      </c>
      <c r="AC702" s="166">
        <f t="shared" si="13055"/>
        <v>3071</v>
      </c>
      <c r="AD702" s="219"/>
      <c r="AE702" s="254" t="s">
        <v>13</v>
      </c>
      <c r="AF702" s="14">
        <f t="shared" ref="AF702:BG702" si="13330">SUM(AF699:AF701)</f>
        <v>932</v>
      </c>
      <c r="AG702" s="1">
        <f t="shared" si="13330"/>
        <v>1027</v>
      </c>
      <c r="AH702" s="14">
        <f t="shared" si="13330"/>
        <v>424</v>
      </c>
      <c r="AI702" s="1">
        <f t="shared" si="13330"/>
        <v>673</v>
      </c>
      <c r="AJ702" s="14">
        <f t="shared" si="13330"/>
        <v>589</v>
      </c>
      <c r="AK702" s="1">
        <f t="shared" si="13330"/>
        <v>876</v>
      </c>
      <c r="AL702" s="14">
        <f t="shared" si="13330"/>
        <v>1217</v>
      </c>
      <c r="AM702" s="1">
        <f t="shared" si="13330"/>
        <v>1168</v>
      </c>
      <c r="AN702" s="14">
        <f t="shared" si="13330"/>
        <v>354</v>
      </c>
      <c r="AO702" s="1">
        <f t="shared" si="13330"/>
        <v>137</v>
      </c>
      <c r="AP702" s="14">
        <f t="shared" si="13330"/>
        <v>818</v>
      </c>
      <c r="AQ702" s="1">
        <f t="shared" si="13330"/>
        <v>339</v>
      </c>
      <c r="AR702" s="14">
        <f t="shared" si="13330"/>
        <v>766</v>
      </c>
      <c r="AS702" s="1">
        <f t="shared" si="13330"/>
        <v>776</v>
      </c>
      <c r="AT702" s="14">
        <f t="shared" si="13330"/>
        <v>441</v>
      </c>
      <c r="AU702" s="1">
        <f t="shared" si="13330"/>
        <v>493</v>
      </c>
      <c r="AV702" s="14">
        <f t="shared" si="13330"/>
        <v>476</v>
      </c>
      <c r="AW702" s="1">
        <f t="shared" si="13330"/>
        <v>680</v>
      </c>
      <c r="AX702" s="14">
        <f t="shared" si="13330"/>
        <v>312</v>
      </c>
      <c r="AY702" s="1">
        <f t="shared" si="13330"/>
        <v>73</v>
      </c>
      <c r="AZ702" s="14">
        <f t="shared" si="13330"/>
        <v>1184</v>
      </c>
      <c r="BA702" s="1">
        <f t="shared" si="13330"/>
        <v>280</v>
      </c>
      <c r="BB702" s="14">
        <f t="shared" si="13330"/>
        <v>562</v>
      </c>
      <c r="BC702" s="1">
        <f t="shared" si="13330"/>
        <v>381</v>
      </c>
      <c r="BD702" s="14">
        <f t="shared" si="13330"/>
        <v>904</v>
      </c>
      <c r="BE702" s="1">
        <f t="shared" si="13330"/>
        <v>1851</v>
      </c>
      <c r="BF702" s="167">
        <f t="shared" si="13330"/>
        <v>8979</v>
      </c>
      <c r="BG702" s="168">
        <f t="shared" si="13330"/>
        <v>8754</v>
      </c>
      <c r="BH702" s="219"/>
      <c r="BI702" s="132" t="s">
        <v>27</v>
      </c>
      <c r="BJ702" s="124">
        <f>B702/B715</f>
        <v>3.9683769958146022E-2</v>
      </c>
      <c r="BK702" s="125">
        <f t="shared" ref="BK702" si="13331">C702/C715</f>
        <v>5.0997150997150999E-2</v>
      </c>
      <c r="BL702" s="126">
        <f t="shared" ref="BL702" si="13332">D702/D715</f>
        <v>4.1180086047940996E-2</v>
      </c>
      <c r="BM702" s="127">
        <f t="shared" ref="BM702" si="13333">E702/E715</f>
        <v>7.0376016260162599E-2</v>
      </c>
      <c r="BN702" s="124">
        <f t="shared" ref="BN702" si="13334">F702/F715</f>
        <v>5.6957588503329826E-2</v>
      </c>
      <c r="BO702" s="125">
        <f t="shared" ref="BO702" si="13335">G702/G715</f>
        <v>6.5150176678445235E-2</v>
      </c>
      <c r="BP702" s="126">
        <f t="shared" ref="BP702" si="13336">H702/H715</f>
        <v>5.6234397582446458E-2</v>
      </c>
      <c r="BQ702" s="127">
        <f t="shared" ref="BQ702" si="13337">I702/I715</f>
        <v>5.8783039647577091E-2</v>
      </c>
      <c r="BR702" s="124">
        <f t="shared" ref="BR702" si="13338">J702/J715</f>
        <v>8.2082082082082078E-2</v>
      </c>
      <c r="BS702" s="125">
        <f t="shared" ref="BS702" si="13339">K702/K715</f>
        <v>4.0515653775322284E-2</v>
      </c>
      <c r="BT702" s="126">
        <f t="shared" ref="BT702" si="13340">L702/L715</f>
        <v>5.7947405166395162E-2</v>
      </c>
      <c r="BU702" s="124">
        <f t="shared" ref="BU702" si="13341">M702/M715</f>
        <v>4.8330609385944433E-2</v>
      </c>
      <c r="BV702" s="128">
        <f t="shared" ref="BV702" si="13342">N702/N715</f>
        <v>5.7950640424867229E-2</v>
      </c>
      <c r="BW702" s="129">
        <f t="shared" ref="BW702" si="13343">O702/O715</f>
        <v>3.9905362776025237E-2</v>
      </c>
      <c r="BX702" s="124">
        <f t="shared" ref="BX702" si="13344">P702/P715</f>
        <v>5.011587485515643E-2</v>
      </c>
      <c r="BY702" s="125">
        <f t="shared" ref="BY702" si="13345">Q702/Q715</f>
        <v>4.1139240506329111E-2</v>
      </c>
      <c r="BZ702" s="126">
        <f t="shared" ref="BZ702" si="13346">R702/R715</f>
        <v>4.3029259896729774E-2</v>
      </c>
      <c r="CA702" s="127">
        <f t="shared" ref="CA702" si="13347">S702/S715</f>
        <v>5.0535225292506848E-2</v>
      </c>
      <c r="CB702" s="124">
        <f t="shared" ref="CB702" si="13348">T702/T715</f>
        <v>6.7099567099567103E-2</v>
      </c>
      <c r="CC702" s="125">
        <f t="shared" ref="CC702" si="13349">U702/U715</f>
        <v>3.8527397260273974E-2</v>
      </c>
      <c r="CD702" s="126">
        <f t="shared" ref="CD702" si="13350">V702/V715</f>
        <v>5.3765293813544716E-2</v>
      </c>
      <c r="CE702" s="127">
        <f t="shared" ref="CE702" si="13351">W702/W715</f>
        <v>5.3754940711462453E-2</v>
      </c>
      <c r="CF702" s="124">
        <f t="shared" ref="CF702" si="13352">X702/X715</f>
        <v>4.0476937558832755E-2</v>
      </c>
      <c r="CG702" s="125">
        <f t="shared" ref="CG702" si="13353">Y702/Y715</f>
        <v>3.9048633297834576E-2</v>
      </c>
      <c r="CH702" s="126">
        <f t="shared" ref="CH702" si="13354">Z702/Z715</f>
        <v>6.3548102383053834E-2</v>
      </c>
      <c r="CI702" s="124">
        <f t="shared" ref="CI702" si="13355">AA702/AA715</f>
        <v>4.7936599980670729E-2</v>
      </c>
      <c r="CJ702" s="130">
        <f t="shared" ref="CJ702" si="13356">AB702/AB715</f>
        <v>5.3648281798318216E-2</v>
      </c>
      <c r="CK702" s="131">
        <f t="shared" ref="CK702" si="13357">AC702/AC715</f>
        <v>5.0925311753780844E-2</v>
      </c>
    </row>
    <row r="703" spans="1:89" ht="13.5" thickTop="1" x14ac:dyDescent="0.2">
      <c r="A703" s="140" t="s">
        <v>28</v>
      </c>
      <c r="B703" s="195">
        <v>267</v>
      </c>
      <c r="C703" s="189">
        <v>434</v>
      </c>
      <c r="D703" s="190">
        <v>170</v>
      </c>
      <c r="E703" s="191">
        <v>327</v>
      </c>
      <c r="F703" s="188">
        <v>329</v>
      </c>
      <c r="G703" s="192">
        <v>281</v>
      </c>
      <c r="H703" s="190">
        <v>481</v>
      </c>
      <c r="I703" s="191">
        <v>486</v>
      </c>
      <c r="J703" s="188">
        <v>168</v>
      </c>
      <c r="K703" s="189">
        <v>47</v>
      </c>
      <c r="L703" s="190">
        <v>366</v>
      </c>
      <c r="M703" s="188">
        <v>180</v>
      </c>
      <c r="N703" s="193">
        <v>465</v>
      </c>
      <c r="O703" s="196">
        <v>260</v>
      </c>
      <c r="P703" s="188">
        <v>216</v>
      </c>
      <c r="Q703" s="189">
        <v>159</v>
      </c>
      <c r="R703" s="190">
        <v>207</v>
      </c>
      <c r="S703" s="191">
        <v>252</v>
      </c>
      <c r="T703" s="188">
        <v>163</v>
      </c>
      <c r="U703" s="192">
        <v>49</v>
      </c>
      <c r="V703" s="190">
        <v>419</v>
      </c>
      <c r="W703" s="197">
        <v>188</v>
      </c>
      <c r="X703" s="188">
        <v>213</v>
      </c>
      <c r="Y703" s="192">
        <v>149</v>
      </c>
      <c r="Z703" s="190">
        <v>472</v>
      </c>
      <c r="AA703" s="188">
        <v>624</v>
      </c>
      <c r="AB703" s="165">
        <f t="shared" si="13138"/>
        <v>3936</v>
      </c>
      <c r="AC703" s="166">
        <f t="shared" si="13055"/>
        <v>3436</v>
      </c>
      <c r="AD703" s="219"/>
      <c r="AE703" s="219"/>
      <c r="AF703" s="219"/>
      <c r="AG703" s="219"/>
      <c r="AH703" s="219"/>
      <c r="AI703" s="219"/>
      <c r="AJ703" s="219"/>
      <c r="AK703" s="219"/>
      <c r="AL703" s="219"/>
      <c r="AM703" s="219"/>
      <c r="AN703" s="219"/>
      <c r="AO703" s="219"/>
      <c r="AP703" s="219"/>
      <c r="AQ703" s="219"/>
      <c r="AR703" s="219"/>
      <c r="AS703" s="219"/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140" t="s">
        <v>28</v>
      </c>
      <c r="BJ703" s="124">
        <f>B703/B715</f>
        <v>4.1388931948535108E-2</v>
      </c>
      <c r="BK703" s="125">
        <f t="shared" ref="BK703" si="13358">C703/C715</f>
        <v>6.1823361823361823E-2</v>
      </c>
      <c r="BL703" s="126">
        <f t="shared" ref="BL703" si="13359">D703/D715</f>
        <v>5.2243392747387832E-2</v>
      </c>
      <c r="BM703" s="127">
        <f t="shared" ref="BM703" si="13360">E703/E715</f>
        <v>8.3079268292682931E-2</v>
      </c>
      <c r="BN703" s="124">
        <f t="shared" ref="BN703" si="13361">F703/F715</f>
        <v>5.7658604977216962E-2</v>
      </c>
      <c r="BO703" s="125">
        <f t="shared" ref="BO703" si="13362">G703/G715</f>
        <v>6.2058303886925792E-2</v>
      </c>
      <c r="BP703" s="126">
        <f t="shared" ref="BP703" si="13363">H703/H715</f>
        <v>6.3198002890553148E-2</v>
      </c>
      <c r="BQ703" s="127">
        <f t="shared" ref="BQ703" si="13364">I703/I715</f>
        <v>6.6905286343612341E-2</v>
      </c>
      <c r="BR703" s="124">
        <f t="shared" ref="BR703" si="13365">J703/J715</f>
        <v>8.408408408408409E-2</v>
      </c>
      <c r="BS703" s="125">
        <f t="shared" ref="BS703" si="13366">K703/K715</f>
        <v>2.8852056476365868E-2</v>
      </c>
      <c r="BT703" s="126">
        <f t="shared" ref="BT703" si="13367">L703/L715</f>
        <v>8.5175703979520595E-2</v>
      </c>
      <c r="BU703" s="124">
        <f t="shared" ref="BU703" si="13368">M703/M715</f>
        <v>4.2026616857342984E-2</v>
      </c>
      <c r="BV703" s="128">
        <f t="shared" ref="BV703" si="13369">N703/N715</f>
        <v>7.2633552014995315E-2</v>
      </c>
      <c r="BW703" s="129">
        <f t="shared" ref="BW703" si="13370">O703/O715</f>
        <v>4.1009463722397478E-2</v>
      </c>
      <c r="BX703" s="124">
        <f t="shared" ref="BX703" si="13371">P703/P715</f>
        <v>6.2572421784472768E-2</v>
      </c>
      <c r="BY703" s="125">
        <f t="shared" ref="BY703" si="13372">Q703/Q715</f>
        <v>5.0316455696202529E-2</v>
      </c>
      <c r="BZ703" s="126">
        <f t="shared" ref="BZ703" si="13373">R703/R715</f>
        <v>5.0897467420703224E-2</v>
      </c>
      <c r="CA703" s="127">
        <f t="shared" ref="CA703" si="13374">S703/S715</f>
        <v>6.2733383121732642E-2</v>
      </c>
      <c r="CB703" s="124">
        <f t="shared" ref="CB703" si="13375">T703/T715</f>
        <v>0.1176046176046176</v>
      </c>
      <c r="CC703" s="125">
        <f t="shared" ref="CC703" si="13376">U703/U715</f>
        <v>4.1952054794520549E-2</v>
      </c>
      <c r="CD703" s="126">
        <f t="shared" ref="CD703" si="13377">V703/V715</f>
        <v>7.2204032397036016E-2</v>
      </c>
      <c r="CE703" s="127">
        <f t="shared" ref="CE703" si="13378">W703/W715</f>
        <v>4.9538866930171281E-2</v>
      </c>
      <c r="CF703" s="124">
        <f t="shared" ref="CF703" si="13379">X703/X715</f>
        <v>6.6834013178537807E-2</v>
      </c>
      <c r="CG703" s="125">
        <f t="shared" ref="CG703" si="13380">Y703/Y715</f>
        <v>5.2893148739794109E-2</v>
      </c>
      <c r="CH703" s="126">
        <f t="shared" ref="CH703" si="13381">Z703/Z715</f>
        <v>6.94321859370403E-2</v>
      </c>
      <c r="CI703" s="124">
        <f t="shared" ref="CI703" si="13382">AA703/AA715</f>
        <v>6.0307335459553496E-2</v>
      </c>
      <c r="CJ703" s="130">
        <f t="shared" ref="CJ703" si="13383">AB703/AB715</f>
        <v>6.5152618685029459E-2</v>
      </c>
      <c r="CK703" s="131">
        <f t="shared" ref="CK703" si="13384">AC703/AC715</f>
        <v>5.697797824356593E-2</v>
      </c>
    </row>
    <row r="704" spans="1:89" x14ac:dyDescent="0.2">
      <c r="A704" s="132" t="s">
        <v>29</v>
      </c>
      <c r="B704" s="198">
        <v>355</v>
      </c>
      <c r="C704" s="182">
        <v>568</v>
      </c>
      <c r="D704" s="183">
        <v>183</v>
      </c>
      <c r="E704" s="184">
        <v>326</v>
      </c>
      <c r="F704" s="181">
        <v>387</v>
      </c>
      <c r="G704" s="185">
        <v>353</v>
      </c>
      <c r="H704" s="183">
        <v>617</v>
      </c>
      <c r="I704" s="184">
        <v>492</v>
      </c>
      <c r="J704" s="181">
        <v>172</v>
      </c>
      <c r="K704" s="182">
        <v>58</v>
      </c>
      <c r="L704" s="183">
        <v>282</v>
      </c>
      <c r="M704" s="181">
        <v>156</v>
      </c>
      <c r="N704" s="186">
        <v>406</v>
      </c>
      <c r="O704" s="199">
        <v>273</v>
      </c>
      <c r="P704" s="181">
        <v>245</v>
      </c>
      <c r="Q704" s="182">
        <v>177</v>
      </c>
      <c r="R704" s="183">
        <v>267</v>
      </c>
      <c r="S704" s="184">
        <v>261</v>
      </c>
      <c r="T704" s="181">
        <v>182</v>
      </c>
      <c r="U704" s="185">
        <v>42</v>
      </c>
      <c r="V704" s="183">
        <v>553</v>
      </c>
      <c r="W704" s="200">
        <v>189</v>
      </c>
      <c r="X704" s="181">
        <v>284</v>
      </c>
      <c r="Y704" s="185">
        <v>182</v>
      </c>
      <c r="Z704" s="183">
        <v>384</v>
      </c>
      <c r="AA704" s="181">
        <v>801</v>
      </c>
      <c r="AB704" s="165">
        <f t="shared" si="13138"/>
        <v>4317</v>
      </c>
      <c r="AC704" s="166">
        <f t="shared" si="13055"/>
        <v>3878</v>
      </c>
      <c r="AD704" s="219"/>
      <c r="AE704" s="219"/>
      <c r="AF704" s="219"/>
      <c r="AG704" s="219"/>
      <c r="AH704" s="219"/>
      <c r="AI704" s="219"/>
      <c r="AJ704" s="219"/>
      <c r="AK704" s="21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132" t="s">
        <v>29</v>
      </c>
      <c r="BJ704" s="124">
        <f>B704/B715</f>
        <v>5.5030227871647804E-2</v>
      </c>
      <c r="BK704" s="125">
        <f t="shared" ref="BK704" si="13385">C704/C715</f>
        <v>8.0911680911680911E-2</v>
      </c>
      <c r="BL704" s="126">
        <f t="shared" ref="BL704" si="13386">D704/D715</f>
        <v>5.6238475722188076E-2</v>
      </c>
      <c r="BM704" s="127">
        <f t="shared" ref="BM704" si="13387">E704/E715</f>
        <v>8.282520325203252E-2</v>
      </c>
      <c r="BN704" s="124">
        <f t="shared" ref="BN704" si="13388">F704/F715</f>
        <v>6.7823343848580436E-2</v>
      </c>
      <c r="BO704" s="125">
        <f t="shared" ref="BO704" si="13389">G704/G715</f>
        <v>7.7959363957597172E-2</v>
      </c>
      <c r="BP704" s="126">
        <f t="shared" ref="BP704" si="13390">H704/H715</f>
        <v>8.106687688871371E-2</v>
      </c>
      <c r="BQ704" s="127">
        <f t="shared" ref="BQ704" si="13391">I704/I715</f>
        <v>6.7731277533039647E-2</v>
      </c>
      <c r="BR704" s="124">
        <f t="shared" ref="BR704" si="13392">J704/J715</f>
        <v>8.6086086086086089E-2</v>
      </c>
      <c r="BS704" s="125">
        <f t="shared" ref="BS704" si="13393">K704/K715</f>
        <v>3.5604665438919582E-2</v>
      </c>
      <c r="BT704" s="126">
        <f t="shared" ref="BT704" si="13394">L704/L715</f>
        <v>6.5627181754712591E-2</v>
      </c>
      <c r="BU704" s="124">
        <f t="shared" ref="BU704" si="13395">M704/M715</f>
        <v>3.6423067943030588E-2</v>
      </c>
      <c r="BV704" s="128">
        <f t="shared" ref="BV704" si="13396">N704/N715</f>
        <v>6.3417681974383008E-2</v>
      </c>
      <c r="BW704" s="129">
        <f t="shared" ref="BW704" si="13397">O704/O715</f>
        <v>4.3059936908517352E-2</v>
      </c>
      <c r="BX704" s="124">
        <f t="shared" ref="BX704" si="13398">P704/P715</f>
        <v>7.0973348783314016E-2</v>
      </c>
      <c r="BY704" s="125">
        <f t="shared" ref="BY704" si="13399">Q704/Q715</f>
        <v>5.6012658227848101E-2</v>
      </c>
      <c r="BZ704" s="126">
        <f t="shared" ref="BZ704" si="13400">R704/R715</f>
        <v>6.5650356528153431E-2</v>
      </c>
      <c r="CA704" s="127">
        <f t="shared" ref="CA704" si="13401">S704/S715</f>
        <v>6.4973861090365945E-2</v>
      </c>
      <c r="CB704" s="124">
        <f t="shared" ref="CB704" si="13402">T704/T715</f>
        <v>0.13131313131313133</v>
      </c>
      <c r="CC704" s="125">
        <f t="shared" ref="CC704" si="13403">U704/U715</f>
        <v>3.5958904109589039E-2</v>
      </c>
      <c r="CD704" s="126">
        <f t="shared" ref="CD704" si="13404">V704/V715</f>
        <v>9.5295536791314833E-2</v>
      </c>
      <c r="CE704" s="127">
        <f t="shared" ref="CE704" si="13405">W704/W715</f>
        <v>4.9802371541501973E-2</v>
      </c>
      <c r="CF704" s="124">
        <f t="shared" ref="CF704" si="13406">X704/X715</f>
        <v>8.9112017571383748E-2</v>
      </c>
      <c r="CG704" s="125">
        <f t="shared" ref="CG704" si="13407">Y704/Y715</f>
        <v>6.4607738729144479E-2</v>
      </c>
      <c r="CH704" s="126">
        <f t="shared" ref="CH704" si="13408">Z704/Z715</f>
        <v>5.6487202118270081E-2</v>
      </c>
      <c r="CI704" s="124">
        <f t="shared" ref="CI704" si="13409">AA704/AA715</f>
        <v>7.7413743113946068E-2</v>
      </c>
      <c r="CJ704" s="130">
        <f t="shared" ref="CJ704" si="13410">AB704/AB715</f>
        <v>7.1459312719327289E-2</v>
      </c>
      <c r="CK704" s="131">
        <f t="shared" ref="CK704" si="13411">AC704/AC715</f>
        <v>6.4307508622976919E-2</v>
      </c>
    </row>
    <row r="705" spans="1:89" x14ac:dyDescent="0.2">
      <c r="A705" s="140" t="s">
        <v>30</v>
      </c>
      <c r="B705" s="195">
        <v>427</v>
      </c>
      <c r="C705" s="189">
        <v>581</v>
      </c>
      <c r="D705" s="190">
        <v>209</v>
      </c>
      <c r="E705" s="191">
        <v>363</v>
      </c>
      <c r="F705" s="188">
        <v>332</v>
      </c>
      <c r="G705" s="192">
        <v>382</v>
      </c>
      <c r="H705" s="190">
        <v>629</v>
      </c>
      <c r="I705" s="191">
        <v>571</v>
      </c>
      <c r="J705" s="188">
        <v>190</v>
      </c>
      <c r="K705" s="189">
        <v>77</v>
      </c>
      <c r="L705" s="190">
        <v>432</v>
      </c>
      <c r="M705" s="188">
        <v>170</v>
      </c>
      <c r="N705" s="193">
        <v>410</v>
      </c>
      <c r="O705" s="196">
        <v>406</v>
      </c>
      <c r="P705" s="188">
        <v>203</v>
      </c>
      <c r="Q705" s="189">
        <v>256</v>
      </c>
      <c r="R705" s="190">
        <v>256</v>
      </c>
      <c r="S705" s="191">
        <v>313</v>
      </c>
      <c r="T705" s="188">
        <v>167</v>
      </c>
      <c r="U705" s="192">
        <v>34</v>
      </c>
      <c r="V705" s="190">
        <v>545</v>
      </c>
      <c r="W705" s="197">
        <v>171</v>
      </c>
      <c r="X705" s="188">
        <v>319</v>
      </c>
      <c r="Y705" s="192">
        <v>200</v>
      </c>
      <c r="Z705" s="190">
        <v>443</v>
      </c>
      <c r="AA705" s="188">
        <v>1000</v>
      </c>
      <c r="AB705" s="165">
        <f t="shared" si="13138"/>
        <v>4562</v>
      </c>
      <c r="AC705" s="166">
        <f t="shared" si="13055"/>
        <v>4524</v>
      </c>
      <c r="AD705" s="219"/>
      <c r="AE705" s="219"/>
      <c r="AF705" s="219"/>
      <c r="AG705" s="219"/>
      <c r="AH705" s="219"/>
      <c r="AI705" s="219"/>
      <c r="AJ705" s="219"/>
      <c r="AK705" s="21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140" t="s">
        <v>30</v>
      </c>
      <c r="BJ705" s="124">
        <f>B705/B715</f>
        <v>6.6191288172376378E-2</v>
      </c>
      <c r="BK705" s="125">
        <f t="shared" ref="BK705" si="13412">C705/C715</f>
        <v>8.2763532763532766E-2</v>
      </c>
      <c r="BL705" s="126">
        <f t="shared" ref="BL705" si="13413">D705/D715</f>
        <v>6.4228641671788572E-2</v>
      </c>
      <c r="BM705" s="127">
        <f t="shared" ref="BM705" si="13414">E705/E715</f>
        <v>9.222560975609756E-2</v>
      </c>
      <c r="BN705" s="124">
        <f t="shared" ref="BN705" si="13415">F705/F715</f>
        <v>5.8184367332632318E-2</v>
      </c>
      <c r="BO705" s="125">
        <f t="shared" ref="BO705" si="13416">G705/G715</f>
        <v>8.4363957597173148E-2</v>
      </c>
      <c r="BP705" s="126">
        <f t="shared" ref="BP705" si="13417">H705/H715</f>
        <v>8.2643542241492576E-2</v>
      </c>
      <c r="BQ705" s="127">
        <f t="shared" ref="BQ705" si="13418">I705/I715</f>
        <v>7.8606828193832592E-2</v>
      </c>
      <c r="BR705" s="124">
        <f t="shared" ref="BR705" si="13419">J705/J715</f>
        <v>9.5095095095095089E-2</v>
      </c>
      <c r="BS705" s="125">
        <f t="shared" ref="BS705" si="13420">K705/K715</f>
        <v>4.7268262737875995E-2</v>
      </c>
      <c r="BT705" s="126">
        <f t="shared" ref="BT705" si="13421">L705/L715</f>
        <v>0.10053525715615545</v>
      </c>
      <c r="BU705" s="124">
        <f t="shared" ref="BU705" si="13422">M705/M715</f>
        <v>3.9691804809712815E-2</v>
      </c>
      <c r="BV705" s="128">
        <f t="shared" ref="BV705" si="13423">N705/N715</f>
        <v>6.4042486722899097E-2</v>
      </c>
      <c r="BW705" s="129">
        <f t="shared" ref="BW705" si="13424">O705/O715</f>
        <v>6.4037854889589907E-2</v>
      </c>
      <c r="BX705" s="124">
        <f t="shared" ref="BX705" si="13425">P705/P715</f>
        <v>5.8806488991888763E-2</v>
      </c>
      <c r="BY705" s="125">
        <f t="shared" ref="BY705" si="13426">Q705/Q715</f>
        <v>8.1012658227848103E-2</v>
      </c>
      <c r="BZ705" s="126">
        <f t="shared" ref="BZ705" si="13427">R705/R715</f>
        <v>6.2945660191787559E-2</v>
      </c>
      <c r="CA705" s="127">
        <f t="shared" ref="CA705" si="13428">S705/S715</f>
        <v>7.791884490913617E-2</v>
      </c>
      <c r="CB705" s="124">
        <f t="shared" ref="CB705" si="13429">T705/T715</f>
        <v>0.1204906204906205</v>
      </c>
      <c r="CC705" s="125">
        <f t="shared" ref="CC705" si="13430">U705/U715</f>
        <v>2.9109589041095889E-2</v>
      </c>
      <c r="CD705" s="126">
        <f t="shared" ref="CD705" si="13431">V705/V715</f>
        <v>9.3916939514044465E-2</v>
      </c>
      <c r="CE705" s="127">
        <f t="shared" ref="CE705" si="13432">W705/W715</f>
        <v>4.5059288537549404E-2</v>
      </c>
      <c r="CF705" s="124">
        <f t="shared" ref="CF705" si="13433">X705/X715</f>
        <v>0.10009413241292751</v>
      </c>
      <c r="CG705" s="125">
        <f t="shared" ref="CG705" si="13434">Y705/Y715</f>
        <v>7.0997515086971955E-2</v>
      </c>
      <c r="CH705" s="126">
        <f t="shared" ref="CH705" si="13435">Z705/Z715</f>
        <v>6.5166225360400121E-2</v>
      </c>
      <c r="CI705" s="124">
        <f t="shared" ref="CI705" si="13436">AA705/AA715</f>
        <v>9.6646370928771624E-2</v>
      </c>
      <c r="CJ705" s="130">
        <f t="shared" ref="CJ705" si="13437">AB705/AB715</f>
        <v>7.5514798384426929E-2</v>
      </c>
      <c r="CK705" s="131">
        <f t="shared" ref="CK705" si="13438">AC705/AC715</f>
        <v>7.5019899177500668E-2</v>
      </c>
    </row>
    <row r="706" spans="1:89" x14ac:dyDescent="0.2">
      <c r="A706" s="132" t="s">
        <v>31</v>
      </c>
      <c r="B706" s="198">
        <v>505</v>
      </c>
      <c r="C706" s="182">
        <v>446</v>
      </c>
      <c r="D706" s="183">
        <v>215</v>
      </c>
      <c r="E706" s="184">
        <v>310</v>
      </c>
      <c r="F706" s="181">
        <v>257</v>
      </c>
      <c r="G706" s="185">
        <v>494</v>
      </c>
      <c r="H706" s="183">
        <v>588</v>
      </c>
      <c r="I706" s="184">
        <v>597</v>
      </c>
      <c r="J706" s="181">
        <v>164</v>
      </c>
      <c r="K706" s="182">
        <v>60</v>
      </c>
      <c r="L706" s="183">
        <v>386</v>
      </c>
      <c r="M706" s="181">
        <v>169</v>
      </c>
      <c r="N706" s="186">
        <v>356</v>
      </c>
      <c r="O706" s="199">
        <v>370</v>
      </c>
      <c r="P706" s="181">
        <v>238</v>
      </c>
      <c r="Q706" s="182">
        <v>237</v>
      </c>
      <c r="R706" s="183">
        <v>220</v>
      </c>
      <c r="S706" s="184">
        <v>367</v>
      </c>
      <c r="T706" s="181">
        <v>145</v>
      </c>
      <c r="U706" s="185">
        <v>39</v>
      </c>
      <c r="V706" s="183">
        <v>639</v>
      </c>
      <c r="W706" s="200">
        <v>109</v>
      </c>
      <c r="X706" s="181">
        <v>243</v>
      </c>
      <c r="Y706" s="185">
        <v>181</v>
      </c>
      <c r="Z706" s="183">
        <v>461</v>
      </c>
      <c r="AA706" s="181">
        <v>851</v>
      </c>
      <c r="AB706" s="165">
        <f t="shared" si="13138"/>
        <v>4417</v>
      </c>
      <c r="AC706" s="166">
        <f t="shared" si="13055"/>
        <v>4230</v>
      </c>
      <c r="AD706" s="219"/>
      <c r="AE706" s="219"/>
      <c r="AF706" s="219"/>
      <c r="AG706" s="219"/>
      <c r="AH706" s="219"/>
      <c r="AI706" s="219"/>
      <c r="AJ706" s="219"/>
      <c r="AK706" s="21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132" t="s">
        <v>31</v>
      </c>
      <c r="BJ706" s="124">
        <f>B706/B715</f>
        <v>7.8282436831498992E-2</v>
      </c>
      <c r="BK706" s="125">
        <f t="shared" ref="BK706" si="13439">C706/C715</f>
        <v>6.3532763532763534E-2</v>
      </c>
      <c r="BL706" s="126">
        <f t="shared" ref="BL706" si="13440">D706/D715</f>
        <v>6.6072526121696368E-2</v>
      </c>
      <c r="BM706" s="127">
        <f t="shared" ref="BM706" si="13441">E706/E715</f>
        <v>7.8760162601626021E-2</v>
      </c>
      <c r="BN706" s="124">
        <f t="shared" ref="BN706" si="13442">F706/F715</f>
        <v>4.504030844724851E-2</v>
      </c>
      <c r="BO706" s="125">
        <f t="shared" ref="BO706" si="13443">G706/G715</f>
        <v>0.10909893992932862</v>
      </c>
      <c r="BP706" s="126">
        <f t="shared" ref="BP706" si="13444">H706/H715</f>
        <v>7.7256602286164766E-2</v>
      </c>
      <c r="BQ706" s="127">
        <f t="shared" ref="BQ706" si="13445">I706/I715</f>
        <v>8.2186123348017615E-2</v>
      </c>
      <c r="BR706" s="124">
        <f t="shared" ref="BR706" si="13446">J706/J715</f>
        <v>8.2082082082082078E-2</v>
      </c>
      <c r="BS706" s="125">
        <f t="shared" ref="BS706" si="13447">K706/K715</f>
        <v>3.6832412523020261E-2</v>
      </c>
      <c r="BT706" s="126">
        <f t="shared" ref="BT706" si="13448">L706/L715</f>
        <v>8.9830114033046318E-2</v>
      </c>
      <c r="BU706" s="124">
        <f t="shared" ref="BU706" si="13449">M706/M715</f>
        <v>3.9458323604949802E-2</v>
      </c>
      <c r="BV706" s="128">
        <f t="shared" ref="BV706" si="13450">N706/N715</f>
        <v>5.5607622617931896E-2</v>
      </c>
      <c r="BW706" s="129">
        <f t="shared" ref="BW706" si="13451">O706/O715</f>
        <v>5.8359621451104099E-2</v>
      </c>
      <c r="BX706" s="124">
        <f t="shared" ref="BX706" si="13452">P706/P715</f>
        <v>6.8945538818076482E-2</v>
      </c>
      <c r="BY706" s="125">
        <f t="shared" ref="BY706" si="13453">Q706/Q715</f>
        <v>7.4999999999999997E-2</v>
      </c>
      <c r="BZ706" s="126">
        <f t="shared" ref="BZ706" si="13454">R706/R715</f>
        <v>5.4093926727317436E-2</v>
      </c>
      <c r="CA706" s="127">
        <f t="shared" ref="CA706" si="13455">S706/S715</f>
        <v>9.1361712720936017E-2</v>
      </c>
      <c r="CB706" s="124">
        <f t="shared" ref="CB706" si="13456">T706/T715</f>
        <v>0.10461760461760462</v>
      </c>
      <c r="CC706" s="125">
        <f t="shared" ref="CC706" si="13457">U706/U715</f>
        <v>3.3390410958904111E-2</v>
      </c>
      <c r="CD706" s="126">
        <f t="shared" ref="CD706" si="13458">V706/V715</f>
        <v>0.1101154575219714</v>
      </c>
      <c r="CE706" s="127">
        <f t="shared" ref="CE706" si="13459">W706/W715</f>
        <v>2.8722002635046113E-2</v>
      </c>
      <c r="CF706" s="124">
        <f t="shared" ref="CF706" si="13460">X706/X715</f>
        <v>7.6247254471289619E-2</v>
      </c>
      <c r="CG706" s="125">
        <f t="shared" ref="CG706" si="13461">Y706/Y715</f>
        <v>6.4252751153709625E-2</v>
      </c>
      <c r="CH706" s="126">
        <f t="shared" ref="CH706" si="13462">Z706/Z715</f>
        <v>6.7814062959694027E-2</v>
      </c>
      <c r="CI706" s="124">
        <f t="shared" ref="CI706" si="13463">AA706/AA715</f>
        <v>8.2246061660384659E-2</v>
      </c>
      <c r="CJ706" s="130">
        <f t="shared" ref="CJ706" si="13464">AB706/AB715</f>
        <v>7.3114612990796524E-2</v>
      </c>
      <c r="CK706" s="131">
        <f t="shared" ref="CK706" si="13465">AC706/AC715</f>
        <v>7.014460068983816E-2</v>
      </c>
    </row>
    <row r="707" spans="1:89" x14ac:dyDescent="0.2">
      <c r="A707" s="140" t="s">
        <v>32</v>
      </c>
      <c r="B707" s="195">
        <v>371</v>
      </c>
      <c r="C707" s="189">
        <v>513</v>
      </c>
      <c r="D707" s="190">
        <v>117</v>
      </c>
      <c r="E707" s="191">
        <v>324</v>
      </c>
      <c r="F707" s="188">
        <v>173</v>
      </c>
      <c r="G707" s="192">
        <v>422</v>
      </c>
      <c r="H707" s="190">
        <v>491</v>
      </c>
      <c r="I707" s="191">
        <v>611</v>
      </c>
      <c r="J707" s="188">
        <v>90</v>
      </c>
      <c r="K707" s="189">
        <v>63</v>
      </c>
      <c r="L707" s="190">
        <v>421</v>
      </c>
      <c r="M707" s="188">
        <v>171</v>
      </c>
      <c r="N707" s="193">
        <v>571</v>
      </c>
      <c r="O707" s="196">
        <v>421</v>
      </c>
      <c r="P707" s="188">
        <v>326</v>
      </c>
      <c r="Q707" s="189">
        <v>323</v>
      </c>
      <c r="R707" s="190">
        <v>187</v>
      </c>
      <c r="S707" s="191">
        <v>412</v>
      </c>
      <c r="T707" s="188">
        <v>128</v>
      </c>
      <c r="U707" s="192">
        <v>31</v>
      </c>
      <c r="V707" s="190">
        <v>513</v>
      </c>
      <c r="W707" s="197">
        <v>169</v>
      </c>
      <c r="X707" s="188">
        <v>224</v>
      </c>
      <c r="Y707" s="192">
        <v>241</v>
      </c>
      <c r="Z707" s="190">
        <v>384</v>
      </c>
      <c r="AA707" s="188">
        <v>874</v>
      </c>
      <c r="AB707" s="165">
        <f t="shared" si="13138"/>
        <v>3996</v>
      </c>
      <c r="AC707" s="166">
        <f t="shared" si="13055"/>
        <v>4575</v>
      </c>
      <c r="AD707" s="219"/>
      <c r="AE707" s="219"/>
      <c r="AF707" s="219"/>
      <c r="AG707" s="219"/>
      <c r="AH707" s="219"/>
      <c r="AI707" s="219"/>
      <c r="AJ707" s="219"/>
      <c r="AK707" s="219"/>
      <c r="AL707" s="219"/>
      <c r="AM707" s="219"/>
      <c r="AN707" s="219"/>
      <c r="AO707" s="219"/>
      <c r="AP707" s="219"/>
      <c r="AQ707" s="219"/>
      <c r="AR707" s="219"/>
      <c r="AS707" s="219"/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140" t="s">
        <v>32</v>
      </c>
      <c r="BJ707" s="124">
        <f>B707/B715</f>
        <v>5.7510463494031931E-2</v>
      </c>
      <c r="BK707" s="125">
        <f t="shared" ref="BK707" si="13466">C707/C715</f>
        <v>7.3076923076923081E-2</v>
      </c>
      <c r="BL707" s="126">
        <f t="shared" ref="BL707" si="13467">D707/D715</f>
        <v>3.5955746773202214E-2</v>
      </c>
      <c r="BM707" s="127">
        <f t="shared" ref="BM707" si="13468">E707/E715</f>
        <v>8.2317073170731711E-2</v>
      </c>
      <c r="BN707" s="124">
        <f t="shared" ref="BN707" si="13469">F707/F715</f>
        <v>3.0318962495618648E-2</v>
      </c>
      <c r="BO707" s="125">
        <f t="shared" ref="BO707" si="13470">G707/G715</f>
        <v>9.319787985865724E-2</v>
      </c>
      <c r="BP707" s="126">
        <f t="shared" ref="BP707" si="13471">H707/H715</f>
        <v>6.4511890684535542E-2</v>
      </c>
      <c r="BQ707" s="127">
        <f t="shared" ref="BQ707" si="13472">I707/I715</f>
        <v>8.4113436123348012E-2</v>
      </c>
      <c r="BR707" s="124">
        <f t="shared" ref="BR707" si="13473">J707/J715</f>
        <v>4.5045045045045043E-2</v>
      </c>
      <c r="BS707" s="125">
        <f t="shared" ref="BS707" si="13474">K707/K715</f>
        <v>3.8674033149171269E-2</v>
      </c>
      <c r="BT707" s="126">
        <f t="shared" ref="BT707" si="13475">L707/L715</f>
        <v>9.7975331626716317E-2</v>
      </c>
      <c r="BU707" s="124">
        <f t="shared" ref="BU707" si="13476">M707/M715</f>
        <v>3.9925286014475835E-2</v>
      </c>
      <c r="BV707" s="128">
        <f t="shared" ref="BV707" si="13477">N707/N715</f>
        <v>8.919087785067166E-2</v>
      </c>
      <c r="BW707" s="129">
        <f t="shared" ref="BW707" si="13478">O707/O715</f>
        <v>6.6403785488958991E-2</v>
      </c>
      <c r="BX707" s="124">
        <f t="shared" ref="BX707" si="13479">P707/P715</f>
        <v>9.4438006952491313E-2</v>
      </c>
      <c r="BY707" s="125">
        <f t="shared" ref="BY707" si="13480">Q707/Q715</f>
        <v>0.10221518987341772</v>
      </c>
      <c r="BZ707" s="126">
        <f t="shared" ref="BZ707" si="13481">R707/R715</f>
        <v>4.597983771821982E-2</v>
      </c>
      <c r="CA707" s="127">
        <f t="shared" ref="CA707" si="13482">S707/S715</f>
        <v>0.10256410256410256</v>
      </c>
      <c r="CB707" s="124">
        <f t="shared" ref="CB707" si="13483">T707/T715</f>
        <v>9.2352092352092352E-2</v>
      </c>
      <c r="CC707" s="125">
        <f t="shared" ref="CC707" si="13484">U707/U715</f>
        <v>2.6541095890410957E-2</v>
      </c>
      <c r="CD707" s="126">
        <f t="shared" ref="CD707" si="13485">V707/V715</f>
        <v>8.8402550404962948E-2</v>
      </c>
      <c r="CE707" s="127">
        <f t="shared" ref="CE707" si="13486">W707/W715</f>
        <v>4.4532279314888013E-2</v>
      </c>
      <c r="CF707" s="124">
        <f t="shared" ref="CF707" si="13487">X707/X715</f>
        <v>7.0285534985880138E-2</v>
      </c>
      <c r="CG707" s="125">
        <f t="shared" ref="CG707" si="13488">Y707/Y715</f>
        <v>8.5552005679801202E-2</v>
      </c>
      <c r="CH707" s="126">
        <f t="shared" ref="CH707" si="13489">Z707/Z715</f>
        <v>5.6487202118270081E-2</v>
      </c>
      <c r="CI707" s="124">
        <f t="shared" ref="CI707" si="13490">AA707/AA715</f>
        <v>8.4468928191746395E-2</v>
      </c>
      <c r="CJ707" s="130">
        <f t="shared" ref="CJ707" si="13491">AB707/AB715</f>
        <v>6.6145798847911011E-2</v>
      </c>
      <c r="CK707" s="131">
        <f t="shared" ref="CK707" si="13492">AC707/AC715</f>
        <v>7.5865614221278854E-2</v>
      </c>
    </row>
    <row r="708" spans="1:89" x14ac:dyDescent="0.2">
      <c r="A708" s="132" t="s">
        <v>33</v>
      </c>
      <c r="B708" s="198">
        <v>240</v>
      </c>
      <c r="C708" s="182">
        <v>540</v>
      </c>
      <c r="D708" s="183">
        <v>55</v>
      </c>
      <c r="E708" s="184">
        <v>291</v>
      </c>
      <c r="F708" s="181">
        <v>82</v>
      </c>
      <c r="G708" s="185">
        <v>449</v>
      </c>
      <c r="H708" s="183">
        <v>161</v>
      </c>
      <c r="I708" s="184">
        <v>480</v>
      </c>
      <c r="J708" s="181">
        <v>53</v>
      </c>
      <c r="K708" s="182">
        <v>74</v>
      </c>
      <c r="L708" s="183">
        <v>340</v>
      </c>
      <c r="M708" s="181">
        <v>129</v>
      </c>
      <c r="N708" s="186">
        <v>531</v>
      </c>
      <c r="O708" s="199">
        <v>286</v>
      </c>
      <c r="P708" s="181">
        <v>137</v>
      </c>
      <c r="Q708" s="182">
        <v>196</v>
      </c>
      <c r="R708" s="183">
        <v>103</v>
      </c>
      <c r="S708" s="184">
        <v>327</v>
      </c>
      <c r="T708" s="181">
        <v>54</v>
      </c>
      <c r="U708" s="185">
        <v>14</v>
      </c>
      <c r="V708" s="183">
        <v>433</v>
      </c>
      <c r="W708" s="200">
        <v>119</v>
      </c>
      <c r="X708" s="181">
        <v>48</v>
      </c>
      <c r="Y708" s="185">
        <v>158</v>
      </c>
      <c r="Z708" s="183">
        <v>197</v>
      </c>
      <c r="AA708" s="181">
        <v>691</v>
      </c>
      <c r="AB708" s="165">
        <f t="shared" si="13138"/>
        <v>2434</v>
      </c>
      <c r="AC708" s="166">
        <f t="shared" si="13055"/>
        <v>3754</v>
      </c>
      <c r="AD708" s="219"/>
      <c r="AE708" s="219"/>
      <c r="AF708" s="219"/>
      <c r="AG708" s="219"/>
      <c r="AH708" s="219"/>
      <c r="AI708" s="219"/>
      <c r="AJ708" s="219"/>
      <c r="AK708" s="219"/>
      <c r="AL708" s="219"/>
      <c r="AM708" s="219"/>
      <c r="AN708" s="219"/>
      <c r="AO708" s="219"/>
      <c r="AP708" s="219"/>
      <c r="AQ708" s="219"/>
      <c r="AR708" s="219"/>
      <c r="AS708" s="219"/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132" t="s">
        <v>33</v>
      </c>
      <c r="BJ708" s="124">
        <f>B708/B715</f>
        <v>3.7203534335761901E-2</v>
      </c>
      <c r="BK708" s="125">
        <f t="shared" ref="BK708" si="13493">C708/C715</f>
        <v>7.6923076923076927E-2</v>
      </c>
      <c r="BL708" s="126">
        <f t="shared" ref="BL708" si="13494">D708/D715</f>
        <v>1.6902274124154886E-2</v>
      </c>
      <c r="BM708" s="127">
        <f t="shared" ref="BM708" si="13495">E708/E715</f>
        <v>7.3932926829268289E-2</v>
      </c>
      <c r="BN708" s="124">
        <f t="shared" ref="BN708" si="13496">F708/F715</f>
        <v>1.4370837714686295E-2</v>
      </c>
      <c r="BO708" s="125">
        <f t="shared" ref="BO708" si="13497">G708/G715</f>
        <v>9.9160777385159007E-2</v>
      </c>
      <c r="BP708" s="126">
        <f t="shared" ref="BP708" si="13498">H708/H715</f>
        <v>2.1153593483116542E-2</v>
      </c>
      <c r="BQ708" s="127">
        <f t="shared" ref="BQ708" si="13499">I708/I715</f>
        <v>6.6079295154185022E-2</v>
      </c>
      <c r="BR708" s="124">
        <f t="shared" ref="BR708" si="13500">J708/J715</f>
        <v>2.6526526526526525E-2</v>
      </c>
      <c r="BS708" s="125">
        <f t="shared" ref="BS708" si="13501">K708/K715</f>
        <v>4.5426642111724987E-2</v>
      </c>
      <c r="BT708" s="126">
        <f t="shared" ref="BT708" si="13502">L708/L715</f>
        <v>7.912497090993717E-2</v>
      </c>
      <c r="BU708" s="124">
        <f t="shared" ref="BU708" si="13503">M708/M715</f>
        <v>3.0119075414429139E-2</v>
      </c>
      <c r="BV708" s="128">
        <f t="shared" ref="BV708" si="13504">N708/N715</f>
        <v>8.2942830365510783E-2</v>
      </c>
      <c r="BW708" s="129">
        <f t="shared" ref="BW708" si="13505">O708/O715</f>
        <v>4.5110410094637225E-2</v>
      </c>
      <c r="BX708" s="124">
        <f t="shared" ref="BX708" si="13506">P708/P715</f>
        <v>3.968713789107764E-2</v>
      </c>
      <c r="BY708" s="125">
        <f t="shared" ref="BY708" si="13507">Q708/Q715</f>
        <v>6.20253164556962E-2</v>
      </c>
      <c r="BZ708" s="126">
        <f t="shared" ref="BZ708" si="13508">R708/R715</f>
        <v>2.5325792967789525E-2</v>
      </c>
      <c r="CA708" s="127">
        <f t="shared" ref="CA708" si="13509">S708/S715</f>
        <v>8.1404032860343534E-2</v>
      </c>
      <c r="CB708" s="124">
        <f t="shared" ref="CB708" si="13510">T708/T715</f>
        <v>3.896103896103896E-2</v>
      </c>
      <c r="CC708" s="125">
        <f t="shared" ref="CC708" si="13511">U708/U715</f>
        <v>1.1986301369863013E-2</v>
      </c>
      <c r="CD708" s="126">
        <f t="shared" ref="CD708" si="13512">V708/V715</f>
        <v>7.4616577632259179E-2</v>
      </c>
      <c r="CE708" s="127">
        <f t="shared" ref="CE708" si="13513">W708/W715</f>
        <v>3.1357048748353093E-2</v>
      </c>
      <c r="CF708" s="124">
        <f t="shared" ref="CF708" si="13514">X708/X715</f>
        <v>1.5061186068402886E-2</v>
      </c>
      <c r="CG708" s="125">
        <f t="shared" ref="CG708" si="13515">Y708/Y715</f>
        <v>5.6088036918707847E-2</v>
      </c>
      <c r="CH708" s="126">
        <f t="shared" ref="CH708" si="13516">Z708/Z715</f>
        <v>2.8979111503383347E-2</v>
      </c>
      <c r="CI708" s="124">
        <f t="shared" ref="CI708" si="13517">AA708/AA715</f>
        <v>6.6782642311781187E-2</v>
      </c>
      <c r="CJ708" s="130">
        <f t="shared" ref="CJ708" si="13518">AB708/AB715</f>
        <v>4.0290008607561413E-2</v>
      </c>
      <c r="CK708" s="131">
        <f t="shared" ref="CK708" si="13519">AC708/AC715</f>
        <v>6.2251260281241706E-2</v>
      </c>
    </row>
    <row r="709" spans="1:89" x14ac:dyDescent="0.2">
      <c r="A709" s="140" t="s">
        <v>34</v>
      </c>
      <c r="B709" s="195">
        <v>9</v>
      </c>
      <c r="C709" s="189">
        <v>285</v>
      </c>
      <c r="D709" s="190">
        <v>4</v>
      </c>
      <c r="E709" s="191">
        <v>153</v>
      </c>
      <c r="F709" s="188">
        <v>14</v>
      </c>
      <c r="G709" s="192">
        <v>146</v>
      </c>
      <c r="H709" s="190">
        <v>20</v>
      </c>
      <c r="I709" s="191">
        <v>183</v>
      </c>
      <c r="J709" s="188">
        <v>5</v>
      </c>
      <c r="K709" s="189">
        <v>24</v>
      </c>
      <c r="L709" s="190">
        <v>77</v>
      </c>
      <c r="M709" s="188">
        <v>24</v>
      </c>
      <c r="N709" s="193">
        <v>53</v>
      </c>
      <c r="O709" s="196">
        <v>64</v>
      </c>
      <c r="P709" s="188">
        <v>25</v>
      </c>
      <c r="Q709" s="189">
        <v>47</v>
      </c>
      <c r="R709" s="190">
        <v>24</v>
      </c>
      <c r="S709" s="191">
        <v>86</v>
      </c>
      <c r="T709" s="188">
        <v>7</v>
      </c>
      <c r="U709" s="192">
        <v>9</v>
      </c>
      <c r="V709" s="190">
        <v>49</v>
      </c>
      <c r="W709" s="197">
        <v>49</v>
      </c>
      <c r="X709" s="188">
        <v>19</v>
      </c>
      <c r="Y709" s="192">
        <v>36</v>
      </c>
      <c r="Z709" s="190">
        <v>58</v>
      </c>
      <c r="AA709" s="188">
        <v>139</v>
      </c>
      <c r="AB709" s="165">
        <f t="shared" si="13138"/>
        <v>364</v>
      </c>
      <c r="AC709" s="166">
        <f t="shared" si="13055"/>
        <v>1245</v>
      </c>
      <c r="AD709" s="219"/>
      <c r="AE709" s="219"/>
      <c r="AF709" s="219"/>
      <c r="AG709" s="219"/>
      <c r="AH709" s="219"/>
      <c r="AI709" s="219"/>
      <c r="AJ709" s="219"/>
      <c r="AK709" s="219"/>
      <c r="AL709" s="219"/>
      <c r="AM709" s="219"/>
      <c r="AN709" s="219"/>
      <c r="AO709" s="219"/>
      <c r="AP709" s="219"/>
      <c r="AQ709" s="219"/>
      <c r="AR709" s="219"/>
      <c r="AS709" s="219"/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140" t="s">
        <v>34</v>
      </c>
      <c r="BJ709" s="124">
        <f>B709/B715</f>
        <v>1.3951325375910712E-3</v>
      </c>
      <c r="BK709" s="125">
        <f t="shared" ref="BK709" si="13520">C709/C715</f>
        <v>4.05982905982906E-2</v>
      </c>
      <c r="BL709" s="126">
        <f t="shared" ref="BL709" si="13521">D709/D715</f>
        <v>1.2292562999385371E-3</v>
      </c>
      <c r="BM709" s="127">
        <f t="shared" ref="BM709" si="13522">E709/E715</f>
        <v>3.8871951219512195E-2</v>
      </c>
      <c r="BN709" s="124">
        <f t="shared" ref="BN709" si="13523">F709/F715</f>
        <v>2.4535576586049773E-3</v>
      </c>
      <c r="BO709" s="125">
        <f t="shared" ref="BO709" si="13524">G709/G715</f>
        <v>3.2243816254416961E-2</v>
      </c>
      <c r="BP709" s="126">
        <f t="shared" ref="BP709" si="13525">H709/H715</f>
        <v>2.6277755879647877E-3</v>
      </c>
      <c r="BQ709" s="127">
        <f t="shared" ref="BQ709" si="13526">I709/I715</f>
        <v>2.5192731277533041E-2</v>
      </c>
      <c r="BR709" s="124">
        <f t="shared" ref="BR709" si="13527">J709/J715</f>
        <v>2.5025025025025025E-3</v>
      </c>
      <c r="BS709" s="125">
        <f t="shared" ref="BS709" si="13528">K709/K715</f>
        <v>1.4732965009208104E-2</v>
      </c>
      <c r="BT709" s="126">
        <f t="shared" ref="BT709" si="13529">L709/L715</f>
        <v>1.7919478706074004E-2</v>
      </c>
      <c r="BU709" s="124">
        <f t="shared" ref="BU709" si="13530">M709/M715</f>
        <v>5.6035489143123982E-3</v>
      </c>
      <c r="BV709" s="128">
        <f t="shared" ref="BV709" si="13531">N709/N715</f>
        <v>8.2786629178381761E-3</v>
      </c>
      <c r="BW709" s="129">
        <f t="shared" ref="BW709" si="13532">O709/O715</f>
        <v>1.0094637223974764E-2</v>
      </c>
      <c r="BX709" s="124">
        <f t="shared" ref="BX709" si="13533">P709/P715</f>
        <v>7.2421784472769413E-3</v>
      </c>
      <c r="BY709" s="125">
        <f t="shared" ref="BY709" si="13534">Q709/Q715</f>
        <v>1.4873417721518987E-2</v>
      </c>
      <c r="BZ709" s="126">
        <f t="shared" ref="BZ709" si="13535">R709/R715</f>
        <v>5.9011556429800832E-3</v>
      </c>
      <c r="CA709" s="127">
        <f t="shared" ref="CA709" si="13536">S709/S715</f>
        <v>2.1409011700273838E-2</v>
      </c>
      <c r="CB709" s="124">
        <f t="shared" ref="CB709" si="13537">T709/T715</f>
        <v>5.0505050505050509E-3</v>
      </c>
      <c r="CC709" s="125">
        <f t="shared" ref="CC709" si="13538">U709/U715</f>
        <v>7.7054794520547941E-3</v>
      </c>
      <c r="CD709" s="126">
        <f t="shared" ref="CD709" si="13539">V709/V715</f>
        <v>8.4439083232810616E-3</v>
      </c>
      <c r="CE709" s="127">
        <f t="shared" ref="CE709" si="13540">W709/W715</f>
        <v>1.2911725955204217E-2</v>
      </c>
      <c r="CF709" s="124">
        <f t="shared" ref="CF709" si="13541">X709/X715</f>
        <v>5.9617194854094764E-3</v>
      </c>
      <c r="CG709" s="125">
        <f t="shared" ref="CG709" si="13542">Y709/Y715</f>
        <v>1.2779552715654952E-2</v>
      </c>
      <c r="CH709" s="126">
        <f t="shared" ref="CH709" si="13543">Z709/Z715</f>
        <v>8.5319211532803758E-3</v>
      </c>
      <c r="CI709" s="124">
        <f t="shared" ref="CI709" si="13544">AA709/AA715</f>
        <v>1.3433845559099256E-2</v>
      </c>
      <c r="CJ709" s="130">
        <f t="shared" ref="CJ709" si="13545">AB709/AB715</f>
        <v>6.0252929881480502E-3</v>
      </c>
      <c r="CK709" s="131">
        <f t="shared" ref="CK709" si="13546">AC709/AC715</f>
        <v>2.0645396656938181E-2</v>
      </c>
    </row>
    <row r="710" spans="1:89" x14ac:dyDescent="0.2">
      <c r="A710" s="132" t="s">
        <v>35</v>
      </c>
      <c r="B710" s="198">
        <v>0</v>
      </c>
      <c r="C710" s="182">
        <v>11</v>
      </c>
      <c r="D710" s="183">
        <v>0</v>
      </c>
      <c r="E710" s="184">
        <v>9</v>
      </c>
      <c r="F710" s="181">
        <v>0</v>
      </c>
      <c r="G710" s="185">
        <v>5</v>
      </c>
      <c r="H710" s="183">
        <v>4</v>
      </c>
      <c r="I710" s="184">
        <v>4</v>
      </c>
      <c r="J710" s="181">
        <v>0</v>
      </c>
      <c r="K710" s="182">
        <v>0</v>
      </c>
      <c r="L710" s="183">
        <v>1</v>
      </c>
      <c r="M710" s="181">
        <v>1</v>
      </c>
      <c r="N710" s="186">
        <v>2</v>
      </c>
      <c r="O710" s="199">
        <v>3</v>
      </c>
      <c r="P710" s="181">
        <v>0</v>
      </c>
      <c r="Q710" s="182">
        <v>0</v>
      </c>
      <c r="R710" s="183">
        <v>0</v>
      </c>
      <c r="S710" s="184">
        <v>3</v>
      </c>
      <c r="T710" s="181">
        <v>0</v>
      </c>
      <c r="U710" s="185">
        <v>1</v>
      </c>
      <c r="V710" s="183">
        <v>2</v>
      </c>
      <c r="W710" s="200">
        <v>1</v>
      </c>
      <c r="X710" s="181">
        <v>0</v>
      </c>
      <c r="Y710" s="185">
        <v>4</v>
      </c>
      <c r="Z710" s="183">
        <v>3</v>
      </c>
      <c r="AA710" s="181">
        <v>14</v>
      </c>
      <c r="AB710" s="165">
        <f t="shared" si="13138"/>
        <v>12</v>
      </c>
      <c r="AC710" s="166">
        <f t="shared" si="13055"/>
        <v>56</v>
      </c>
      <c r="AD710" s="219"/>
      <c r="AE710" s="219"/>
      <c r="AF710" s="219"/>
      <c r="AG710" s="219"/>
      <c r="AH710" s="219"/>
      <c r="AI710" s="219"/>
      <c r="AJ710" s="219"/>
      <c r="AK710" s="21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132" t="s">
        <v>35</v>
      </c>
      <c r="BJ710" s="124">
        <f>B710/B715</f>
        <v>0</v>
      </c>
      <c r="BK710" s="125">
        <f t="shared" ref="BK710" si="13547">C710/C715</f>
        <v>1.5669515669515669E-3</v>
      </c>
      <c r="BL710" s="126">
        <f t="shared" ref="BL710" si="13548">D710/D715</f>
        <v>0</v>
      </c>
      <c r="BM710" s="127">
        <f t="shared" ref="BM710" si="13549">E710/E715</f>
        <v>2.2865853658536584E-3</v>
      </c>
      <c r="BN710" s="124">
        <f t="shared" ref="BN710" si="13550">F710/F715</f>
        <v>0</v>
      </c>
      <c r="BO710" s="125">
        <f t="shared" ref="BO710" si="13551">G710/G715</f>
        <v>1.1042402826855124E-3</v>
      </c>
      <c r="BP710" s="126">
        <f t="shared" ref="BP710" si="13552">H710/H715</f>
        <v>5.2555511759295754E-4</v>
      </c>
      <c r="BQ710" s="127">
        <f t="shared" ref="BQ710" si="13553">I710/I715</f>
        <v>5.506607929515419E-4</v>
      </c>
      <c r="BR710" s="124">
        <f t="shared" ref="BR710" si="13554">J710/J715</f>
        <v>0</v>
      </c>
      <c r="BS710" s="125">
        <f t="shared" ref="BS710" si="13555">K710/K715</f>
        <v>0</v>
      </c>
      <c r="BT710" s="126">
        <f t="shared" ref="BT710" si="13556">L710/L715</f>
        <v>2.3272050267628578E-4</v>
      </c>
      <c r="BU710" s="124">
        <f t="shared" ref="BU710" si="13557">M710/M715</f>
        <v>2.3348120476301658E-4</v>
      </c>
      <c r="BV710" s="128">
        <f t="shared" ref="BV710" si="13558">N710/N715</f>
        <v>3.1240237425804435E-4</v>
      </c>
      <c r="BW710" s="129">
        <f t="shared" ref="BW710" si="13559">O710/O715</f>
        <v>4.7318611987381704E-4</v>
      </c>
      <c r="BX710" s="124">
        <f t="shared" ref="BX710" si="13560">P710/P715</f>
        <v>0</v>
      </c>
      <c r="BY710" s="125">
        <f t="shared" ref="BY710" si="13561">Q710/Q715</f>
        <v>0</v>
      </c>
      <c r="BZ710" s="126">
        <f t="shared" ref="BZ710" si="13562">R710/R715</f>
        <v>0</v>
      </c>
      <c r="CA710" s="127">
        <f t="shared" ref="CA710" si="13563">S710/S715</f>
        <v>7.468259895444362E-4</v>
      </c>
      <c r="CB710" s="124">
        <f t="shared" ref="CB710" si="13564">T710/T715</f>
        <v>0</v>
      </c>
      <c r="CC710" s="125">
        <f t="shared" ref="CC710" si="13565">U710/U715</f>
        <v>8.5616438356164379E-4</v>
      </c>
      <c r="CD710" s="126">
        <f t="shared" ref="CD710" si="13566">V710/V715</f>
        <v>3.4464931931759432E-4</v>
      </c>
      <c r="CE710" s="127">
        <f t="shared" ref="CE710" si="13567">W710/W715</f>
        <v>2.6350461133069827E-4</v>
      </c>
      <c r="CF710" s="124">
        <f t="shared" ref="CF710" si="13568">X710/X715</f>
        <v>0</v>
      </c>
      <c r="CG710" s="125">
        <f t="shared" ref="CG710" si="13569">Y710/Y715</f>
        <v>1.4199503017394391E-3</v>
      </c>
      <c r="CH710" s="126">
        <f t="shared" ref="CH710" si="13570">Z710/Z715</f>
        <v>4.4130626654898501E-4</v>
      </c>
      <c r="CI710" s="124">
        <f t="shared" ref="CI710" si="13571">AA710/AA715</f>
        <v>1.3530491930028028E-3</v>
      </c>
      <c r="CJ710" s="130">
        <f t="shared" ref="CJ710" si="13572">AB710/AB715</f>
        <v>1.9863603257630935E-4</v>
      </c>
      <c r="CK710" s="131">
        <f t="shared" ref="CK710" si="13573">AC710/AC715</f>
        <v>9.2862828336428757E-4</v>
      </c>
    </row>
    <row r="711" spans="1:89" x14ac:dyDescent="0.2">
      <c r="A711" s="140" t="s">
        <v>36</v>
      </c>
      <c r="B711" s="195">
        <v>0</v>
      </c>
      <c r="C711" s="189">
        <v>1</v>
      </c>
      <c r="D711" s="190">
        <v>0</v>
      </c>
      <c r="E711" s="191">
        <v>0</v>
      </c>
      <c r="F711" s="188">
        <v>0</v>
      </c>
      <c r="G711" s="192">
        <v>0</v>
      </c>
      <c r="H711" s="190">
        <v>0</v>
      </c>
      <c r="I711" s="191">
        <v>0</v>
      </c>
      <c r="J711" s="188">
        <v>0</v>
      </c>
      <c r="K711" s="192">
        <v>0</v>
      </c>
      <c r="L711" s="190">
        <v>0</v>
      </c>
      <c r="M711" s="188">
        <v>0</v>
      </c>
      <c r="N711" s="193">
        <v>0</v>
      </c>
      <c r="O711" s="196">
        <v>0</v>
      </c>
      <c r="P711" s="188">
        <v>0</v>
      </c>
      <c r="Q711" s="192">
        <v>0</v>
      </c>
      <c r="R711" s="190">
        <v>0</v>
      </c>
      <c r="S711" s="191">
        <v>0</v>
      </c>
      <c r="T711" s="188">
        <v>0</v>
      </c>
      <c r="U711" s="192">
        <v>0</v>
      </c>
      <c r="V711" s="190">
        <v>0</v>
      </c>
      <c r="W711" s="191">
        <v>0</v>
      </c>
      <c r="X711" s="188">
        <v>0</v>
      </c>
      <c r="Y711" s="192">
        <v>0</v>
      </c>
      <c r="Z711" s="190">
        <v>0</v>
      </c>
      <c r="AA711" s="188">
        <v>0</v>
      </c>
      <c r="AB711" s="165">
        <f t="shared" si="13138"/>
        <v>0</v>
      </c>
      <c r="AC711" s="166">
        <f t="shared" si="13055"/>
        <v>1</v>
      </c>
      <c r="AD711" s="219"/>
      <c r="AE711" s="219"/>
      <c r="AF711" s="219"/>
      <c r="AG711" s="219"/>
      <c r="AH711" s="219"/>
      <c r="AI711" s="219"/>
      <c r="AJ711" s="219"/>
      <c r="AK711" s="21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140" t="s">
        <v>36</v>
      </c>
      <c r="BJ711" s="124">
        <f>B711/B715</f>
        <v>0</v>
      </c>
      <c r="BK711" s="125">
        <f t="shared" ref="BK711" si="13574">C711/C715</f>
        <v>1.4245014245014244E-4</v>
      </c>
      <c r="BL711" s="126">
        <f t="shared" ref="BL711" si="13575">D711/D715</f>
        <v>0</v>
      </c>
      <c r="BM711" s="127">
        <f t="shared" ref="BM711" si="13576">E711/E715</f>
        <v>0</v>
      </c>
      <c r="BN711" s="124">
        <f t="shared" ref="BN711" si="13577">F711/F715</f>
        <v>0</v>
      </c>
      <c r="BO711" s="125">
        <f t="shared" ref="BO711" si="13578">G711/G715</f>
        <v>0</v>
      </c>
      <c r="BP711" s="126">
        <f t="shared" ref="BP711" si="13579">H711/H715</f>
        <v>0</v>
      </c>
      <c r="BQ711" s="127">
        <f t="shared" ref="BQ711" si="13580">I711/I715</f>
        <v>0</v>
      </c>
      <c r="BR711" s="124">
        <f t="shared" ref="BR711" si="13581">J711/J715</f>
        <v>0</v>
      </c>
      <c r="BS711" s="125">
        <f t="shared" ref="BS711" si="13582">K711/K715</f>
        <v>0</v>
      </c>
      <c r="BT711" s="126">
        <f t="shared" ref="BT711" si="13583">L711/L715</f>
        <v>0</v>
      </c>
      <c r="BU711" s="124">
        <f t="shared" ref="BU711" si="13584">M711/M715</f>
        <v>0</v>
      </c>
      <c r="BV711" s="128">
        <f t="shared" ref="BV711" si="13585">N711/N715</f>
        <v>0</v>
      </c>
      <c r="BW711" s="129">
        <f t="shared" ref="BW711" si="13586">O711/O715</f>
        <v>0</v>
      </c>
      <c r="BX711" s="124">
        <f t="shared" ref="BX711" si="13587">P711/P715</f>
        <v>0</v>
      </c>
      <c r="BY711" s="125">
        <f t="shared" ref="BY711" si="13588">Q711/Q715</f>
        <v>0</v>
      </c>
      <c r="BZ711" s="126">
        <f t="shared" ref="BZ711" si="13589">R711/R715</f>
        <v>0</v>
      </c>
      <c r="CA711" s="127">
        <f t="shared" ref="CA711" si="13590">S711/S715</f>
        <v>0</v>
      </c>
      <c r="CB711" s="124">
        <f t="shared" ref="CB711" si="13591">T711/T715</f>
        <v>0</v>
      </c>
      <c r="CC711" s="125">
        <f t="shared" ref="CC711" si="13592">U711/U715</f>
        <v>0</v>
      </c>
      <c r="CD711" s="126">
        <f t="shared" ref="CD711" si="13593">V711/V715</f>
        <v>0</v>
      </c>
      <c r="CE711" s="127">
        <f t="shared" ref="CE711" si="13594">W711/W715</f>
        <v>0</v>
      </c>
      <c r="CF711" s="124">
        <f t="shared" ref="CF711" si="13595">X711/X715</f>
        <v>0</v>
      </c>
      <c r="CG711" s="125">
        <f t="shared" ref="CG711" si="13596">Y711/Y715</f>
        <v>0</v>
      </c>
      <c r="CH711" s="126">
        <f t="shared" ref="CH711" si="13597">Z711/Z715</f>
        <v>0</v>
      </c>
      <c r="CI711" s="124">
        <f t="shared" ref="CI711" si="13598">AA711/AA715</f>
        <v>0</v>
      </c>
      <c r="CJ711" s="130">
        <f t="shared" ref="CJ711" si="13599">AB711/AB715</f>
        <v>0</v>
      </c>
      <c r="CK711" s="131">
        <f t="shared" ref="CK711" si="13600">AC711/AC715</f>
        <v>1.658264791721942E-5</v>
      </c>
    </row>
    <row r="712" spans="1:89" x14ac:dyDescent="0.2">
      <c r="A712" s="132" t="s">
        <v>37</v>
      </c>
      <c r="B712" s="57">
        <v>0</v>
      </c>
      <c r="C712" s="58">
        <v>0</v>
      </c>
      <c r="D712" s="134">
        <v>0</v>
      </c>
      <c r="E712" s="135">
        <v>0</v>
      </c>
      <c r="F712" s="133">
        <v>0</v>
      </c>
      <c r="G712" s="136">
        <v>0</v>
      </c>
      <c r="H712" s="134">
        <v>0</v>
      </c>
      <c r="I712" s="135">
        <v>0</v>
      </c>
      <c r="J712" s="133">
        <v>0</v>
      </c>
      <c r="K712" s="136">
        <v>0</v>
      </c>
      <c r="L712" s="134">
        <v>0</v>
      </c>
      <c r="M712" s="133">
        <v>0</v>
      </c>
      <c r="N712" s="137">
        <v>0</v>
      </c>
      <c r="O712" s="138">
        <v>0</v>
      </c>
      <c r="P712" s="133">
        <v>0</v>
      </c>
      <c r="Q712" s="136">
        <v>0</v>
      </c>
      <c r="R712" s="134"/>
      <c r="S712" s="135">
        <v>0</v>
      </c>
      <c r="T712" s="133">
        <v>0</v>
      </c>
      <c r="U712" s="136">
        <v>0</v>
      </c>
      <c r="V712" s="134">
        <v>0</v>
      </c>
      <c r="W712" s="135">
        <v>0</v>
      </c>
      <c r="X712" s="133">
        <v>0</v>
      </c>
      <c r="Y712" s="136">
        <v>0</v>
      </c>
      <c r="Z712" s="139">
        <v>0</v>
      </c>
      <c r="AA712" s="2">
        <v>0</v>
      </c>
      <c r="AB712" s="165"/>
      <c r="AC712" s="166"/>
      <c r="AD712" s="219"/>
      <c r="AE712" s="219"/>
      <c r="AF712" s="219"/>
      <c r="AG712" s="219"/>
      <c r="AH712" s="219"/>
      <c r="AI712" s="219"/>
      <c r="AJ712" s="219"/>
      <c r="AK712" s="21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132" t="s">
        <v>37</v>
      </c>
      <c r="BJ712" s="124">
        <f>B712/B715</f>
        <v>0</v>
      </c>
      <c r="BK712" s="125">
        <f t="shared" ref="BK712" si="13601">C712/C715</f>
        <v>0</v>
      </c>
      <c r="BL712" s="126">
        <f t="shared" ref="BL712" si="13602">D712/D715</f>
        <v>0</v>
      </c>
      <c r="BM712" s="127">
        <f t="shared" ref="BM712" si="13603">E712/E715</f>
        <v>0</v>
      </c>
      <c r="BN712" s="124">
        <f t="shared" ref="BN712" si="13604">F712/F715</f>
        <v>0</v>
      </c>
      <c r="BO712" s="125">
        <f t="shared" ref="BO712" si="13605">G712/G715</f>
        <v>0</v>
      </c>
      <c r="BP712" s="126">
        <f t="shared" ref="BP712" si="13606">H712/H715</f>
        <v>0</v>
      </c>
      <c r="BQ712" s="127">
        <f t="shared" ref="BQ712" si="13607">I712/I715</f>
        <v>0</v>
      </c>
      <c r="BR712" s="124">
        <f t="shared" ref="BR712" si="13608">J712/J715</f>
        <v>0</v>
      </c>
      <c r="BS712" s="125">
        <f t="shared" ref="BS712" si="13609">K712/K715</f>
        <v>0</v>
      </c>
      <c r="BT712" s="126">
        <f t="shared" ref="BT712" si="13610">L712/L715</f>
        <v>0</v>
      </c>
      <c r="BU712" s="124">
        <f t="shared" ref="BU712" si="13611">M712/M715</f>
        <v>0</v>
      </c>
      <c r="BV712" s="128">
        <f t="shared" ref="BV712" si="13612">N712/N715</f>
        <v>0</v>
      </c>
      <c r="BW712" s="129">
        <f t="shared" ref="BW712" si="13613">O712/O715</f>
        <v>0</v>
      </c>
      <c r="BX712" s="124">
        <f t="shared" ref="BX712" si="13614">P712/P715</f>
        <v>0</v>
      </c>
      <c r="BY712" s="125">
        <f t="shared" ref="BY712" si="13615">Q712/Q715</f>
        <v>0</v>
      </c>
      <c r="BZ712" s="126">
        <f t="shared" ref="BZ712" si="13616">R712/R715</f>
        <v>0</v>
      </c>
      <c r="CA712" s="127">
        <f t="shared" ref="CA712" si="13617">S712/S715</f>
        <v>0</v>
      </c>
      <c r="CB712" s="124">
        <f t="shared" ref="CB712" si="13618">T712/T715</f>
        <v>0</v>
      </c>
      <c r="CC712" s="125">
        <f t="shared" ref="CC712" si="13619">U712/U715</f>
        <v>0</v>
      </c>
      <c r="CD712" s="126">
        <f t="shared" ref="CD712" si="13620">V712/V715</f>
        <v>0</v>
      </c>
      <c r="CE712" s="127">
        <f t="shared" ref="CE712" si="13621">W712/W715</f>
        <v>0</v>
      </c>
      <c r="CF712" s="124">
        <f t="shared" ref="CF712" si="13622">X712/X715</f>
        <v>0</v>
      </c>
      <c r="CG712" s="125">
        <f t="shared" ref="CG712" si="13623">Y712/Y715</f>
        <v>0</v>
      </c>
      <c r="CH712" s="126">
        <f t="shared" ref="CH712" si="13624">Z712/Z715</f>
        <v>0</v>
      </c>
      <c r="CI712" s="124">
        <f t="shared" ref="CI712" si="13625">AA712/AA715</f>
        <v>0</v>
      </c>
      <c r="CJ712" s="130">
        <f t="shared" ref="CJ712" si="13626">AB712/AB715</f>
        <v>0</v>
      </c>
      <c r="CK712" s="131">
        <f t="shared" ref="CK712" si="13627">AC712/AC715</f>
        <v>0</v>
      </c>
    </row>
    <row r="713" spans="1:89" x14ac:dyDescent="0.2">
      <c r="A713" s="140" t="s">
        <v>38</v>
      </c>
      <c r="B713" s="55"/>
      <c r="C713" s="56"/>
      <c r="D713" s="145"/>
      <c r="E713" s="142"/>
      <c r="F713" s="143"/>
      <c r="G713" s="144"/>
      <c r="H713" s="145"/>
      <c r="I713" s="142"/>
      <c r="J713" s="143"/>
      <c r="K713" s="144"/>
      <c r="L713" s="145"/>
      <c r="M713" s="143"/>
      <c r="N713" s="147"/>
      <c r="O713" s="146"/>
      <c r="P713" s="143"/>
      <c r="Q713" s="144"/>
      <c r="R713" s="145"/>
      <c r="S713" s="142"/>
      <c r="T713" s="143"/>
      <c r="U713" s="144"/>
      <c r="V713" s="145"/>
      <c r="W713" s="142"/>
      <c r="X713" s="143"/>
      <c r="Y713" s="144"/>
      <c r="Z713" s="3"/>
      <c r="AA713" s="141"/>
      <c r="AB713" s="165"/>
      <c r="AC713" s="166"/>
      <c r="AD713" s="219"/>
      <c r="AE713" s="219"/>
      <c r="AF713" s="219"/>
      <c r="AG713" s="219"/>
      <c r="AH713" s="219"/>
      <c r="AI713" s="219"/>
      <c r="AJ713" s="219"/>
      <c r="AK713" s="219"/>
      <c r="AL713" s="219"/>
      <c r="AM713" s="219"/>
      <c r="AN713" s="219"/>
      <c r="AO713" s="219"/>
      <c r="AP713" s="219"/>
      <c r="AQ713" s="219"/>
      <c r="AR713" s="219"/>
      <c r="AS713" s="219"/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140" t="s">
        <v>38</v>
      </c>
      <c r="BJ713" s="124">
        <f>B713/B715</f>
        <v>0</v>
      </c>
      <c r="BK713" s="125">
        <f t="shared" ref="BK713" si="13628">C713/C715</f>
        <v>0</v>
      </c>
      <c r="BL713" s="126">
        <f t="shared" ref="BL713" si="13629">D713/D715</f>
        <v>0</v>
      </c>
      <c r="BM713" s="127">
        <f t="shared" ref="BM713" si="13630">E713/E715</f>
        <v>0</v>
      </c>
      <c r="BN713" s="124">
        <f t="shared" ref="BN713" si="13631">F713/F715</f>
        <v>0</v>
      </c>
      <c r="BO713" s="125">
        <f t="shared" ref="BO713" si="13632">G713/G715</f>
        <v>0</v>
      </c>
      <c r="BP713" s="126">
        <f t="shared" ref="BP713" si="13633">H713/H715</f>
        <v>0</v>
      </c>
      <c r="BQ713" s="127">
        <f t="shared" ref="BQ713" si="13634">I713/I715</f>
        <v>0</v>
      </c>
      <c r="BR713" s="124">
        <f t="shared" ref="BR713" si="13635">J713/J715</f>
        <v>0</v>
      </c>
      <c r="BS713" s="125">
        <f t="shared" ref="BS713" si="13636">K713/K715</f>
        <v>0</v>
      </c>
      <c r="BT713" s="126">
        <f t="shared" ref="BT713" si="13637">L713/L715</f>
        <v>0</v>
      </c>
      <c r="BU713" s="124">
        <f t="shared" ref="BU713" si="13638">M713/M715</f>
        <v>0</v>
      </c>
      <c r="BV713" s="128">
        <f t="shared" ref="BV713" si="13639">N713/N715</f>
        <v>0</v>
      </c>
      <c r="BW713" s="129">
        <f t="shared" ref="BW713" si="13640">O713/O715</f>
        <v>0</v>
      </c>
      <c r="BX713" s="124">
        <f t="shared" ref="BX713" si="13641">P713/P715</f>
        <v>0</v>
      </c>
      <c r="BY713" s="125">
        <f t="shared" ref="BY713" si="13642">Q713/Q715</f>
        <v>0</v>
      </c>
      <c r="BZ713" s="126">
        <f t="shared" ref="BZ713" si="13643">R713/R715</f>
        <v>0</v>
      </c>
      <c r="CA713" s="127">
        <f t="shared" ref="CA713" si="13644">S713/S715</f>
        <v>0</v>
      </c>
      <c r="CB713" s="124">
        <f t="shared" ref="CB713" si="13645">T713/T715</f>
        <v>0</v>
      </c>
      <c r="CC713" s="125">
        <f t="shared" ref="CC713" si="13646">U713/U715</f>
        <v>0</v>
      </c>
      <c r="CD713" s="126">
        <f t="shared" ref="CD713" si="13647">V713/V715</f>
        <v>0</v>
      </c>
      <c r="CE713" s="127">
        <f t="shared" ref="CE713" si="13648">W713/W715</f>
        <v>0</v>
      </c>
      <c r="CF713" s="124">
        <f t="shared" ref="CF713" si="13649">X713/X715</f>
        <v>0</v>
      </c>
      <c r="CG713" s="125">
        <f t="shared" ref="CG713" si="13650">Y713/Y715</f>
        <v>0</v>
      </c>
      <c r="CH713" s="126">
        <f t="shared" ref="CH713" si="13651">Z713/Z715</f>
        <v>0</v>
      </c>
      <c r="CI713" s="124">
        <f t="shared" ref="CI713" si="13652">AA713/AA715</f>
        <v>0</v>
      </c>
      <c r="CJ713" s="130">
        <f t="shared" ref="CJ713" si="13653">AB713/AB715</f>
        <v>0</v>
      </c>
      <c r="CK713" s="131">
        <f t="shared" ref="CK713" si="13654">AC713/AC715</f>
        <v>0</v>
      </c>
    </row>
    <row r="714" spans="1:89" ht="13.5" thickBot="1" x14ac:dyDescent="0.25">
      <c r="A714" s="132" t="s">
        <v>39</v>
      </c>
      <c r="B714" s="57"/>
      <c r="C714" s="58"/>
      <c r="D714" s="134"/>
      <c r="E714" s="135"/>
      <c r="F714" s="133"/>
      <c r="G714" s="136"/>
      <c r="H714" s="134"/>
      <c r="I714" s="135"/>
      <c r="J714" s="133"/>
      <c r="K714" s="136"/>
      <c r="L714" s="134"/>
      <c r="M714" s="133"/>
      <c r="N714" s="137"/>
      <c r="O714" s="138"/>
      <c r="P714" s="133"/>
      <c r="Q714" s="136"/>
      <c r="R714" s="134"/>
      <c r="S714" s="135"/>
      <c r="T714" s="133"/>
      <c r="U714" s="136"/>
      <c r="V714" s="134"/>
      <c r="W714" s="135"/>
      <c r="X714" s="133"/>
      <c r="Y714" s="136"/>
      <c r="Z714" s="139"/>
      <c r="AA714" s="2"/>
      <c r="AB714" s="165"/>
      <c r="AC714" s="166"/>
      <c r="AD714" s="219"/>
      <c r="AE714" s="219"/>
      <c r="AF714" s="219"/>
      <c r="AG714" s="219"/>
      <c r="AH714" s="219"/>
      <c r="AI714" s="219"/>
      <c r="AJ714" s="219"/>
      <c r="AK714" s="219"/>
      <c r="AL714" s="219"/>
      <c r="AM714" s="219"/>
      <c r="AN714" s="219"/>
      <c r="AO714" s="219"/>
      <c r="AP714" s="219"/>
      <c r="AQ714" s="219"/>
      <c r="AR714" s="219"/>
      <c r="AS714" s="219"/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132" t="s">
        <v>39</v>
      </c>
      <c r="BJ714" s="124">
        <f>B714/B715</f>
        <v>0</v>
      </c>
      <c r="BK714" s="125">
        <f t="shared" ref="BK714" si="13655">C714/C715</f>
        <v>0</v>
      </c>
      <c r="BL714" s="126">
        <f t="shared" ref="BL714" si="13656">D714/D715</f>
        <v>0</v>
      </c>
      <c r="BM714" s="127">
        <f t="shared" ref="BM714" si="13657">E714/E715</f>
        <v>0</v>
      </c>
      <c r="BN714" s="124">
        <f t="shared" ref="BN714" si="13658">F714/F715</f>
        <v>0</v>
      </c>
      <c r="BO714" s="125">
        <f t="shared" ref="BO714" si="13659">G714/G715</f>
        <v>0</v>
      </c>
      <c r="BP714" s="126">
        <f t="shared" ref="BP714" si="13660">H714/H715</f>
        <v>0</v>
      </c>
      <c r="BQ714" s="127">
        <f t="shared" ref="BQ714" si="13661">I714/I715</f>
        <v>0</v>
      </c>
      <c r="BR714" s="124">
        <f t="shared" ref="BR714" si="13662">J714/J715</f>
        <v>0</v>
      </c>
      <c r="BS714" s="125">
        <f t="shared" ref="BS714" si="13663">K714/K715</f>
        <v>0</v>
      </c>
      <c r="BT714" s="126">
        <f t="shared" ref="BT714" si="13664">L714/L715</f>
        <v>0</v>
      </c>
      <c r="BU714" s="124">
        <f t="shared" ref="BU714" si="13665">M714/M715</f>
        <v>0</v>
      </c>
      <c r="BV714" s="128">
        <f t="shared" ref="BV714" si="13666">N714/N715</f>
        <v>0</v>
      </c>
      <c r="BW714" s="129">
        <f t="shared" ref="BW714" si="13667">O714/O715</f>
        <v>0</v>
      </c>
      <c r="BX714" s="124">
        <f t="shared" ref="BX714" si="13668">P714/P715</f>
        <v>0</v>
      </c>
      <c r="BY714" s="125">
        <f t="shared" ref="BY714" si="13669">Q714/Q715</f>
        <v>0</v>
      </c>
      <c r="BZ714" s="126">
        <f t="shared" ref="BZ714" si="13670">R714/R715</f>
        <v>0</v>
      </c>
      <c r="CA714" s="127">
        <f t="shared" ref="CA714" si="13671">S714/S715</f>
        <v>0</v>
      </c>
      <c r="CB714" s="124">
        <f t="shared" ref="CB714" si="13672">T714/T715</f>
        <v>0</v>
      </c>
      <c r="CC714" s="125">
        <f t="shared" ref="CC714" si="13673">U714/U715</f>
        <v>0</v>
      </c>
      <c r="CD714" s="126">
        <f t="shared" ref="CD714" si="13674">V714/V715</f>
        <v>0</v>
      </c>
      <c r="CE714" s="127">
        <f t="shared" ref="CE714" si="13675">W714/W715</f>
        <v>0</v>
      </c>
      <c r="CF714" s="124">
        <f t="shared" ref="CF714" si="13676">X714/X715</f>
        <v>0</v>
      </c>
      <c r="CG714" s="125">
        <f t="shared" ref="CG714" si="13677">Y714/Y715</f>
        <v>0</v>
      </c>
      <c r="CH714" s="126">
        <f t="shared" ref="CH714" si="13678">Z714/Z715</f>
        <v>0</v>
      </c>
      <c r="CI714" s="124">
        <f t="shared" ref="CI714" si="13679">AA714/AA715</f>
        <v>0</v>
      </c>
      <c r="CJ714" s="130">
        <f t="shared" ref="CJ714" si="13680">AB714/AB715</f>
        <v>0</v>
      </c>
      <c r="CK714" s="131">
        <f t="shared" ref="CK714" si="13681">AC714/AC715</f>
        <v>0</v>
      </c>
    </row>
    <row r="715" spans="1:89" ht="14.25" thickTop="1" thickBot="1" x14ac:dyDescent="0.25">
      <c r="A715" s="254" t="s">
        <v>13</v>
      </c>
      <c r="B715" s="14">
        <f t="shared" ref="B715:AA715" si="13682">SUM(B692:B714)</f>
        <v>6451</v>
      </c>
      <c r="C715" s="1">
        <f t="shared" si="13682"/>
        <v>7020</v>
      </c>
      <c r="D715" s="14">
        <f t="shared" si="13682"/>
        <v>3254</v>
      </c>
      <c r="E715" s="1">
        <f t="shared" si="13682"/>
        <v>3936</v>
      </c>
      <c r="F715" s="14">
        <f t="shared" si="13682"/>
        <v>5706</v>
      </c>
      <c r="G715" s="1">
        <f t="shared" si="13682"/>
        <v>4528</v>
      </c>
      <c r="H715" s="14">
        <f t="shared" si="13682"/>
        <v>7611</v>
      </c>
      <c r="I715" s="1">
        <f t="shared" si="13682"/>
        <v>7264</v>
      </c>
      <c r="J715" s="14">
        <f t="shared" si="13682"/>
        <v>1998</v>
      </c>
      <c r="K715" s="1">
        <f t="shared" si="13682"/>
        <v>1629</v>
      </c>
      <c r="L715" s="14">
        <f t="shared" si="13682"/>
        <v>4297</v>
      </c>
      <c r="M715" s="1">
        <f t="shared" si="13682"/>
        <v>4283</v>
      </c>
      <c r="N715" s="14">
        <f t="shared" si="13682"/>
        <v>6402</v>
      </c>
      <c r="O715" s="1">
        <f t="shared" si="13682"/>
        <v>6340</v>
      </c>
      <c r="P715" s="14">
        <f t="shared" si="13682"/>
        <v>3452</v>
      </c>
      <c r="Q715" s="1">
        <f t="shared" si="13682"/>
        <v>3160</v>
      </c>
      <c r="R715" s="14">
        <f t="shared" si="13682"/>
        <v>4067</v>
      </c>
      <c r="S715" s="1">
        <f t="shared" si="13682"/>
        <v>4017</v>
      </c>
      <c r="T715" s="14">
        <f t="shared" si="13682"/>
        <v>1386</v>
      </c>
      <c r="U715" s="1">
        <f t="shared" si="13682"/>
        <v>1168</v>
      </c>
      <c r="V715" s="14">
        <f t="shared" si="13682"/>
        <v>5803</v>
      </c>
      <c r="W715" s="1">
        <f t="shared" si="13682"/>
        <v>3795</v>
      </c>
      <c r="X715" s="14">
        <f t="shared" si="13682"/>
        <v>3187</v>
      </c>
      <c r="Y715" s="1">
        <f t="shared" si="13682"/>
        <v>2817</v>
      </c>
      <c r="Z715" s="14">
        <f t="shared" si="13682"/>
        <v>6798</v>
      </c>
      <c r="AA715" s="1">
        <f t="shared" si="13682"/>
        <v>10347</v>
      </c>
      <c r="AB715" s="167">
        <f t="shared" ref="AB715:AC715" si="13683">SUM(AB691:AB714)</f>
        <v>60412</v>
      </c>
      <c r="AC715" s="168">
        <f t="shared" si="13683"/>
        <v>60304</v>
      </c>
      <c r="BI715" s="254" t="s">
        <v>13</v>
      </c>
      <c r="BJ715" s="148">
        <f>SUM(BJ691:BJ714)</f>
        <v>0.99999999999999989</v>
      </c>
      <c r="BK715" s="149">
        <f t="shared" ref="BK715:CK715" si="13684">SUM(BK691:BK714)</f>
        <v>0.99999999999999989</v>
      </c>
      <c r="BL715" s="148">
        <f t="shared" si="13684"/>
        <v>1</v>
      </c>
      <c r="BM715" s="149">
        <f t="shared" si="13684"/>
        <v>1</v>
      </c>
      <c r="BN715" s="148">
        <f t="shared" si="13684"/>
        <v>1</v>
      </c>
      <c r="BO715" s="149">
        <f t="shared" si="13684"/>
        <v>1</v>
      </c>
      <c r="BP715" s="148">
        <f t="shared" si="13684"/>
        <v>1</v>
      </c>
      <c r="BQ715" s="149">
        <f t="shared" si="13684"/>
        <v>1.0000000000000002</v>
      </c>
      <c r="BR715" s="148">
        <f t="shared" si="13684"/>
        <v>1</v>
      </c>
      <c r="BS715" s="149">
        <f t="shared" si="13684"/>
        <v>1.0000000000000002</v>
      </c>
      <c r="BT715" s="148">
        <f t="shared" si="13684"/>
        <v>1</v>
      </c>
      <c r="BU715" s="149">
        <f t="shared" si="13684"/>
        <v>1</v>
      </c>
      <c r="BV715" s="148">
        <f t="shared" si="13684"/>
        <v>1</v>
      </c>
      <c r="BW715" s="149">
        <f t="shared" si="13684"/>
        <v>0.99999999999999989</v>
      </c>
      <c r="BX715" s="148">
        <f t="shared" si="13684"/>
        <v>1</v>
      </c>
      <c r="BY715" s="149">
        <f t="shared" si="13684"/>
        <v>0.99999999999999989</v>
      </c>
      <c r="BZ715" s="148">
        <f t="shared" si="13684"/>
        <v>1</v>
      </c>
      <c r="CA715" s="149">
        <f t="shared" si="13684"/>
        <v>1</v>
      </c>
      <c r="CB715" s="148">
        <f t="shared" si="13684"/>
        <v>1</v>
      </c>
      <c r="CC715" s="149">
        <f t="shared" si="13684"/>
        <v>0.99999999999999989</v>
      </c>
      <c r="CD715" s="148">
        <f t="shared" si="13684"/>
        <v>0.99999999999999989</v>
      </c>
      <c r="CE715" s="149">
        <f t="shared" si="13684"/>
        <v>1</v>
      </c>
      <c r="CF715" s="148">
        <f t="shared" si="13684"/>
        <v>1.0000000000000002</v>
      </c>
      <c r="CG715" s="149">
        <f t="shared" si="13684"/>
        <v>1.0000000000000002</v>
      </c>
      <c r="CH715" s="148">
        <f t="shared" si="13684"/>
        <v>1</v>
      </c>
      <c r="CI715" s="149">
        <f t="shared" si="13684"/>
        <v>0.99999999999999989</v>
      </c>
      <c r="CJ715" s="148">
        <f t="shared" si="13684"/>
        <v>1</v>
      </c>
      <c r="CK715" s="149">
        <f t="shared" si="13684"/>
        <v>1.0000000000000002</v>
      </c>
    </row>
    <row r="716" spans="1:89" ht="13.5" thickTop="1" x14ac:dyDescent="0.2">
      <c r="A716" s="179"/>
    </row>
    <row r="718" spans="1:89" x14ac:dyDescent="0.2">
      <c r="A718" s="271">
        <f>+A687+1</f>
        <v>44006</v>
      </c>
      <c r="B718" s="271"/>
      <c r="C718" s="271"/>
      <c r="D718" s="271"/>
      <c r="BI718" s="270">
        <f>+BI656+2</f>
        <v>44006</v>
      </c>
      <c r="BJ718" s="270"/>
      <c r="BK718" s="270"/>
      <c r="BL718" s="270"/>
    </row>
    <row r="719" spans="1:89" ht="13.5" thickBot="1" x14ac:dyDescent="0.25">
      <c r="AE719" t="s">
        <v>84</v>
      </c>
    </row>
    <row r="720" spans="1:89" ht="14.25" thickTop="1" thickBot="1" x14ac:dyDescent="0.25">
      <c r="A720" s="268" t="s">
        <v>0</v>
      </c>
      <c r="B720" s="262" t="s">
        <v>1</v>
      </c>
      <c r="C720" s="263"/>
      <c r="D720" s="262" t="s">
        <v>2</v>
      </c>
      <c r="E720" s="263"/>
      <c r="F720" s="262" t="s">
        <v>3</v>
      </c>
      <c r="G720" s="263"/>
      <c r="H720" s="262" t="s">
        <v>4</v>
      </c>
      <c r="I720" s="263"/>
      <c r="J720" s="262" t="s">
        <v>5</v>
      </c>
      <c r="K720" s="263"/>
      <c r="L720" s="262" t="s">
        <v>6</v>
      </c>
      <c r="M720" s="263"/>
      <c r="N720" s="262" t="s">
        <v>7</v>
      </c>
      <c r="O720" s="263"/>
      <c r="P720" s="262" t="s">
        <v>8</v>
      </c>
      <c r="Q720" s="263"/>
      <c r="R720" s="262" t="s">
        <v>9</v>
      </c>
      <c r="S720" s="263"/>
      <c r="T720" s="262" t="s">
        <v>10</v>
      </c>
      <c r="U720" s="263"/>
      <c r="V720" s="262" t="s">
        <v>11</v>
      </c>
      <c r="W720" s="263"/>
      <c r="X720" s="262" t="s">
        <v>12</v>
      </c>
      <c r="Y720" s="263"/>
      <c r="Z720" s="264" t="s">
        <v>40</v>
      </c>
      <c r="AA720" s="265"/>
      <c r="AB720" s="266" t="s">
        <v>41</v>
      </c>
      <c r="AC720" s="267"/>
      <c r="AE720" s="268" t="s">
        <v>0</v>
      </c>
      <c r="AF720" s="262" t="s">
        <v>1</v>
      </c>
      <c r="AG720" s="263"/>
      <c r="AH720" s="262" t="s">
        <v>2</v>
      </c>
      <c r="AI720" s="263"/>
      <c r="AJ720" s="262" t="s">
        <v>3</v>
      </c>
      <c r="AK720" s="263"/>
      <c r="AL720" s="262" t="s">
        <v>4</v>
      </c>
      <c r="AM720" s="263"/>
      <c r="AN720" s="262" t="s">
        <v>5</v>
      </c>
      <c r="AO720" s="263"/>
      <c r="AP720" s="262" t="s">
        <v>6</v>
      </c>
      <c r="AQ720" s="263"/>
      <c r="AR720" s="262" t="s">
        <v>7</v>
      </c>
      <c r="AS720" s="263"/>
      <c r="AT720" s="262" t="s">
        <v>8</v>
      </c>
      <c r="AU720" s="263"/>
      <c r="AV720" s="262" t="s">
        <v>9</v>
      </c>
      <c r="AW720" s="263"/>
      <c r="AX720" s="262" t="s">
        <v>10</v>
      </c>
      <c r="AY720" s="263"/>
      <c r="AZ720" s="262" t="s">
        <v>11</v>
      </c>
      <c r="BA720" s="263"/>
      <c r="BB720" s="262" t="s">
        <v>12</v>
      </c>
      <c r="BC720" s="263"/>
      <c r="BD720" s="264" t="s">
        <v>40</v>
      </c>
      <c r="BE720" s="265"/>
      <c r="BF720" s="266" t="s">
        <v>41</v>
      </c>
      <c r="BG720" s="267"/>
      <c r="BI720" s="268" t="s">
        <v>0</v>
      </c>
      <c r="BJ720" s="262" t="s">
        <v>1</v>
      </c>
      <c r="BK720" s="263"/>
      <c r="BL720" s="262" t="s">
        <v>2</v>
      </c>
      <c r="BM720" s="263"/>
      <c r="BN720" s="262" t="s">
        <v>3</v>
      </c>
      <c r="BO720" s="263"/>
      <c r="BP720" s="262" t="s">
        <v>4</v>
      </c>
      <c r="BQ720" s="263"/>
      <c r="BR720" s="262" t="s">
        <v>5</v>
      </c>
      <c r="BS720" s="263"/>
      <c r="BT720" s="262" t="s">
        <v>6</v>
      </c>
      <c r="BU720" s="263"/>
      <c r="BV720" s="262" t="s">
        <v>7</v>
      </c>
      <c r="BW720" s="263"/>
      <c r="BX720" s="262" t="s">
        <v>8</v>
      </c>
      <c r="BY720" s="263"/>
      <c r="BZ720" s="262" t="s">
        <v>9</v>
      </c>
      <c r="CA720" s="263"/>
      <c r="CB720" s="262" t="s">
        <v>10</v>
      </c>
      <c r="CC720" s="263"/>
      <c r="CD720" s="262" t="s">
        <v>11</v>
      </c>
      <c r="CE720" s="263"/>
      <c r="CF720" s="262" t="s">
        <v>12</v>
      </c>
      <c r="CG720" s="263"/>
      <c r="CH720" s="264" t="s">
        <v>40</v>
      </c>
      <c r="CI720" s="265"/>
      <c r="CJ720" s="262" t="s">
        <v>41</v>
      </c>
      <c r="CK720" s="263"/>
    </row>
    <row r="721" spans="1:89" ht="15" thickTop="1" thickBot="1" x14ac:dyDescent="0.3">
      <c r="A721" s="269"/>
      <c r="B721" s="112" t="s">
        <v>14</v>
      </c>
      <c r="C721" s="113" t="s">
        <v>15</v>
      </c>
      <c r="D721" s="114" t="s">
        <v>14</v>
      </c>
      <c r="E721" s="115" t="s">
        <v>15</v>
      </c>
      <c r="F721" s="112" t="s">
        <v>14</v>
      </c>
      <c r="G721" s="113" t="s">
        <v>15</v>
      </c>
      <c r="H721" s="114" t="s">
        <v>14</v>
      </c>
      <c r="I721" s="115" t="s">
        <v>15</v>
      </c>
      <c r="J721" s="112" t="s">
        <v>14</v>
      </c>
      <c r="K721" s="113" t="s">
        <v>15</v>
      </c>
      <c r="L721" s="114" t="s">
        <v>14</v>
      </c>
      <c r="M721" s="112" t="s">
        <v>15</v>
      </c>
      <c r="N721" s="116" t="s">
        <v>14</v>
      </c>
      <c r="O721" s="117" t="s">
        <v>15</v>
      </c>
      <c r="P721" s="112" t="s">
        <v>14</v>
      </c>
      <c r="Q721" s="113" t="s">
        <v>15</v>
      </c>
      <c r="R721" s="114" t="s">
        <v>14</v>
      </c>
      <c r="S721" s="115" t="s">
        <v>15</v>
      </c>
      <c r="T721" s="112" t="s">
        <v>14</v>
      </c>
      <c r="U721" s="113" t="s">
        <v>15</v>
      </c>
      <c r="V721" s="114" t="s">
        <v>14</v>
      </c>
      <c r="W721" s="115" t="s">
        <v>15</v>
      </c>
      <c r="X721" s="112" t="s">
        <v>14</v>
      </c>
      <c r="Y721" s="113" t="s">
        <v>15</v>
      </c>
      <c r="Z721" s="26" t="s">
        <v>14</v>
      </c>
      <c r="AA721" s="118" t="s">
        <v>15</v>
      </c>
      <c r="AB721" s="169" t="s">
        <v>14</v>
      </c>
      <c r="AC721" s="170" t="s">
        <v>15</v>
      </c>
      <c r="AE721" s="269"/>
      <c r="AF721" s="112" t="s">
        <v>14</v>
      </c>
      <c r="AG721" s="113" t="s">
        <v>15</v>
      </c>
      <c r="AH721" s="114" t="s">
        <v>14</v>
      </c>
      <c r="AI721" s="115" t="s">
        <v>15</v>
      </c>
      <c r="AJ721" s="112" t="s">
        <v>14</v>
      </c>
      <c r="AK721" s="113" t="s">
        <v>15</v>
      </c>
      <c r="AL721" s="114" t="s">
        <v>14</v>
      </c>
      <c r="AM721" s="115" t="s">
        <v>15</v>
      </c>
      <c r="AN721" s="112" t="s">
        <v>14</v>
      </c>
      <c r="AO721" s="113" t="s">
        <v>15</v>
      </c>
      <c r="AP721" s="114" t="s">
        <v>14</v>
      </c>
      <c r="AQ721" s="112" t="s">
        <v>15</v>
      </c>
      <c r="AR721" s="116" t="s">
        <v>14</v>
      </c>
      <c r="AS721" s="117" t="s">
        <v>15</v>
      </c>
      <c r="AT721" s="112" t="s">
        <v>14</v>
      </c>
      <c r="AU721" s="113" t="s">
        <v>15</v>
      </c>
      <c r="AV721" s="114" t="s">
        <v>14</v>
      </c>
      <c r="AW721" s="115" t="s">
        <v>15</v>
      </c>
      <c r="AX721" s="112" t="s">
        <v>14</v>
      </c>
      <c r="AY721" s="113" t="s">
        <v>15</v>
      </c>
      <c r="AZ721" s="114" t="s">
        <v>14</v>
      </c>
      <c r="BA721" s="115" t="s">
        <v>15</v>
      </c>
      <c r="BB721" s="112" t="s">
        <v>14</v>
      </c>
      <c r="BC721" s="113" t="s">
        <v>15</v>
      </c>
      <c r="BD721" s="26" t="s">
        <v>14</v>
      </c>
      <c r="BE721" s="118" t="s">
        <v>15</v>
      </c>
      <c r="BF721" s="169" t="s">
        <v>14</v>
      </c>
      <c r="BG721" s="170" t="s">
        <v>15</v>
      </c>
      <c r="BI721" s="269"/>
      <c r="BJ721" s="112" t="s">
        <v>14</v>
      </c>
      <c r="BK721" s="113" t="s">
        <v>15</v>
      </c>
      <c r="BL721" s="114" t="s">
        <v>14</v>
      </c>
      <c r="BM721" s="115" t="s">
        <v>15</v>
      </c>
      <c r="BN721" s="112" t="s">
        <v>14</v>
      </c>
      <c r="BO721" s="113" t="s">
        <v>15</v>
      </c>
      <c r="BP721" s="114" t="s">
        <v>14</v>
      </c>
      <c r="BQ721" s="115" t="s">
        <v>15</v>
      </c>
      <c r="BR721" s="112" t="s">
        <v>14</v>
      </c>
      <c r="BS721" s="113" t="s">
        <v>15</v>
      </c>
      <c r="BT721" s="114" t="s">
        <v>14</v>
      </c>
      <c r="BU721" s="112" t="s">
        <v>15</v>
      </c>
      <c r="BV721" s="116" t="s">
        <v>14</v>
      </c>
      <c r="BW721" s="117" t="s">
        <v>15</v>
      </c>
      <c r="BX721" s="112" t="s">
        <v>14</v>
      </c>
      <c r="BY721" s="113" t="s">
        <v>15</v>
      </c>
      <c r="BZ721" s="114" t="s">
        <v>14</v>
      </c>
      <c r="CA721" s="115" t="s">
        <v>15</v>
      </c>
      <c r="CB721" s="112" t="s">
        <v>14</v>
      </c>
      <c r="CC721" s="113" t="s">
        <v>15</v>
      </c>
      <c r="CD721" s="114" t="s">
        <v>14</v>
      </c>
      <c r="CE721" s="115" t="s">
        <v>15</v>
      </c>
      <c r="CF721" s="112" t="s">
        <v>14</v>
      </c>
      <c r="CG721" s="113" t="s">
        <v>15</v>
      </c>
      <c r="CH721" s="26" t="s">
        <v>14</v>
      </c>
      <c r="CI721" s="118" t="s">
        <v>15</v>
      </c>
      <c r="CJ721" s="116" t="s">
        <v>14</v>
      </c>
      <c r="CK721" s="117" t="s">
        <v>15</v>
      </c>
    </row>
    <row r="722" spans="1:89" ht="13.5" thickTop="1" x14ac:dyDescent="0.2">
      <c r="A722" s="120" t="s">
        <v>16</v>
      </c>
      <c r="B722" s="121"/>
      <c r="C722" s="178"/>
      <c r="D722" s="122"/>
      <c r="E722" s="173"/>
      <c r="F722" s="121"/>
      <c r="G722" s="123"/>
      <c r="H722" s="122"/>
      <c r="I722" s="173"/>
      <c r="J722" s="121"/>
      <c r="K722" s="123"/>
      <c r="L722" s="122"/>
      <c r="M722" s="121"/>
      <c r="N722" s="172"/>
      <c r="O722" s="174"/>
      <c r="P722" s="121"/>
      <c r="Q722" s="123"/>
      <c r="R722" s="122"/>
      <c r="S722" s="173"/>
      <c r="T722" s="121"/>
      <c r="U722" s="123"/>
      <c r="V722" s="122"/>
      <c r="W722" s="173"/>
      <c r="X722" s="121"/>
      <c r="Y722" s="123"/>
      <c r="Z722" s="21"/>
      <c r="AA722" s="177"/>
      <c r="AB722" s="163"/>
      <c r="AC722" s="164"/>
      <c r="AE722" s="257" t="str">
        <f>$AE$9</f>
        <v>07:00 - 07:59</v>
      </c>
      <c r="AF722" s="121">
        <f>SUMIF($A$9:$A$32,$AE722,B$722:B$745)</f>
        <v>370</v>
      </c>
      <c r="AG722" s="178">
        <f t="shared" ref="AG722:AV724" si="13685">SUMIF($A$9:$A$32,$AE722,C$722:C$745)</f>
        <v>437</v>
      </c>
      <c r="AH722" s="122">
        <f t="shared" si="13685"/>
        <v>314</v>
      </c>
      <c r="AI722" s="173">
        <f t="shared" si="13685"/>
        <v>250</v>
      </c>
      <c r="AJ722" s="121">
        <f t="shared" si="13685"/>
        <v>422</v>
      </c>
      <c r="AK722" s="123">
        <f t="shared" si="13685"/>
        <v>251</v>
      </c>
      <c r="AL722" s="122">
        <f t="shared" si="13685"/>
        <v>644</v>
      </c>
      <c r="AM722" s="173">
        <f t="shared" si="13685"/>
        <v>388</v>
      </c>
      <c r="AN722" s="121">
        <f t="shared" si="13685"/>
        <v>122</v>
      </c>
      <c r="AO722" s="123">
        <f t="shared" si="13685"/>
        <v>204</v>
      </c>
      <c r="AP722" s="122">
        <f t="shared" si="13685"/>
        <v>205</v>
      </c>
      <c r="AQ722" s="121">
        <f t="shared" si="13685"/>
        <v>519</v>
      </c>
      <c r="AR722" s="172">
        <f t="shared" si="13685"/>
        <v>477</v>
      </c>
      <c r="AS722" s="174">
        <f t="shared" si="13685"/>
        <v>590</v>
      </c>
      <c r="AT722" s="121">
        <f t="shared" si="13685"/>
        <v>297</v>
      </c>
      <c r="AU722" s="123">
        <f t="shared" si="13685"/>
        <v>244</v>
      </c>
      <c r="AV722" s="122">
        <f t="shared" si="13685"/>
        <v>453</v>
      </c>
      <c r="AW722" s="173">
        <f t="shared" ref="AW722:BE724" si="13686">SUMIF($A$9:$A$32,$AE722,S$722:S$745)</f>
        <v>232</v>
      </c>
      <c r="AX722" s="121">
        <f t="shared" si="13686"/>
        <v>51</v>
      </c>
      <c r="AY722" s="123">
        <f t="shared" si="13686"/>
        <v>174</v>
      </c>
      <c r="AZ722" s="122">
        <f t="shared" si="13686"/>
        <v>349</v>
      </c>
      <c r="BA722" s="173">
        <f t="shared" si="13686"/>
        <v>362</v>
      </c>
      <c r="BB722" s="121">
        <f t="shared" si="13686"/>
        <v>281</v>
      </c>
      <c r="BC722" s="123">
        <f t="shared" si="13686"/>
        <v>252</v>
      </c>
      <c r="BD722" s="21">
        <f t="shared" si="13686"/>
        <v>440</v>
      </c>
      <c r="BE722" s="177">
        <f t="shared" si="13686"/>
        <v>564</v>
      </c>
      <c r="BF722" s="163">
        <f>AF722+AH722+AJ722+AL722+AN722+AP722+AR722+AT722+AV722+AX722+AZ722+BB722+BD722</f>
        <v>4425</v>
      </c>
      <c r="BG722" s="164">
        <f>AG722+AI722+AK722+AM722+AO722+AQ722+AS722+AU722+AW722+AY722+BA722+BC722+BE722</f>
        <v>4467</v>
      </c>
      <c r="BI722" s="120" t="s">
        <v>16</v>
      </c>
      <c r="BJ722" s="124">
        <f>B722/B746</f>
        <v>0</v>
      </c>
      <c r="BK722" s="125">
        <f t="shared" ref="BK722" si="13687">C722/C746</f>
        <v>0</v>
      </c>
      <c r="BL722" s="126">
        <f t="shared" ref="BL722" si="13688">D722/D746</f>
        <v>0</v>
      </c>
      <c r="BM722" s="127">
        <f t="shared" ref="BM722" si="13689">E722/E746</f>
        <v>0</v>
      </c>
      <c r="BN722" s="124">
        <f t="shared" ref="BN722" si="13690">F722/F746</f>
        <v>0</v>
      </c>
      <c r="BO722" s="125">
        <f t="shared" ref="BO722" si="13691">G722/G746</f>
        <v>0</v>
      </c>
      <c r="BP722" s="126">
        <f t="shared" ref="BP722" si="13692">H722/H746</f>
        <v>0</v>
      </c>
      <c r="BQ722" s="127">
        <f t="shared" ref="BQ722" si="13693">I722/I746</f>
        <v>0</v>
      </c>
      <c r="BR722" s="124">
        <f t="shared" ref="BR722" si="13694">J722/J746</f>
        <v>0</v>
      </c>
      <c r="BS722" s="125">
        <f t="shared" ref="BS722" si="13695">K722/K746</f>
        <v>0</v>
      </c>
      <c r="BT722" s="126">
        <f t="shared" ref="BT722" si="13696">L722/L746</f>
        <v>0</v>
      </c>
      <c r="BU722" s="124">
        <f t="shared" ref="BU722" si="13697">M722/M746</f>
        <v>0</v>
      </c>
      <c r="BV722" s="128">
        <f t="shared" ref="BV722" si="13698">N722/N746</f>
        <v>0</v>
      </c>
      <c r="BW722" s="129">
        <f t="shared" ref="BW722" si="13699">O722/O746</f>
        <v>0</v>
      </c>
      <c r="BX722" s="124">
        <f t="shared" ref="BX722" si="13700">P722/P746</f>
        <v>0</v>
      </c>
      <c r="BY722" s="125">
        <f t="shared" ref="BY722" si="13701">Q722/Q746</f>
        <v>0</v>
      </c>
      <c r="BZ722" s="126">
        <f t="shared" ref="BZ722" si="13702">R722/R746</f>
        <v>0</v>
      </c>
      <c r="CA722" s="127">
        <f t="shared" ref="CA722" si="13703">S722/S746</f>
        <v>0</v>
      </c>
      <c r="CB722" s="124">
        <f t="shared" ref="CB722" si="13704">T722/T746</f>
        <v>0</v>
      </c>
      <c r="CC722" s="125">
        <f t="shared" ref="CC722" si="13705">U722/U746</f>
        <v>0</v>
      </c>
      <c r="CD722" s="126">
        <f t="shared" ref="CD722" si="13706">V722/V746</f>
        <v>0</v>
      </c>
      <c r="CE722" s="127">
        <f t="shared" ref="CE722" si="13707">W722/W746</f>
        <v>0</v>
      </c>
      <c r="CF722" s="124">
        <f t="shared" ref="CF722" si="13708">X722/X746</f>
        <v>0</v>
      </c>
      <c r="CG722" s="125">
        <f t="shared" ref="CG722" si="13709">Y722/Y746</f>
        <v>0</v>
      </c>
      <c r="CH722" s="126">
        <f t="shared" ref="CH722" si="13710">Z722/Z746</f>
        <v>0</v>
      </c>
      <c r="CI722" s="124">
        <f t="shared" ref="CI722" si="13711">AA722/AA746</f>
        <v>0</v>
      </c>
      <c r="CJ722" s="130">
        <f t="shared" ref="CJ722" si="13712">AB722/AB746</f>
        <v>0</v>
      </c>
      <c r="CK722" s="131">
        <f t="shared" ref="CK722" si="13713">AC722/AC746</f>
        <v>0</v>
      </c>
    </row>
    <row r="723" spans="1:89" x14ac:dyDescent="0.2">
      <c r="A723" s="132" t="s">
        <v>17</v>
      </c>
      <c r="B723" s="181">
        <v>162</v>
      </c>
      <c r="C723" s="182">
        <v>0</v>
      </c>
      <c r="D723" s="183">
        <v>70</v>
      </c>
      <c r="E723" s="184">
        <v>0</v>
      </c>
      <c r="F723" s="181">
        <v>228</v>
      </c>
      <c r="G723" s="185">
        <v>2</v>
      </c>
      <c r="H723" s="183">
        <v>146</v>
      </c>
      <c r="I723" s="184">
        <v>9</v>
      </c>
      <c r="J723" s="181">
        <v>12</v>
      </c>
      <c r="K723" s="185">
        <v>5</v>
      </c>
      <c r="L723" s="183">
        <v>27</v>
      </c>
      <c r="M723" s="181">
        <v>15</v>
      </c>
      <c r="N723" s="186">
        <v>60</v>
      </c>
      <c r="O723" s="187">
        <v>23</v>
      </c>
      <c r="P723" s="181">
        <v>16</v>
      </c>
      <c r="Q723" s="185">
        <v>0</v>
      </c>
      <c r="R723" s="183">
        <v>23</v>
      </c>
      <c r="S723" s="184">
        <v>0</v>
      </c>
      <c r="T723" s="181">
        <v>0</v>
      </c>
      <c r="U723" s="185">
        <v>0</v>
      </c>
      <c r="V723" s="183">
        <v>0</v>
      </c>
      <c r="W723" s="184">
        <v>0</v>
      </c>
      <c r="X723" s="181">
        <v>0</v>
      </c>
      <c r="Y723" s="185">
        <v>0</v>
      </c>
      <c r="Z723" s="183">
        <v>0</v>
      </c>
      <c r="AA723" s="181">
        <v>0</v>
      </c>
      <c r="AB723" s="165">
        <f t="shared" ref="AB723:AB724" si="13714">B723+D723+F723+H723+J723+L723+N723+P723+R723+T723+V723+X723+Z723</f>
        <v>744</v>
      </c>
      <c r="AC723" s="166">
        <f t="shared" ref="AC723:AC742" si="13715">C723+E723+G723+I723+K723+M723+O723+Q723+S723+U723+W723+Y723+AA723</f>
        <v>54</v>
      </c>
      <c r="AE723" s="259" t="str">
        <f>$AE$10</f>
        <v>08:00 - 08:59</v>
      </c>
      <c r="AF723" s="121">
        <f>SUMIF($A$9:$A$32,$AE723,B$722:B$745)</f>
        <v>445</v>
      </c>
      <c r="AG723" s="182">
        <f t="shared" si="13685"/>
        <v>403</v>
      </c>
      <c r="AH723" s="183">
        <f t="shared" si="13685"/>
        <v>296</v>
      </c>
      <c r="AI723" s="184">
        <f t="shared" si="13685"/>
        <v>182</v>
      </c>
      <c r="AJ723" s="181">
        <f t="shared" si="13685"/>
        <v>360</v>
      </c>
      <c r="AK723" s="185">
        <f t="shared" si="13685"/>
        <v>180</v>
      </c>
      <c r="AL723" s="183">
        <f t="shared" si="13685"/>
        <v>453</v>
      </c>
      <c r="AM723" s="184">
        <f t="shared" si="13685"/>
        <v>331</v>
      </c>
      <c r="AN723" s="181">
        <f t="shared" si="13685"/>
        <v>92</v>
      </c>
      <c r="AO723" s="185">
        <f t="shared" si="13685"/>
        <v>184</v>
      </c>
      <c r="AP723" s="183">
        <f t="shared" si="13685"/>
        <v>217</v>
      </c>
      <c r="AQ723" s="181">
        <f t="shared" si="13685"/>
        <v>415</v>
      </c>
      <c r="AR723" s="186">
        <f t="shared" si="13685"/>
        <v>404</v>
      </c>
      <c r="AS723" s="187">
        <f t="shared" si="13685"/>
        <v>516</v>
      </c>
      <c r="AT723" s="181">
        <f t="shared" si="13685"/>
        <v>198</v>
      </c>
      <c r="AU723" s="185">
        <f t="shared" si="13685"/>
        <v>161</v>
      </c>
      <c r="AV723" s="183">
        <f t="shared" si="13685"/>
        <v>265</v>
      </c>
      <c r="AW723" s="184">
        <f t="shared" si="13686"/>
        <v>164</v>
      </c>
      <c r="AX723" s="181">
        <f t="shared" si="13686"/>
        <v>49</v>
      </c>
      <c r="AY723" s="185">
        <f t="shared" si="13686"/>
        <v>139</v>
      </c>
      <c r="AZ723" s="183">
        <f t="shared" si="13686"/>
        <v>242</v>
      </c>
      <c r="BA723" s="184">
        <f t="shared" si="13686"/>
        <v>372</v>
      </c>
      <c r="BB723" s="181">
        <f t="shared" si="13686"/>
        <v>201</v>
      </c>
      <c r="BC723" s="185">
        <f t="shared" si="13686"/>
        <v>177</v>
      </c>
      <c r="BD723" s="183">
        <f t="shared" si="13686"/>
        <v>288</v>
      </c>
      <c r="BE723" s="181">
        <f t="shared" si="13686"/>
        <v>419</v>
      </c>
      <c r="BF723" s="165">
        <f>SUM(AF723,AH723,AJ723,AL723,AN723,AP723,AR723,AT723,AV723,AX723,AZ723,BB723,BD723)</f>
        <v>3510</v>
      </c>
      <c r="BG723" s="166">
        <f>SUM(AG723,AI723,AK723,AM723,AO723,AQ723,AS723,AU723,AW723,AY723,BA723,BC723,BE723)</f>
        <v>3643</v>
      </c>
      <c r="BI723" s="132" t="s">
        <v>17</v>
      </c>
      <c r="BJ723" s="124">
        <f>B723/B746</f>
        <v>2.6821192052980131E-2</v>
      </c>
      <c r="BK723" s="125">
        <f t="shared" ref="BK723" si="13716">C723/C746</f>
        <v>0</v>
      </c>
      <c r="BL723" s="126">
        <f t="shared" ref="BL723" si="13717">D723/D746</f>
        <v>2.1718895439031959E-2</v>
      </c>
      <c r="BM723" s="127">
        <f t="shared" ref="BM723" si="13718">E723/E746</f>
        <v>0</v>
      </c>
      <c r="BN723" s="124">
        <f t="shared" ref="BN723" si="13719">F723/F746</f>
        <v>4.0447046301224053E-2</v>
      </c>
      <c r="BO723" s="125">
        <f t="shared" ref="BO723" si="13720">G723/G746</f>
        <v>4.4043162299053072E-4</v>
      </c>
      <c r="BP723" s="126">
        <f t="shared" ref="BP723" si="13721">H723/H746</f>
        <v>1.9695130176716581E-2</v>
      </c>
      <c r="BQ723" s="127">
        <f t="shared" ref="BQ723" si="13722">I723/I746</f>
        <v>1.2749681257968552E-3</v>
      </c>
      <c r="BR723" s="124">
        <f t="shared" ref="BR723" si="13723">J723/J746</f>
        <v>6.1855670103092781E-3</v>
      </c>
      <c r="BS723" s="125">
        <f t="shared" ref="BS723" si="13724">K723/K746</f>
        <v>3.0229746070133011E-3</v>
      </c>
      <c r="BT723" s="126">
        <f t="shared" ref="BT723" si="13725">L723/L746</f>
        <v>6.0756075607560755E-3</v>
      </c>
      <c r="BU723" s="124">
        <f t="shared" ref="BU723" si="13726">M723/M746</f>
        <v>3.3639829558196905E-3</v>
      </c>
      <c r="BV723" s="128">
        <f t="shared" ref="BV723" si="13727">N723/N746</f>
        <v>9.7497562560935978E-3</v>
      </c>
      <c r="BW723" s="129">
        <f t="shared" ref="BW723" si="13728">O723/O746</f>
        <v>3.6548546003495946E-3</v>
      </c>
      <c r="BX723" s="124">
        <f t="shared" ref="BX723" si="13729">P723/P746</f>
        <v>4.5766590389016018E-3</v>
      </c>
      <c r="BY723" s="125">
        <f t="shared" ref="BY723" si="13730">Q723/Q746</f>
        <v>0</v>
      </c>
      <c r="BZ723" s="126">
        <f t="shared" ref="BZ723" si="13731">R723/R746</f>
        <v>5.4657794676806083E-3</v>
      </c>
      <c r="CA723" s="127">
        <f t="shared" ref="CA723" si="13732">S723/S746</f>
        <v>0</v>
      </c>
      <c r="CB723" s="124">
        <f t="shared" ref="CB723" si="13733">T723/T746</f>
        <v>0</v>
      </c>
      <c r="CC723" s="125">
        <f t="shared" ref="CC723" si="13734">U723/U746</f>
        <v>0</v>
      </c>
      <c r="CD723" s="126">
        <f t="shared" ref="CD723" si="13735">V723/V746</f>
        <v>0</v>
      </c>
      <c r="CE723" s="127">
        <f t="shared" ref="CE723" si="13736">W723/W746</f>
        <v>0</v>
      </c>
      <c r="CF723" s="124">
        <f t="shared" ref="CF723" si="13737">X723/X746</f>
        <v>0</v>
      </c>
      <c r="CG723" s="125">
        <f t="shared" ref="CG723" si="13738">Y723/Y746</f>
        <v>0</v>
      </c>
      <c r="CH723" s="126">
        <f t="shared" ref="CH723" si="13739">Z723/Z746</f>
        <v>0</v>
      </c>
      <c r="CI723" s="124">
        <f t="shared" ref="CI723" si="13740">AA723/AA746</f>
        <v>0</v>
      </c>
      <c r="CJ723" s="130">
        <f t="shared" ref="CJ723" si="13741">AB723/AB746</f>
        <v>1.2446466809421842E-2</v>
      </c>
      <c r="CK723" s="131">
        <f t="shared" ref="CK723" si="13742">AC723/AC746</f>
        <v>9.0452261306532664E-4</v>
      </c>
    </row>
    <row r="724" spans="1:89" ht="13.5" thickBot="1" x14ac:dyDescent="0.25">
      <c r="A724" s="140" t="s">
        <v>18</v>
      </c>
      <c r="B724" s="188">
        <v>459</v>
      </c>
      <c r="C724" s="189">
        <v>0</v>
      </c>
      <c r="D724" s="190">
        <v>167</v>
      </c>
      <c r="E724" s="191">
        <v>1</v>
      </c>
      <c r="F724" s="188">
        <v>527</v>
      </c>
      <c r="G724" s="192">
        <v>16</v>
      </c>
      <c r="H724" s="190">
        <v>371</v>
      </c>
      <c r="I724" s="191">
        <v>79</v>
      </c>
      <c r="J724" s="188">
        <v>64</v>
      </c>
      <c r="K724" s="192">
        <v>40</v>
      </c>
      <c r="L724" s="190">
        <v>138</v>
      </c>
      <c r="M724" s="188">
        <v>221</v>
      </c>
      <c r="N724" s="193">
        <v>267</v>
      </c>
      <c r="O724" s="194">
        <v>240</v>
      </c>
      <c r="P724" s="188">
        <v>174</v>
      </c>
      <c r="Q724" s="192">
        <v>136</v>
      </c>
      <c r="R724" s="190">
        <v>224</v>
      </c>
      <c r="S724" s="191">
        <v>131</v>
      </c>
      <c r="T724" s="188">
        <v>40</v>
      </c>
      <c r="U724" s="192">
        <v>116</v>
      </c>
      <c r="V724" s="190">
        <v>117</v>
      </c>
      <c r="W724" s="191">
        <v>202</v>
      </c>
      <c r="X724" s="188">
        <v>134</v>
      </c>
      <c r="Y724" s="192">
        <v>142</v>
      </c>
      <c r="Z724" s="190">
        <v>500</v>
      </c>
      <c r="AA724" s="188">
        <v>345</v>
      </c>
      <c r="AB724" s="165">
        <f t="shared" si="13714"/>
        <v>3182</v>
      </c>
      <c r="AC724" s="166">
        <f t="shared" si="13715"/>
        <v>1669</v>
      </c>
      <c r="AE724" s="257">
        <f>$AE$11</f>
        <v>0</v>
      </c>
      <c r="AF724" s="121">
        <f>SUMIF($A$9:$A$32,$AE724,B$722:B$745)</f>
        <v>0</v>
      </c>
      <c r="AG724" s="189">
        <f t="shared" si="13685"/>
        <v>0</v>
      </c>
      <c r="AH724" s="190">
        <f t="shared" si="13685"/>
        <v>0</v>
      </c>
      <c r="AI724" s="191">
        <f t="shared" si="13685"/>
        <v>0</v>
      </c>
      <c r="AJ724" s="188">
        <f t="shared" si="13685"/>
        <v>0</v>
      </c>
      <c r="AK724" s="192">
        <f t="shared" si="13685"/>
        <v>0</v>
      </c>
      <c r="AL724" s="190">
        <f t="shared" si="13685"/>
        <v>0</v>
      </c>
      <c r="AM724" s="191">
        <f t="shared" si="13685"/>
        <v>0</v>
      </c>
      <c r="AN724" s="188">
        <f t="shared" si="13685"/>
        <v>0</v>
      </c>
      <c r="AO724" s="192">
        <f t="shared" si="13685"/>
        <v>0</v>
      </c>
      <c r="AP724" s="190">
        <f t="shared" si="13685"/>
        <v>0</v>
      </c>
      <c r="AQ724" s="188">
        <f t="shared" si="13685"/>
        <v>0</v>
      </c>
      <c r="AR724" s="193">
        <f t="shared" si="13685"/>
        <v>0</v>
      </c>
      <c r="AS724" s="194">
        <f t="shared" si="13685"/>
        <v>0</v>
      </c>
      <c r="AT724" s="188">
        <f t="shared" si="13685"/>
        <v>0</v>
      </c>
      <c r="AU724" s="192">
        <f t="shared" si="13685"/>
        <v>0</v>
      </c>
      <c r="AV724" s="190">
        <f t="shared" si="13685"/>
        <v>0</v>
      </c>
      <c r="AW724" s="191">
        <f t="shared" si="13686"/>
        <v>0</v>
      </c>
      <c r="AX724" s="188">
        <f t="shared" si="13686"/>
        <v>0</v>
      </c>
      <c r="AY724" s="192">
        <f t="shared" si="13686"/>
        <v>0</v>
      </c>
      <c r="AZ724" s="190">
        <f t="shared" si="13686"/>
        <v>0</v>
      </c>
      <c r="BA724" s="191">
        <f t="shared" si="13686"/>
        <v>0</v>
      </c>
      <c r="BB724" s="188">
        <f t="shared" si="13686"/>
        <v>0</v>
      </c>
      <c r="BC724" s="192">
        <f t="shared" si="13686"/>
        <v>0</v>
      </c>
      <c r="BD724" s="190">
        <f t="shared" si="13686"/>
        <v>0</v>
      </c>
      <c r="BE724" s="188">
        <f t="shared" si="13686"/>
        <v>0</v>
      </c>
      <c r="BF724" s="165">
        <f>SUM(AF724,AH724,AJ724,AL724,AN724,AP724,AR724,AT724,AV724,AX724,AZ724,BB724,BD724)</f>
        <v>0</v>
      </c>
      <c r="BG724" s="166">
        <f>SUM(AG724,AI724,AK724,AM724,AO724,AQ724,AS724,AU724,AW724,AY724,BA724,BC724,BE724)</f>
        <v>0</v>
      </c>
      <c r="BI724" s="140" t="s">
        <v>18</v>
      </c>
      <c r="BJ724" s="124">
        <f>B724/B746</f>
        <v>7.5993377483443703E-2</v>
      </c>
      <c r="BK724" s="125">
        <f t="shared" ref="BK724" si="13743">C724/C746</f>
        <v>0</v>
      </c>
      <c r="BL724" s="126">
        <f t="shared" ref="BL724" si="13744">D724/D746</f>
        <v>5.1815079118833388E-2</v>
      </c>
      <c r="BM724" s="127">
        <f t="shared" ref="BM724" si="13745">E724/E746</f>
        <v>2.5510204081632655E-4</v>
      </c>
      <c r="BN724" s="124">
        <f t="shared" ref="BN724" si="13746">F724/F746</f>
        <v>9.3489444740109992E-2</v>
      </c>
      <c r="BO724" s="125">
        <f t="shared" ref="BO724" si="13747">G724/G746</f>
        <v>3.5234529839242457E-3</v>
      </c>
      <c r="BP724" s="126">
        <f t="shared" ref="BP724" si="13748">H724/H746</f>
        <v>5.0047214353163359E-2</v>
      </c>
      <c r="BQ724" s="127">
        <f t="shared" ref="BQ724" si="13749">I724/I746</f>
        <v>1.1191386881994617E-2</v>
      </c>
      <c r="BR724" s="124">
        <f t="shared" ref="BR724" si="13750">J724/J746</f>
        <v>3.2989690721649485E-2</v>
      </c>
      <c r="BS724" s="125">
        <f t="shared" ref="BS724" si="13751">K724/K746</f>
        <v>2.4183796856106408E-2</v>
      </c>
      <c r="BT724" s="126">
        <f t="shared" ref="BT724" si="13752">L724/L746</f>
        <v>3.1053105310531053E-2</v>
      </c>
      <c r="BU724" s="124">
        <f t="shared" ref="BU724" si="13753">M724/M746</f>
        <v>4.9562682215743441E-2</v>
      </c>
      <c r="BV724" s="128">
        <f t="shared" ref="BV724" si="13754">N724/N746</f>
        <v>4.3386415339616506E-2</v>
      </c>
      <c r="BW724" s="129">
        <f t="shared" ref="BW724" si="13755">O724/O746</f>
        <v>3.813761322103925E-2</v>
      </c>
      <c r="BX724" s="124">
        <f t="shared" ref="BX724" si="13756">P724/P746</f>
        <v>4.9771167048054919E-2</v>
      </c>
      <c r="BY724" s="125">
        <f t="shared" ref="BY724" si="13757">Q724/Q746</f>
        <v>4.2092231507273287E-2</v>
      </c>
      <c r="BZ724" s="126">
        <f t="shared" ref="BZ724" si="13758">R724/R746</f>
        <v>5.3231939163498096E-2</v>
      </c>
      <c r="CA724" s="127">
        <f t="shared" ref="CA724" si="13759">S724/S746</f>
        <v>3.2848545636910732E-2</v>
      </c>
      <c r="CB724" s="124">
        <f t="shared" ref="CB724" si="13760">T724/T746</f>
        <v>2.8571428571428571E-2</v>
      </c>
      <c r="CC724" s="125">
        <f t="shared" ref="CC724" si="13761">U724/U746</f>
        <v>0.10384959713518353</v>
      </c>
      <c r="CD724" s="126">
        <f t="shared" ref="CD724" si="13762">V724/V746</f>
        <v>2.0235212729159461E-2</v>
      </c>
      <c r="CE724" s="127">
        <f t="shared" ref="CE724" si="13763">W724/W746</f>
        <v>5.1087506322711182E-2</v>
      </c>
      <c r="CF724" s="124">
        <f t="shared" ref="CF724" si="13764">X724/X746</f>
        <v>4.052010885999395E-2</v>
      </c>
      <c r="CG724" s="125">
        <f t="shared" ref="CG724" si="13765">Y724/Y746</f>
        <v>5.0678087080656672E-2</v>
      </c>
      <c r="CH724" s="126">
        <f t="shared" ref="CH724" si="13766">Z724/Z746</f>
        <v>7.427213309566251E-2</v>
      </c>
      <c r="CI724" s="124">
        <f t="shared" ref="CI724" si="13767">AA724/AA746</f>
        <v>3.5294117647058823E-2</v>
      </c>
      <c r="CJ724" s="130">
        <f t="shared" ref="CJ724" si="13768">AB724/AB746</f>
        <v>5.3232066381156316E-2</v>
      </c>
      <c r="CK724" s="131">
        <f t="shared" ref="CK724" si="13769">AC724/AC746</f>
        <v>2.795644891122278E-2</v>
      </c>
    </row>
    <row r="725" spans="1:89" ht="14.25" thickTop="1" thickBot="1" x14ac:dyDescent="0.25">
      <c r="A725" s="132" t="s">
        <v>19</v>
      </c>
      <c r="B725" s="181">
        <v>469</v>
      </c>
      <c r="C725" s="182">
        <v>316</v>
      </c>
      <c r="D725" s="183">
        <v>227</v>
      </c>
      <c r="E725" s="184">
        <v>221</v>
      </c>
      <c r="F725" s="181">
        <v>443</v>
      </c>
      <c r="G725" s="185">
        <v>233</v>
      </c>
      <c r="H725" s="183">
        <v>525</v>
      </c>
      <c r="I725" s="184">
        <v>317</v>
      </c>
      <c r="J725" s="181">
        <v>90</v>
      </c>
      <c r="K725" s="185">
        <v>119</v>
      </c>
      <c r="L725" s="183">
        <v>213</v>
      </c>
      <c r="M725" s="181">
        <v>367</v>
      </c>
      <c r="N725" s="186">
        <v>477</v>
      </c>
      <c r="O725" s="187">
        <v>376</v>
      </c>
      <c r="P725" s="181">
        <v>244</v>
      </c>
      <c r="Q725" s="185">
        <v>269</v>
      </c>
      <c r="R725" s="183">
        <v>392</v>
      </c>
      <c r="S725" s="184">
        <v>173</v>
      </c>
      <c r="T725" s="181">
        <v>71</v>
      </c>
      <c r="U725" s="185">
        <v>168</v>
      </c>
      <c r="V725" s="183">
        <v>335</v>
      </c>
      <c r="W725" s="184">
        <v>320</v>
      </c>
      <c r="X725" s="181">
        <v>254</v>
      </c>
      <c r="Y725" s="185">
        <v>271</v>
      </c>
      <c r="Z725" s="183">
        <v>444</v>
      </c>
      <c r="AA725" s="181">
        <v>524</v>
      </c>
      <c r="AB725" s="165">
        <f>B725+D725+F725+H725+J725+L725+N725+P725+R725+T725+V725+X725+Z725</f>
        <v>4184</v>
      </c>
      <c r="AC725" s="166">
        <f t="shared" si="13715"/>
        <v>3674</v>
      </c>
      <c r="AE725" s="254" t="s">
        <v>13</v>
      </c>
      <c r="AF725" s="14">
        <f t="shared" ref="AF725:BG725" si="13770">SUM(AF722:AF724)</f>
        <v>815</v>
      </c>
      <c r="AG725" s="1">
        <f t="shared" si="13770"/>
        <v>840</v>
      </c>
      <c r="AH725" s="14">
        <f t="shared" si="13770"/>
        <v>610</v>
      </c>
      <c r="AI725" s="1">
        <f t="shared" si="13770"/>
        <v>432</v>
      </c>
      <c r="AJ725" s="14">
        <f t="shared" si="13770"/>
        <v>782</v>
      </c>
      <c r="AK725" s="1">
        <f t="shared" si="13770"/>
        <v>431</v>
      </c>
      <c r="AL725" s="14">
        <f t="shared" si="13770"/>
        <v>1097</v>
      </c>
      <c r="AM725" s="1">
        <f t="shared" si="13770"/>
        <v>719</v>
      </c>
      <c r="AN725" s="14">
        <f t="shared" si="13770"/>
        <v>214</v>
      </c>
      <c r="AO725" s="1">
        <f t="shared" si="13770"/>
        <v>388</v>
      </c>
      <c r="AP725" s="14">
        <f t="shared" si="13770"/>
        <v>422</v>
      </c>
      <c r="AQ725" s="1">
        <f t="shared" si="13770"/>
        <v>934</v>
      </c>
      <c r="AR725" s="14">
        <f t="shared" si="13770"/>
        <v>881</v>
      </c>
      <c r="AS725" s="1">
        <f t="shared" si="13770"/>
        <v>1106</v>
      </c>
      <c r="AT725" s="14">
        <f t="shared" si="13770"/>
        <v>495</v>
      </c>
      <c r="AU725" s="1">
        <f t="shared" si="13770"/>
        <v>405</v>
      </c>
      <c r="AV725" s="14">
        <f t="shared" si="13770"/>
        <v>718</v>
      </c>
      <c r="AW725" s="1">
        <f t="shared" si="13770"/>
        <v>396</v>
      </c>
      <c r="AX725" s="14">
        <f t="shared" si="13770"/>
        <v>100</v>
      </c>
      <c r="AY725" s="1">
        <f t="shared" si="13770"/>
        <v>313</v>
      </c>
      <c r="AZ725" s="14">
        <f t="shared" si="13770"/>
        <v>591</v>
      </c>
      <c r="BA725" s="1">
        <f t="shared" si="13770"/>
        <v>734</v>
      </c>
      <c r="BB725" s="14">
        <f t="shared" si="13770"/>
        <v>482</v>
      </c>
      <c r="BC725" s="1">
        <f t="shared" si="13770"/>
        <v>429</v>
      </c>
      <c r="BD725" s="14">
        <f t="shared" si="13770"/>
        <v>728</v>
      </c>
      <c r="BE725" s="1">
        <f t="shared" si="13770"/>
        <v>983</v>
      </c>
      <c r="BF725" s="167">
        <f t="shared" si="13770"/>
        <v>7935</v>
      </c>
      <c r="BG725" s="168">
        <f t="shared" si="13770"/>
        <v>8110</v>
      </c>
      <c r="BI725" s="132" t="s">
        <v>19</v>
      </c>
      <c r="BJ725" s="124">
        <f>B725/B746</f>
        <v>7.7649006622516559E-2</v>
      </c>
      <c r="BK725" s="125">
        <f t="shared" ref="BK725" si="13771">C725/C746</f>
        <v>4.5750687708122198E-2</v>
      </c>
      <c r="BL725" s="126">
        <f t="shared" ref="BL725" si="13772">D725/D746</f>
        <v>7.0431275209432209E-2</v>
      </c>
      <c r="BM725" s="127">
        <f t="shared" ref="BM725" si="13773">E725/E746</f>
        <v>5.6377551020408166E-2</v>
      </c>
      <c r="BN725" s="124">
        <f t="shared" ref="BN725" si="13774">F725/F746</f>
        <v>7.8587901365974808E-2</v>
      </c>
      <c r="BO725" s="125">
        <f t="shared" ref="BO725" si="13775">G725/G746</f>
        <v>5.1310284078396828E-2</v>
      </c>
      <c r="BP725" s="126">
        <f t="shared" ref="BP725" si="13776">H725/H746</f>
        <v>7.0821529745042494E-2</v>
      </c>
      <c r="BQ725" s="127">
        <f t="shared" ref="BQ725" si="13777">I725/I746</f>
        <v>4.4907210653067006E-2</v>
      </c>
      <c r="BR725" s="124">
        <f t="shared" ref="BR725" si="13778">J725/J746</f>
        <v>4.6391752577319589E-2</v>
      </c>
      <c r="BS725" s="125">
        <f t="shared" ref="BS725" si="13779">K725/K746</f>
        <v>7.194679564691657E-2</v>
      </c>
      <c r="BT725" s="126">
        <f t="shared" ref="BT725" si="13780">L725/L746</f>
        <v>4.7929792979297933E-2</v>
      </c>
      <c r="BU725" s="124">
        <f t="shared" ref="BU725" si="13781">M725/M746</f>
        <v>8.2305449652388424E-2</v>
      </c>
      <c r="BV725" s="128">
        <f t="shared" ref="BV725" si="13782">N725/N746</f>
        <v>7.7510562235944103E-2</v>
      </c>
      <c r="BW725" s="129">
        <f t="shared" ref="BW725" si="13783">O725/O746</f>
        <v>5.9748927379628156E-2</v>
      </c>
      <c r="BX725" s="124">
        <f t="shared" ref="BX725" si="13784">P725/P746</f>
        <v>6.9794050343249425E-2</v>
      </c>
      <c r="BY725" s="125">
        <f t="shared" ref="BY725" si="13785">Q725/Q746</f>
        <v>8.3255957907768491E-2</v>
      </c>
      <c r="BZ725" s="126">
        <f t="shared" ref="BZ725" si="13786">R725/R746</f>
        <v>9.3155893536121678E-2</v>
      </c>
      <c r="CA725" s="127">
        <f t="shared" ref="CA725" si="13787">S725/S746</f>
        <v>4.3380140421263792E-2</v>
      </c>
      <c r="CB725" s="124">
        <f t="shared" ref="CB725" si="13788">T725/T746</f>
        <v>5.0714285714285712E-2</v>
      </c>
      <c r="CC725" s="125">
        <f t="shared" ref="CC725" si="13789">U725/U746</f>
        <v>0.15040286481647269</v>
      </c>
      <c r="CD725" s="126">
        <f t="shared" ref="CD725" si="13790">V725/V746</f>
        <v>5.7938429609131786E-2</v>
      </c>
      <c r="CE725" s="127">
        <f t="shared" ref="CE725" si="13791">W725/W746</f>
        <v>8.0930703085483058E-2</v>
      </c>
      <c r="CF725" s="124">
        <f t="shared" ref="CF725" si="13792">X725/X746</f>
        <v>7.680677351073481E-2</v>
      </c>
      <c r="CG725" s="125">
        <f t="shared" ref="CG725" si="13793">Y725/Y746</f>
        <v>9.6716630977872947E-2</v>
      </c>
      <c r="CH725" s="126">
        <f t="shared" ref="CH725" si="13794">Z725/Z746</f>
        <v>6.5953654188948302E-2</v>
      </c>
      <c r="CI725" s="124">
        <f t="shared" ref="CI725" si="13795">AA725/AA746</f>
        <v>5.3606138107416879E-2</v>
      </c>
      <c r="CJ725" s="130">
        <f t="shared" ref="CJ725" si="13796">AB725/AB746</f>
        <v>6.9994646680942185E-2</v>
      </c>
      <c r="CK725" s="131">
        <f t="shared" ref="CK725" si="13797">AC725/AC746</f>
        <v>6.1541038525963147E-2</v>
      </c>
    </row>
    <row r="726" spans="1:89" ht="13.5" thickTop="1" x14ac:dyDescent="0.2">
      <c r="A726" s="140" t="s">
        <v>20</v>
      </c>
      <c r="B726" s="188">
        <v>370</v>
      </c>
      <c r="C726" s="189">
        <v>437</v>
      </c>
      <c r="D726" s="190">
        <v>314</v>
      </c>
      <c r="E726" s="191">
        <v>250</v>
      </c>
      <c r="F726" s="188">
        <v>422</v>
      </c>
      <c r="G726" s="192">
        <v>251</v>
      </c>
      <c r="H726" s="190">
        <v>644</v>
      </c>
      <c r="I726" s="191">
        <v>388</v>
      </c>
      <c r="J726" s="188">
        <v>122</v>
      </c>
      <c r="K726" s="192">
        <v>204</v>
      </c>
      <c r="L726" s="190">
        <v>205</v>
      </c>
      <c r="M726" s="188">
        <v>519</v>
      </c>
      <c r="N726" s="193">
        <v>477</v>
      </c>
      <c r="O726" s="194">
        <v>590</v>
      </c>
      <c r="P726" s="188">
        <v>297</v>
      </c>
      <c r="Q726" s="192">
        <v>244</v>
      </c>
      <c r="R726" s="190">
        <v>453</v>
      </c>
      <c r="S726" s="191">
        <v>232</v>
      </c>
      <c r="T726" s="188">
        <v>51</v>
      </c>
      <c r="U726" s="192">
        <v>174</v>
      </c>
      <c r="V726" s="190">
        <v>349</v>
      </c>
      <c r="W726" s="191">
        <v>362</v>
      </c>
      <c r="X726" s="188">
        <v>281</v>
      </c>
      <c r="Y726" s="192">
        <v>252</v>
      </c>
      <c r="Z726" s="190">
        <v>440</v>
      </c>
      <c r="AA726" s="188">
        <v>564</v>
      </c>
      <c r="AB726" s="165">
        <f t="shared" ref="AB726:AB742" si="13798">B726+D726+F726+H726+J726+L726+N726+P726+R726+T726+V726+X726+Z726</f>
        <v>4425</v>
      </c>
      <c r="AC726" s="166">
        <f t="shared" si="13715"/>
        <v>4467</v>
      </c>
      <c r="BI726" s="140" t="s">
        <v>20</v>
      </c>
      <c r="BJ726" s="124">
        <f>B726/B746</f>
        <v>6.1258278145695365E-2</v>
      </c>
      <c r="BK726" s="125">
        <f t="shared" ref="BK726" si="13799">C726/C746</f>
        <v>6.3269147241928475E-2</v>
      </c>
      <c r="BL726" s="126">
        <f t="shared" ref="BL726" si="13800">D726/D746</f>
        <v>9.7424759540800501E-2</v>
      </c>
      <c r="BM726" s="127">
        <f t="shared" ref="BM726" si="13801">E726/E746</f>
        <v>6.3775510204081634E-2</v>
      </c>
      <c r="BN726" s="124">
        <f t="shared" ref="BN726" si="13802">F726/F746</f>
        <v>7.4862515522441012E-2</v>
      </c>
      <c r="BO726" s="125">
        <f t="shared" ref="BO726" si="13803">G726/G746</f>
        <v>5.5274168685311605E-2</v>
      </c>
      <c r="BP726" s="126">
        <f t="shared" ref="BP726" si="13804">H726/H746</f>
        <v>8.687440982058546E-2</v>
      </c>
      <c r="BQ726" s="127">
        <f t="shared" ref="BQ726" si="13805">I726/I746</f>
        <v>5.4965292534353311E-2</v>
      </c>
      <c r="BR726" s="124">
        <f t="shared" ref="BR726" si="13806">J726/J746</f>
        <v>6.2886597938144329E-2</v>
      </c>
      <c r="BS726" s="125">
        <f t="shared" ref="BS726" si="13807">K726/K746</f>
        <v>0.12333736396614269</v>
      </c>
      <c r="BT726" s="126">
        <f t="shared" ref="BT726" si="13808">L726/L746</f>
        <v>4.6129612961296126E-2</v>
      </c>
      <c r="BU726" s="124">
        <f t="shared" ref="BU726" si="13809">M726/M746</f>
        <v>0.11639381027136129</v>
      </c>
      <c r="BV726" s="128">
        <f t="shared" ref="BV726" si="13810">N726/N746</f>
        <v>7.7510562235944103E-2</v>
      </c>
      <c r="BW726" s="129">
        <f t="shared" ref="BW726" si="13811">O726/O746</f>
        <v>9.3754965835054827E-2</v>
      </c>
      <c r="BX726" s="124">
        <f t="shared" ref="BX726" si="13812">P726/P746</f>
        <v>8.4954233409610988E-2</v>
      </c>
      <c r="BY726" s="125">
        <f t="shared" ref="BY726" si="13813">Q726/Q746</f>
        <v>7.5518415351284437E-2</v>
      </c>
      <c r="BZ726" s="126">
        <f t="shared" ref="BZ726" si="13814">R726/R746</f>
        <v>0.10765209125475285</v>
      </c>
      <c r="CA726" s="127">
        <f t="shared" ref="CA726" si="13815">S726/S746</f>
        <v>5.8174523570712136E-2</v>
      </c>
      <c r="CB726" s="124">
        <f t="shared" ref="CB726" si="13816">T726/T746</f>
        <v>3.6428571428571428E-2</v>
      </c>
      <c r="CC726" s="125">
        <f t="shared" ref="CC726" si="13817">U726/U746</f>
        <v>0.15577439570277529</v>
      </c>
      <c r="CD726" s="126">
        <f t="shared" ref="CD726" si="13818">V726/V746</f>
        <v>6.035973711518506E-2</v>
      </c>
      <c r="CE726" s="127">
        <f t="shared" ref="CE726" si="13819">W726/W746</f>
        <v>9.1552857865452711E-2</v>
      </c>
      <c r="CF726" s="124">
        <f t="shared" ref="CF726" si="13820">X726/X746</f>
        <v>8.4971273057151492E-2</v>
      </c>
      <c r="CG726" s="125">
        <f t="shared" ref="CG726" si="13821">Y726/Y746</f>
        <v>8.9935760171306209E-2</v>
      </c>
      <c r="CH726" s="126">
        <f t="shared" ref="CH726" si="13822">Z726/Z746</f>
        <v>6.535947712418301E-2</v>
      </c>
      <c r="CI726" s="124">
        <f t="shared" ref="CI726" si="13823">AA726/AA746</f>
        <v>5.7698209718670075E-2</v>
      </c>
      <c r="CJ726" s="130">
        <f t="shared" ref="CJ726" si="13824">AB726/AB746</f>
        <v>7.4026365096359736E-2</v>
      </c>
      <c r="CK726" s="131">
        <f t="shared" ref="CK726" si="13825">AC726/AC746</f>
        <v>7.4824120603015076E-2</v>
      </c>
    </row>
    <row r="727" spans="1:89" ht="13.5" thickBot="1" x14ac:dyDescent="0.25">
      <c r="A727" s="132" t="s">
        <v>21</v>
      </c>
      <c r="B727" s="181">
        <v>445</v>
      </c>
      <c r="C727" s="182">
        <v>403</v>
      </c>
      <c r="D727" s="183">
        <v>296</v>
      </c>
      <c r="E727" s="184">
        <v>182</v>
      </c>
      <c r="F727" s="181">
        <v>360</v>
      </c>
      <c r="G727" s="185">
        <v>180</v>
      </c>
      <c r="H727" s="183">
        <v>453</v>
      </c>
      <c r="I727" s="184">
        <v>331</v>
      </c>
      <c r="J727" s="181">
        <v>92</v>
      </c>
      <c r="K727" s="185">
        <v>184</v>
      </c>
      <c r="L727" s="183">
        <v>217</v>
      </c>
      <c r="M727" s="181">
        <v>415</v>
      </c>
      <c r="N727" s="186">
        <v>404</v>
      </c>
      <c r="O727" s="187">
        <v>516</v>
      </c>
      <c r="P727" s="181">
        <v>198</v>
      </c>
      <c r="Q727" s="185">
        <v>161</v>
      </c>
      <c r="R727" s="183">
        <v>265</v>
      </c>
      <c r="S727" s="184">
        <v>164</v>
      </c>
      <c r="T727" s="181">
        <v>49</v>
      </c>
      <c r="U727" s="185">
        <v>139</v>
      </c>
      <c r="V727" s="183">
        <v>242</v>
      </c>
      <c r="W727" s="184">
        <v>372</v>
      </c>
      <c r="X727" s="181">
        <v>201</v>
      </c>
      <c r="Y727" s="185">
        <v>177</v>
      </c>
      <c r="Z727" s="183">
        <v>288</v>
      </c>
      <c r="AA727" s="181">
        <v>419</v>
      </c>
      <c r="AB727" s="165">
        <f t="shared" si="13798"/>
        <v>3510</v>
      </c>
      <c r="AC727" s="166">
        <f t="shared" si="13715"/>
        <v>3643</v>
      </c>
      <c r="AE727" t="s">
        <v>85</v>
      </c>
      <c r="BI727" s="132" t="s">
        <v>21</v>
      </c>
      <c r="BJ727" s="124">
        <f>B727/B746</f>
        <v>7.3675496688741723E-2</v>
      </c>
      <c r="BK727" s="125">
        <f t="shared" ref="BK727" si="13826">C727/C746</f>
        <v>5.8346604893586215E-2</v>
      </c>
      <c r="BL727" s="126">
        <f t="shared" ref="BL727" si="13827">D727/D746</f>
        <v>9.1839900713620845E-2</v>
      </c>
      <c r="BM727" s="127">
        <f t="shared" ref="BM727" si="13828">E727/E746</f>
        <v>4.642857142857143E-2</v>
      </c>
      <c r="BN727" s="124">
        <f t="shared" ref="BN727" si="13829">F727/F746</f>
        <v>6.3863757317722189E-2</v>
      </c>
      <c r="BO727" s="125">
        <f t="shared" ref="BO727" si="13830">G727/G746</f>
        <v>3.9638846069147762E-2</v>
      </c>
      <c r="BP727" s="126">
        <f t="shared" ref="BP727" si="13831">H727/H746</f>
        <v>6.1108862808579523E-2</v>
      </c>
      <c r="BQ727" s="127">
        <f t="shared" ref="BQ727" si="13832">I727/I746</f>
        <v>4.6890494404306558E-2</v>
      </c>
      <c r="BR727" s="124">
        <f t="shared" ref="BR727" si="13833">J727/J746</f>
        <v>4.7422680412371132E-2</v>
      </c>
      <c r="BS727" s="125">
        <f t="shared" ref="BS727" si="13834">K727/K746</f>
        <v>0.11124546553808948</v>
      </c>
      <c r="BT727" s="126">
        <f t="shared" ref="BT727" si="13835">L727/L746</f>
        <v>4.882988298829883E-2</v>
      </c>
      <c r="BU727" s="124">
        <f t="shared" ref="BU727" si="13836">M727/M746</f>
        <v>9.3070195111011431E-2</v>
      </c>
      <c r="BV727" s="128">
        <f t="shared" ref="BV727" si="13837">N727/N746</f>
        <v>6.5648358791030217E-2</v>
      </c>
      <c r="BW727" s="129">
        <f t="shared" ref="BW727" si="13838">O727/O746</f>
        <v>8.1995868425234389E-2</v>
      </c>
      <c r="BX727" s="124">
        <f t="shared" ref="BX727" si="13839">P727/P746</f>
        <v>5.6636155606407321E-2</v>
      </c>
      <c r="BY727" s="125">
        <f t="shared" ref="BY727" si="13840">Q727/Q746</f>
        <v>4.9829774063757354E-2</v>
      </c>
      <c r="BZ727" s="126">
        <f t="shared" ref="BZ727" si="13841">R727/R746</f>
        <v>6.2975285171102666E-2</v>
      </c>
      <c r="CA727" s="127">
        <f t="shared" ref="CA727" si="13842">S727/S746</f>
        <v>4.1123370110330994E-2</v>
      </c>
      <c r="CB727" s="124">
        <f t="shared" ref="CB727" si="13843">T727/T746</f>
        <v>3.5000000000000003E-2</v>
      </c>
      <c r="CC727" s="125">
        <f t="shared" ref="CC727" si="13844">U727/U746</f>
        <v>0.12444046553267682</v>
      </c>
      <c r="CD727" s="126">
        <f t="shared" ref="CD727" si="13845">V727/V746</f>
        <v>4.1854029747492215E-2</v>
      </c>
      <c r="CE727" s="127">
        <f t="shared" ref="CE727" si="13846">W727/W746</f>
        <v>9.4081942336874058E-2</v>
      </c>
      <c r="CF727" s="124">
        <f t="shared" ref="CF727" si="13847">X727/X746</f>
        <v>6.0780163289990925E-2</v>
      </c>
      <c r="CG727" s="125">
        <f t="shared" ref="CG727" si="13848">Y727/Y746</f>
        <v>6.3169164882226986E-2</v>
      </c>
      <c r="CH727" s="126">
        <f t="shared" ref="CH727" si="13849">Z727/Z746</f>
        <v>4.2780748663101602E-2</v>
      </c>
      <c r="CI727" s="124">
        <f t="shared" ref="CI727" si="13850">AA727/AA746</f>
        <v>4.2864450127877235E-2</v>
      </c>
      <c r="CJ727" s="130">
        <f t="shared" ref="CJ727" si="13851">AB727/AB746</f>
        <v>5.8719218415417558E-2</v>
      </c>
      <c r="CK727" s="131">
        <f t="shared" ref="CK727" si="13852">AC727/AC746</f>
        <v>6.1021775544388611E-2</v>
      </c>
    </row>
    <row r="728" spans="1:89" ht="14.25" thickTop="1" thickBot="1" x14ac:dyDescent="0.25">
      <c r="A728" s="140" t="s">
        <v>22</v>
      </c>
      <c r="B728" s="188">
        <v>445</v>
      </c>
      <c r="C728" s="189">
        <v>611</v>
      </c>
      <c r="D728" s="190">
        <v>229</v>
      </c>
      <c r="E728" s="191">
        <v>188</v>
      </c>
      <c r="F728" s="188">
        <v>339</v>
      </c>
      <c r="G728" s="192">
        <v>159</v>
      </c>
      <c r="H728" s="190">
        <v>493</v>
      </c>
      <c r="I728" s="191">
        <v>300</v>
      </c>
      <c r="J728" s="188">
        <v>102</v>
      </c>
      <c r="K728" s="192">
        <v>132</v>
      </c>
      <c r="L728" s="190">
        <v>186</v>
      </c>
      <c r="M728" s="188">
        <v>465</v>
      </c>
      <c r="N728" s="193">
        <v>305</v>
      </c>
      <c r="O728" s="194">
        <v>663</v>
      </c>
      <c r="P728" s="188">
        <v>279</v>
      </c>
      <c r="Q728" s="192">
        <v>205</v>
      </c>
      <c r="R728" s="190">
        <v>369</v>
      </c>
      <c r="S728" s="191">
        <v>218</v>
      </c>
      <c r="T728" s="188">
        <v>36</v>
      </c>
      <c r="U728" s="192">
        <v>81</v>
      </c>
      <c r="V728" s="190">
        <v>315</v>
      </c>
      <c r="W728" s="191">
        <v>433</v>
      </c>
      <c r="X728" s="188">
        <v>279</v>
      </c>
      <c r="Y728" s="192">
        <v>141</v>
      </c>
      <c r="Z728" s="190">
        <v>500</v>
      </c>
      <c r="AA728" s="188">
        <v>451</v>
      </c>
      <c r="AB728" s="165">
        <f t="shared" si="13798"/>
        <v>3877</v>
      </c>
      <c r="AC728" s="166">
        <f t="shared" si="13715"/>
        <v>4047</v>
      </c>
      <c r="AE728" s="268" t="s">
        <v>0</v>
      </c>
      <c r="AF728" s="262" t="s">
        <v>1</v>
      </c>
      <c r="AG728" s="263"/>
      <c r="AH728" s="262" t="s">
        <v>2</v>
      </c>
      <c r="AI728" s="263"/>
      <c r="AJ728" s="262" t="s">
        <v>3</v>
      </c>
      <c r="AK728" s="263"/>
      <c r="AL728" s="262" t="s">
        <v>4</v>
      </c>
      <c r="AM728" s="263"/>
      <c r="AN728" s="262" t="s">
        <v>5</v>
      </c>
      <c r="AO728" s="263"/>
      <c r="AP728" s="262" t="s">
        <v>6</v>
      </c>
      <c r="AQ728" s="263"/>
      <c r="AR728" s="262" t="s">
        <v>7</v>
      </c>
      <c r="AS728" s="263"/>
      <c r="AT728" s="262" t="s">
        <v>8</v>
      </c>
      <c r="AU728" s="263"/>
      <c r="AV728" s="262" t="s">
        <v>9</v>
      </c>
      <c r="AW728" s="263"/>
      <c r="AX728" s="262" t="s">
        <v>10</v>
      </c>
      <c r="AY728" s="263"/>
      <c r="AZ728" s="262" t="s">
        <v>11</v>
      </c>
      <c r="BA728" s="263"/>
      <c r="BB728" s="262" t="s">
        <v>12</v>
      </c>
      <c r="BC728" s="263"/>
      <c r="BD728" s="264" t="s">
        <v>40</v>
      </c>
      <c r="BE728" s="265"/>
      <c r="BF728" s="266" t="s">
        <v>41</v>
      </c>
      <c r="BG728" s="267"/>
      <c r="BI728" s="140" t="s">
        <v>22</v>
      </c>
      <c r="BJ728" s="124">
        <f>B728/B746</f>
        <v>7.3675496688741723E-2</v>
      </c>
      <c r="BK728" s="125">
        <f t="shared" ref="BK728" si="13853">C728/C746</f>
        <v>8.8460981612856524E-2</v>
      </c>
      <c r="BL728" s="126">
        <f t="shared" ref="BL728" si="13854">D728/D746</f>
        <v>7.1051815079118827E-2</v>
      </c>
      <c r="BM728" s="127">
        <f t="shared" ref="BM728" si="13855">E728/E746</f>
        <v>4.7959183673469387E-2</v>
      </c>
      <c r="BN728" s="124">
        <f t="shared" ref="BN728" si="13856">F728/F746</f>
        <v>6.01383714741884E-2</v>
      </c>
      <c r="BO728" s="125">
        <f t="shared" ref="BO728" si="13857">G728/G746</f>
        <v>3.5014314027747191E-2</v>
      </c>
      <c r="BP728" s="126">
        <f t="shared" ref="BP728" si="13858">H728/H746</f>
        <v>6.6504788884392291E-2</v>
      </c>
      <c r="BQ728" s="127">
        <f t="shared" ref="BQ728" si="13859">I728/I746</f>
        <v>4.2498937526561836E-2</v>
      </c>
      <c r="BR728" s="124">
        <f t="shared" ref="BR728" si="13860">J728/J746</f>
        <v>5.2577319587628867E-2</v>
      </c>
      <c r="BS728" s="125">
        <f t="shared" ref="BS728" si="13861">K728/K746</f>
        <v>7.9806529625151154E-2</v>
      </c>
      <c r="BT728" s="126">
        <f t="shared" ref="BT728" si="13862">L728/L746</f>
        <v>4.1854185418541856E-2</v>
      </c>
      <c r="BU728" s="124">
        <f t="shared" ref="BU728" si="13863">M728/M746</f>
        <v>0.10428347163041041</v>
      </c>
      <c r="BV728" s="128">
        <f t="shared" ref="BV728" si="13864">N728/N746</f>
        <v>4.9561260968475788E-2</v>
      </c>
      <c r="BW728" s="129">
        <f t="shared" ref="BW728" si="13865">O728/O746</f>
        <v>0.10535515652312093</v>
      </c>
      <c r="BX728" s="124">
        <f t="shared" ref="BX728" si="13866">P728/P746</f>
        <v>7.9805491990846689E-2</v>
      </c>
      <c r="BY728" s="125">
        <f t="shared" ref="BY728" si="13867">Q728/Q746</f>
        <v>6.3447848963169295E-2</v>
      </c>
      <c r="BZ728" s="126">
        <f t="shared" ref="BZ728" si="13868">R728/R746</f>
        <v>8.7690114068441058E-2</v>
      </c>
      <c r="CA728" s="127">
        <f t="shared" ref="CA728" si="13869">S728/S746</f>
        <v>5.4663991975927785E-2</v>
      </c>
      <c r="CB728" s="124">
        <f t="shared" ref="CB728" si="13870">T728/T746</f>
        <v>2.5714285714285714E-2</v>
      </c>
      <c r="CC728" s="125">
        <f t="shared" ref="CC728" si="13871">U728/U746</f>
        <v>7.2515666965085046E-2</v>
      </c>
      <c r="CD728" s="126">
        <f t="shared" ref="CD728" si="13872">V728/V746</f>
        <v>5.4479418886198547E-2</v>
      </c>
      <c r="CE728" s="127">
        <f t="shared" ref="CE728" si="13873">W728/W746</f>
        <v>0.10950935761254425</v>
      </c>
      <c r="CF728" s="124">
        <f t="shared" ref="CF728" si="13874">X728/X746</f>
        <v>8.4366495312972481E-2</v>
      </c>
      <c r="CG728" s="125">
        <f t="shared" ref="CG728" si="13875">Y728/Y746</f>
        <v>5.0321199143468949E-2</v>
      </c>
      <c r="CH728" s="126">
        <f t="shared" ref="CH728" si="13876">Z728/Z746</f>
        <v>7.427213309566251E-2</v>
      </c>
      <c r="CI728" s="124">
        <f t="shared" ref="CI728" si="13877">AA728/AA746</f>
        <v>4.6138107416879792E-2</v>
      </c>
      <c r="CJ728" s="130">
        <f t="shared" ref="CJ728" si="13878">AB728/AB746</f>
        <v>6.4858806209850101E-2</v>
      </c>
      <c r="CK728" s="131">
        <f t="shared" ref="CK728" si="13879">AC728/AC746</f>
        <v>6.7788944723618086E-2</v>
      </c>
    </row>
    <row r="729" spans="1:89" ht="15" thickTop="1" thickBot="1" x14ac:dyDescent="0.3">
      <c r="A729" s="132" t="s">
        <v>23</v>
      </c>
      <c r="B729" s="181">
        <v>369</v>
      </c>
      <c r="C729" s="182">
        <v>361</v>
      </c>
      <c r="D729" s="183">
        <v>291</v>
      </c>
      <c r="E729" s="184">
        <v>135</v>
      </c>
      <c r="F729" s="181">
        <v>422</v>
      </c>
      <c r="G729" s="185">
        <v>164</v>
      </c>
      <c r="H729" s="183">
        <v>388</v>
      </c>
      <c r="I729" s="184">
        <v>444</v>
      </c>
      <c r="J729" s="181">
        <v>116</v>
      </c>
      <c r="K729" s="185">
        <v>178</v>
      </c>
      <c r="L729" s="183">
        <v>179</v>
      </c>
      <c r="M729" s="181">
        <v>502</v>
      </c>
      <c r="N729" s="186">
        <v>232</v>
      </c>
      <c r="O729" s="187">
        <v>523</v>
      </c>
      <c r="P729" s="181">
        <v>212</v>
      </c>
      <c r="Q729" s="185">
        <v>170</v>
      </c>
      <c r="R729" s="183">
        <v>312</v>
      </c>
      <c r="S729" s="184">
        <v>217</v>
      </c>
      <c r="T729" s="181">
        <v>45</v>
      </c>
      <c r="U729" s="185">
        <v>64</v>
      </c>
      <c r="V729" s="183">
        <v>202</v>
      </c>
      <c r="W729" s="184">
        <v>342</v>
      </c>
      <c r="X729" s="181">
        <v>181</v>
      </c>
      <c r="Y729" s="185">
        <v>127</v>
      </c>
      <c r="Z729" s="183">
        <v>478</v>
      </c>
      <c r="AA729" s="181">
        <v>456</v>
      </c>
      <c r="AB729" s="165">
        <f t="shared" si="13798"/>
        <v>3427</v>
      </c>
      <c r="AC729" s="166">
        <f t="shared" si="13715"/>
        <v>3683</v>
      </c>
      <c r="AE729" s="269"/>
      <c r="AF729" s="112" t="s">
        <v>14</v>
      </c>
      <c r="AG729" s="113" t="s">
        <v>15</v>
      </c>
      <c r="AH729" s="114" t="s">
        <v>14</v>
      </c>
      <c r="AI729" s="115" t="s">
        <v>15</v>
      </c>
      <c r="AJ729" s="112" t="s">
        <v>14</v>
      </c>
      <c r="AK729" s="113" t="s">
        <v>15</v>
      </c>
      <c r="AL729" s="114" t="s">
        <v>14</v>
      </c>
      <c r="AM729" s="115" t="s">
        <v>15</v>
      </c>
      <c r="AN729" s="112" t="s">
        <v>14</v>
      </c>
      <c r="AO729" s="113" t="s">
        <v>15</v>
      </c>
      <c r="AP729" s="114" t="s">
        <v>14</v>
      </c>
      <c r="AQ729" s="112" t="s">
        <v>15</v>
      </c>
      <c r="AR729" s="116" t="s">
        <v>14</v>
      </c>
      <c r="AS729" s="117" t="s">
        <v>15</v>
      </c>
      <c r="AT729" s="112" t="s">
        <v>14</v>
      </c>
      <c r="AU729" s="113" t="s">
        <v>15</v>
      </c>
      <c r="AV729" s="114" t="s">
        <v>14</v>
      </c>
      <c r="AW729" s="115" t="s">
        <v>15</v>
      </c>
      <c r="AX729" s="112" t="s">
        <v>14</v>
      </c>
      <c r="AY729" s="113" t="s">
        <v>15</v>
      </c>
      <c r="AZ729" s="114" t="s">
        <v>14</v>
      </c>
      <c r="BA729" s="115" t="s">
        <v>15</v>
      </c>
      <c r="BB729" s="112" t="s">
        <v>14</v>
      </c>
      <c r="BC729" s="113" t="s">
        <v>15</v>
      </c>
      <c r="BD729" s="26" t="s">
        <v>14</v>
      </c>
      <c r="BE729" s="118" t="s">
        <v>15</v>
      </c>
      <c r="BF729" s="169" t="s">
        <v>14</v>
      </c>
      <c r="BG729" s="170" t="s">
        <v>15</v>
      </c>
      <c r="BI729" s="132" t="s">
        <v>23</v>
      </c>
      <c r="BJ729" s="124">
        <f>B729/B746</f>
        <v>6.1092715231788081E-2</v>
      </c>
      <c r="BK729" s="125">
        <f t="shared" ref="BK729" si="13880">C729/C746</f>
        <v>5.2265817286810484E-2</v>
      </c>
      <c r="BL729" s="126">
        <f t="shared" ref="BL729" si="13881">D729/D746</f>
        <v>9.028855103940428E-2</v>
      </c>
      <c r="BM729" s="127">
        <f t="shared" ref="BM729" si="13882">E729/E746</f>
        <v>3.4438775510204078E-2</v>
      </c>
      <c r="BN729" s="124">
        <f t="shared" ref="BN729" si="13883">F729/F746</f>
        <v>7.4862515522441012E-2</v>
      </c>
      <c r="BO729" s="125">
        <f t="shared" ref="BO729" si="13884">G729/G746</f>
        <v>3.6115393085223518E-2</v>
      </c>
      <c r="BP729" s="126">
        <f t="shared" ref="BP729" si="13885">H729/H746</f>
        <v>5.2340482935383785E-2</v>
      </c>
      <c r="BQ729" s="127">
        <f t="shared" ref="BQ729" si="13886">I729/I746</f>
        <v>6.2898427539311519E-2</v>
      </c>
      <c r="BR729" s="124">
        <f t="shared" ref="BR729" si="13887">J729/J746</f>
        <v>5.9793814432989693E-2</v>
      </c>
      <c r="BS729" s="125">
        <f t="shared" ref="BS729" si="13888">K729/K746</f>
        <v>0.10761789600967352</v>
      </c>
      <c r="BT729" s="126">
        <f t="shared" ref="BT729" si="13889">L729/L746</f>
        <v>4.0279027902790282E-2</v>
      </c>
      <c r="BU729" s="124">
        <f t="shared" ref="BU729" si="13890">M729/M746</f>
        <v>0.11258129625476564</v>
      </c>
      <c r="BV729" s="128">
        <f t="shared" ref="BV729" si="13891">N729/N746</f>
        <v>3.769905752356191E-2</v>
      </c>
      <c r="BW729" s="129">
        <f t="shared" ref="BW729" si="13892">O729/O746</f>
        <v>8.3108215477514694E-2</v>
      </c>
      <c r="BX729" s="124">
        <f t="shared" ref="BX729" si="13893">P729/P746</f>
        <v>6.0640732265446223E-2</v>
      </c>
      <c r="BY729" s="125">
        <f t="shared" ref="BY729" si="13894">Q729/Q746</f>
        <v>5.2615289384091615E-2</v>
      </c>
      <c r="BZ729" s="126">
        <f t="shared" ref="BZ729" si="13895">R729/R746</f>
        <v>7.4144486692015205E-2</v>
      </c>
      <c r="CA729" s="127">
        <f t="shared" ref="CA729" si="13896">S729/S746</f>
        <v>5.4413239719157472E-2</v>
      </c>
      <c r="CB729" s="124">
        <f t="shared" ref="CB729" si="13897">T729/T746</f>
        <v>3.214285714285714E-2</v>
      </c>
      <c r="CC729" s="125">
        <f t="shared" ref="CC729" si="13898">U729/U746</f>
        <v>5.729632945389436E-2</v>
      </c>
      <c r="CD729" s="126">
        <f t="shared" ref="CD729" si="13899">V729/V746</f>
        <v>3.4936008301625736E-2</v>
      </c>
      <c r="CE729" s="127">
        <f t="shared" ref="CE729" si="13900">W729/W746</f>
        <v>8.6494688922610016E-2</v>
      </c>
      <c r="CF729" s="124">
        <f t="shared" ref="CF729" si="13901">X729/X746</f>
        <v>5.4732385848200789E-2</v>
      </c>
      <c r="CG729" s="125">
        <f t="shared" ref="CG729" si="13902">Y729/Y746</f>
        <v>4.5324768022840828E-2</v>
      </c>
      <c r="CH729" s="126">
        <f t="shared" ref="CH729" si="13903">Z729/Z746</f>
        <v>7.1004159239453357E-2</v>
      </c>
      <c r="CI729" s="124">
        <f t="shared" ref="CI729" si="13904">AA729/AA746</f>
        <v>4.6649616368286448E-2</v>
      </c>
      <c r="CJ729" s="130">
        <f t="shared" ref="CJ729" si="13905">AB729/AB746</f>
        <v>5.7330701284796573E-2</v>
      </c>
      <c r="CK729" s="131">
        <f t="shared" ref="CK729" si="13906">AC729/AC746</f>
        <v>6.1691792294807368E-2</v>
      </c>
    </row>
    <row r="730" spans="1:89" ht="13.5" thickTop="1" x14ac:dyDescent="0.2">
      <c r="A730" s="140" t="s">
        <v>24</v>
      </c>
      <c r="B730" s="195">
        <v>437</v>
      </c>
      <c r="C730" s="189">
        <v>294</v>
      </c>
      <c r="D730" s="190">
        <v>247</v>
      </c>
      <c r="E730" s="191">
        <v>189</v>
      </c>
      <c r="F730" s="188">
        <v>379</v>
      </c>
      <c r="G730" s="192">
        <v>217</v>
      </c>
      <c r="H730" s="190">
        <v>405</v>
      </c>
      <c r="I730" s="191">
        <v>458</v>
      </c>
      <c r="J730" s="188">
        <v>112</v>
      </c>
      <c r="K730" s="192">
        <v>134</v>
      </c>
      <c r="L730" s="190">
        <v>171</v>
      </c>
      <c r="M730" s="188">
        <v>334</v>
      </c>
      <c r="N730" s="193">
        <v>313</v>
      </c>
      <c r="O730" s="196">
        <v>431</v>
      </c>
      <c r="P730" s="188">
        <v>156</v>
      </c>
      <c r="Q730" s="192">
        <v>186</v>
      </c>
      <c r="R730" s="190">
        <v>204</v>
      </c>
      <c r="S730" s="191">
        <v>225</v>
      </c>
      <c r="T730" s="188">
        <v>59</v>
      </c>
      <c r="U730" s="192">
        <v>63</v>
      </c>
      <c r="V730" s="190">
        <v>243</v>
      </c>
      <c r="W730" s="197">
        <v>246</v>
      </c>
      <c r="X730" s="188">
        <v>143</v>
      </c>
      <c r="Y730" s="192">
        <v>119</v>
      </c>
      <c r="Z730" s="190">
        <v>467</v>
      </c>
      <c r="AA730" s="188">
        <v>549</v>
      </c>
      <c r="AB730" s="165">
        <f t="shared" si="13798"/>
        <v>3336</v>
      </c>
      <c r="AC730" s="166">
        <f t="shared" si="13715"/>
        <v>3445</v>
      </c>
      <c r="AE730" s="257" t="str">
        <f>$AE$17</f>
        <v>17:00 - 17:59</v>
      </c>
      <c r="AF730" s="121">
        <f t="shared" ref="AF730:AU732" si="13907">SUMIF($A$9:$A$32,$AE730,B$722:B$745)</f>
        <v>419</v>
      </c>
      <c r="AG730" s="178">
        <f t="shared" si="13907"/>
        <v>592</v>
      </c>
      <c r="AH730" s="122">
        <f t="shared" si="13907"/>
        <v>217</v>
      </c>
      <c r="AI730" s="173">
        <f t="shared" si="13907"/>
        <v>310</v>
      </c>
      <c r="AJ730" s="121">
        <f t="shared" si="13907"/>
        <v>392</v>
      </c>
      <c r="AK730" s="123">
        <f t="shared" si="13907"/>
        <v>435</v>
      </c>
      <c r="AL730" s="122">
        <f t="shared" si="13907"/>
        <v>606</v>
      </c>
      <c r="AM730" s="173">
        <f t="shared" si="13907"/>
        <v>611</v>
      </c>
      <c r="AN730" s="121">
        <f t="shared" si="13907"/>
        <v>200</v>
      </c>
      <c r="AO730" s="123">
        <f t="shared" si="13907"/>
        <v>75</v>
      </c>
      <c r="AP730" s="122">
        <f t="shared" si="13907"/>
        <v>339</v>
      </c>
      <c r="AQ730" s="121">
        <f t="shared" si="13907"/>
        <v>180</v>
      </c>
      <c r="AR730" s="172">
        <f t="shared" si="13907"/>
        <v>411</v>
      </c>
      <c r="AS730" s="174">
        <f t="shared" si="13907"/>
        <v>362</v>
      </c>
      <c r="AT730" s="121">
        <f t="shared" si="13907"/>
        <v>257</v>
      </c>
      <c r="AU730" s="123">
        <f t="shared" si="13907"/>
        <v>223</v>
      </c>
      <c r="AV730" s="122">
        <f t="shared" ref="AP730:BE732" si="13908">SUMIF($A$9:$A$32,$AE730,R$722:R$745)</f>
        <v>277</v>
      </c>
      <c r="AW730" s="173">
        <f t="shared" si="13908"/>
        <v>330</v>
      </c>
      <c r="AX730" s="121">
        <f t="shared" si="13908"/>
        <v>198</v>
      </c>
      <c r="AY730" s="123">
        <f t="shared" si="13908"/>
        <v>32</v>
      </c>
      <c r="AZ730" s="122">
        <f t="shared" si="13908"/>
        <v>477</v>
      </c>
      <c r="BA730" s="173">
        <f t="shared" si="13908"/>
        <v>175</v>
      </c>
      <c r="BB730" s="121">
        <f t="shared" si="13908"/>
        <v>369</v>
      </c>
      <c r="BC730" s="123">
        <f t="shared" si="13908"/>
        <v>211</v>
      </c>
      <c r="BD730" s="21">
        <f t="shared" si="13908"/>
        <v>446</v>
      </c>
      <c r="BE730" s="177">
        <f t="shared" si="13908"/>
        <v>1085</v>
      </c>
      <c r="BF730" s="163">
        <f>AF730+AH730+AJ730+AL730+AN730+AP730+AR730+AT730+AV730+AX730+AZ730+BB730+BD730</f>
        <v>4608</v>
      </c>
      <c r="BG730" s="164">
        <f>AG730+AI730+AK730+AM730+AO730+AQ730+AS730+AU730+AW730+AY730+BA730+BC730+BE730</f>
        <v>4621</v>
      </c>
      <c r="BI730" s="140" t="s">
        <v>24</v>
      </c>
      <c r="BJ730" s="124">
        <f>B730/B746</f>
        <v>7.235099337748345E-2</v>
      </c>
      <c r="BK730" s="125">
        <f t="shared" ref="BK730" si="13909">C730/C746</f>
        <v>4.2565513247430145E-2</v>
      </c>
      <c r="BL730" s="126">
        <f t="shared" ref="BL730" si="13910">D730/D746</f>
        <v>7.6636673906298483E-2</v>
      </c>
      <c r="BM730" s="127">
        <f t="shared" ref="BM730" si="13911">E730/E746</f>
        <v>4.8214285714285716E-2</v>
      </c>
      <c r="BN730" s="124">
        <f t="shared" ref="BN730" si="13912">F730/F746</f>
        <v>6.7234344509490868E-2</v>
      </c>
      <c r="BO730" s="125">
        <f t="shared" ref="BO730" si="13913">G730/G746</f>
        <v>4.7786831094472584E-2</v>
      </c>
      <c r="BP730" s="126">
        <f t="shared" ref="BP730" si="13914">H730/H746</f>
        <v>5.4633751517604211E-2</v>
      </c>
      <c r="BQ730" s="127">
        <f t="shared" ref="BQ730" si="13915">I730/I746</f>
        <v>6.4881711290551064E-2</v>
      </c>
      <c r="BR730" s="124">
        <f t="shared" ref="BR730" si="13916">J730/J746</f>
        <v>5.7731958762886601E-2</v>
      </c>
      <c r="BS730" s="125">
        <f t="shared" ref="BS730" si="13917">K730/K746</f>
        <v>8.1015719467956465E-2</v>
      </c>
      <c r="BT730" s="126">
        <f t="shared" ref="BT730" si="13918">L730/L746</f>
        <v>3.8478847884788482E-2</v>
      </c>
      <c r="BU730" s="124">
        <f t="shared" ref="BU730" si="13919">M730/M746</f>
        <v>7.4904687149585106E-2</v>
      </c>
      <c r="BV730" s="128">
        <f t="shared" ref="BV730" si="13920">N730/N746</f>
        <v>5.0861228469288269E-2</v>
      </c>
      <c r="BW730" s="129">
        <f t="shared" ref="BW730" si="13921">O730/O746</f>
        <v>6.8488797076116326E-2</v>
      </c>
      <c r="BX730" s="124">
        <f t="shared" ref="BX730" si="13922">P730/P746</f>
        <v>4.462242562929062E-2</v>
      </c>
      <c r="BY730" s="125">
        <f t="shared" ref="BY730" si="13923">Q730/Q746</f>
        <v>5.7567316620241414E-2</v>
      </c>
      <c r="BZ730" s="126">
        <f t="shared" ref="BZ730" si="13924">R730/R746</f>
        <v>4.8479087452471481E-2</v>
      </c>
      <c r="CA730" s="127">
        <f t="shared" ref="CA730" si="13925">S730/S746</f>
        <v>5.6419257773319957E-2</v>
      </c>
      <c r="CB730" s="124">
        <f t="shared" ref="CB730" si="13926">T730/T746</f>
        <v>4.2142857142857142E-2</v>
      </c>
      <c r="CC730" s="125">
        <f t="shared" ref="CC730" si="13927">U730/U746</f>
        <v>5.640107430617726E-2</v>
      </c>
      <c r="CD730" s="126">
        <f t="shared" ref="CD730" si="13928">V730/V746</f>
        <v>4.2026980283638882E-2</v>
      </c>
      <c r="CE730" s="127">
        <f t="shared" ref="CE730" si="13929">W730/W746</f>
        <v>6.2215477996965099E-2</v>
      </c>
      <c r="CF730" s="124">
        <f t="shared" ref="CF730" si="13930">X730/X746</f>
        <v>4.3241608708799513E-2</v>
      </c>
      <c r="CG730" s="125">
        <f t="shared" ref="CG730" si="13931">Y730/Y746</f>
        <v>4.246966452533904E-2</v>
      </c>
      <c r="CH730" s="126">
        <f t="shared" ref="CH730" si="13932">Z730/Z746</f>
        <v>6.9370172311348788E-2</v>
      </c>
      <c r="CI730" s="124">
        <f t="shared" ref="CI730" si="13933">AA730/AA746</f>
        <v>5.6163682864450129E-2</v>
      </c>
      <c r="CJ730" s="130">
        <f t="shared" ref="CJ730" si="13934">AB730/AB746</f>
        <v>5.5808351177730191E-2</v>
      </c>
      <c r="CK730" s="131">
        <f t="shared" ref="CK730" si="13935">AC730/AC746</f>
        <v>5.7705192629815744E-2</v>
      </c>
    </row>
    <row r="731" spans="1:89" x14ac:dyDescent="0.2">
      <c r="A731" s="132" t="s">
        <v>25</v>
      </c>
      <c r="B731" s="198">
        <v>254</v>
      </c>
      <c r="C731" s="182">
        <v>339</v>
      </c>
      <c r="D731" s="183">
        <v>140</v>
      </c>
      <c r="E731" s="184">
        <v>215</v>
      </c>
      <c r="F731" s="181">
        <v>323</v>
      </c>
      <c r="G731" s="185">
        <v>229</v>
      </c>
      <c r="H731" s="183">
        <v>398</v>
      </c>
      <c r="I731" s="184">
        <v>478</v>
      </c>
      <c r="J731" s="181">
        <v>117</v>
      </c>
      <c r="K731" s="182">
        <v>105</v>
      </c>
      <c r="L731" s="183">
        <v>206</v>
      </c>
      <c r="M731" s="181">
        <v>264</v>
      </c>
      <c r="N731" s="186">
        <v>293</v>
      </c>
      <c r="O731" s="199">
        <v>390</v>
      </c>
      <c r="P731" s="181">
        <v>154</v>
      </c>
      <c r="Q731" s="182">
        <v>174</v>
      </c>
      <c r="R731" s="183">
        <v>204</v>
      </c>
      <c r="S731" s="184">
        <v>238</v>
      </c>
      <c r="T731" s="190">
        <v>40</v>
      </c>
      <c r="U731" s="181">
        <v>58</v>
      </c>
      <c r="V731" s="183">
        <v>226</v>
      </c>
      <c r="W731" s="200">
        <v>226</v>
      </c>
      <c r="X731" s="181">
        <v>138</v>
      </c>
      <c r="Y731" s="185">
        <v>133</v>
      </c>
      <c r="Z731" s="183">
        <v>450</v>
      </c>
      <c r="AA731" s="181">
        <v>457</v>
      </c>
      <c r="AB731" s="165">
        <f t="shared" si="13798"/>
        <v>2943</v>
      </c>
      <c r="AC731" s="166">
        <f t="shared" si="13715"/>
        <v>3306</v>
      </c>
      <c r="AE731" s="259" t="str">
        <f>$AE$18</f>
        <v>18:00 - 18:59</v>
      </c>
      <c r="AF731" s="121">
        <f t="shared" si="13907"/>
        <v>549</v>
      </c>
      <c r="AG731" s="182">
        <f t="shared" si="13907"/>
        <v>629</v>
      </c>
      <c r="AH731" s="183">
        <f t="shared" si="13907"/>
        <v>184</v>
      </c>
      <c r="AI731" s="184">
        <f t="shared" si="13907"/>
        <v>374</v>
      </c>
      <c r="AJ731" s="181">
        <f t="shared" si="13907"/>
        <v>268</v>
      </c>
      <c r="AK731" s="185">
        <f t="shared" si="13907"/>
        <v>506</v>
      </c>
      <c r="AL731" s="183">
        <f t="shared" si="13907"/>
        <v>521</v>
      </c>
      <c r="AM731" s="184">
        <f t="shared" si="13907"/>
        <v>589</v>
      </c>
      <c r="AN731" s="181">
        <f t="shared" si="13907"/>
        <v>156</v>
      </c>
      <c r="AO731" s="185">
        <f t="shared" si="13907"/>
        <v>79</v>
      </c>
      <c r="AP731" s="183">
        <f t="shared" si="13908"/>
        <v>398</v>
      </c>
      <c r="AQ731" s="181">
        <f t="shared" si="13908"/>
        <v>174</v>
      </c>
      <c r="AR731" s="186">
        <f t="shared" si="13908"/>
        <v>435</v>
      </c>
      <c r="AS731" s="187">
        <f t="shared" si="13908"/>
        <v>385</v>
      </c>
      <c r="AT731" s="181">
        <f t="shared" si="13908"/>
        <v>283</v>
      </c>
      <c r="AU731" s="185">
        <f t="shared" si="13908"/>
        <v>276</v>
      </c>
      <c r="AV731" s="183">
        <f t="shared" si="13908"/>
        <v>248</v>
      </c>
      <c r="AW731" s="184">
        <f t="shared" si="13908"/>
        <v>371</v>
      </c>
      <c r="AX731" s="181">
        <f t="shared" si="13908"/>
        <v>159</v>
      </c>
      <c r="AY731" s="185">
        <f t="shared" si="13908"/>
        <v>41</v>
      </c>
      <c r="AZ731" s="183">
        <f t="shared" si="13908"/>
        <v>702</v>
      </c>
      <c r="BA731" s="184">
        <f t="shared" si="13908"/>
        <v>160</v>
      </c>
      <c r="BB731" s="181">
        <f t="shared" si="13908"/>
        <v>244</v>
      </c>
      <c r="BC731" s="185">
        <f t="shared" si="13908"/>
        <v>229</v>
      </c>
      <c r="BD731" s="183">
        <f t="shared" si="13908"/>
        <v>333</v>
      </c>
      <c r="BE731" s="181">
        <f t="shared" si="13908"/>
        <v>925</v>
      </c>
      <c r="BF731" s="165">
        <f>SUM(AF731,AH731,AJ731,AL731,AN731,AP731,AR731,AT731,AV731,AX731,AZ731,BB731,BD731)</f>
        <v>4480</v>
      </c>
      <c r="BG731" s="166">
        <f>SUM(AG731,AI731,AK731,AM731,AO731,AQ731,AS731,AU731,AW731,AY731,BA731,BC731,BE731)</f>
        <v>4738</v>
      </c>
      <c r="BI731" s="132" t="s">
        <v>25</v>
      </c>
      <c r="BJ731" s="124">
        <f>B731/B746</f>
        <v>4.2052980132450332E-2</v>
      </c>
      <c r="BK731" s="125">
        <f t="shared" ref="BK731" si="13936">C731/C746</f>
        <v>4.9080642826118431E-2</v>
      </c>
      <c r="BL731" s="126">
        <f t="shared" ref="BL731" si="13937">D731/D746</f>
        <v>4.3437790878063917E-2</v>
      </c>
      <c r="BM731" s="127">
        <f t="shared" ref="BM731" si="13938">E731/E746</f>
        <v>5.4846938775510203E-2</v>
      </c>
      <c r="BN731" s="124">
        <f t="shared" ref="BN731" si="13939">F731/F746</f>
        <v>5.7299982260067411E-2</v>
      </c>
      <c r="BO731" s="125">
        <f t="shared" ref="BO731" si="13940">G731/G746</f>
        <v>5.0429420832415771E-2</v>
      </c>
      <c r="BP731" s="126">
        <f t="shared" ref="BP731" si="13941">H731/H746</f>
        <v>5.3689464454336977E-2</v>
      </c>
      <c r="BQ731" s="127">
        <f t="shared" ref="BQ731" si="13942">I731/I746</f>
        <v>6.7714973792321859E-2</v>
      </c>
      <c r="BR731" s="124">
        <f t="shared" ref="BR731" si="13943">J731/J746</f>
        <v>6.0309278350515465E-2</v>
      </c>
      <c r="BS731" s="125">
        <f t="shared" ref="BS731" si="13944">K731/K746</f>
        <v>6.3482466747279323E-2</v>
      </c>
      <c r="BT731" s="126">
        <f t="shared" ref="BT731" si="13945">L731/L746</f>
        <v>4.6354635463546352E-2</v>
      </c>
      <c r="BU731" s="124">
        <f t="shared" ref="BU731" si="13946">M731/M746</f>
        <v>5.9206100022426551E-2</v>
      </c>
      <c r="BV731" s="128">
        <f t="shared" ref="BV731" si="13947">N731/N746</f>
        <v>4.7611309717257071E-2</v>
      </c>
      <c r="BW731" s="129">
        <f t="shared" ref="BW731" si="13948">O731/O746</f>
        <v>6.1973621484188779E-2</v>
      </c>
      <c r="BX731" s="124">
        <f t="shared" ref="BX731" si="13949">P731/P746</f>
        <v>4.4050343249427915E-2</v>
      </c>
      <c r="BY731" s="125">
        <f t="shared" ref="BY731" si="13950">Q731/Q746</f>
        <v>5.3853296193129063E-2</v>
      </c>
      <c r="BZ731" s="126">
        <f t="shared" ref="BZ731" si="13951">R731/R746</f>
        <v>4.8479087452471481E-2</v>
      </c>
      <c r="CA731" s="127">
        <f t="shared" ref="CA731" si="13952">S731/S746</f>
        <v>5.9679037111334002E-2</v>
      </c>
      <c r="CB731" s="124">
        <f t="shared" ref="CB731" si="13953">T731/T746</f>
        <v>2.8571428571428571E-2</v>
      </c>
      <c r="CC731" s="125">
        <f t="shared" ref="CC731" si="13954">U731/U746</f>
        <v>5.1924798567591766E-2</v>
      </c>
      <c r="CD731" s="126">
        <f t="shared" ref="CD731" si="13955">V731/V746</f>
        <v>3.9086821169145622E-2</v>
      </c>
      <c r="CE731" s="127">
        <f t="shared" ref="CE731" si="13956">W731/W746</f>
        <v>5.7157309054122404E-2</v>
      </c>
      <c r="CF731" s="124">
        <f t="shared" ref="CF731" si="13957">X731/X746</f>
        <v>4.1729664348351979E-2</v>
      </c>
      <c r="CG731" s="125">
        <f t="shared" ref="CG731" si="13958">Y731/Y746</f>
        <v>4.7466095645967168E-2</v>
      </c>
      <c r="CH731" s="126">
        <f t="shared" ref="CH731" si="13959">Z731/Z746</f>
        <v>6.684491978609626E-2</v>
      </c>
      <c r="CI731" s="124">
        <f t="shared" ref="CI731" si="13960">AA731/AA746</f>
        <v>4.6751918158567773E-2</v>
      </c>
      <c r="CJ731" s="130">
        <f t="shared" ref="CJ731" si="13961">AB731/AB746</f>
        <v>4.9233806209850108E-2</v>
      </c>
      <c r="CK731" s="131">
        <f t="shared" ref="CK731" si="13962">AC731/AC746</f>
        <v>5.5376884422110556E-2</v>
      </c>
    </row>
    <row r="732" spans="1:89" ht="13.5" thickBot="1" x14ac:dyDescent="0.25">
      <c r="A732" s="140" t="s">
        <v>26</v>
      </c>
      <c r="B732" s="195">
        <v>232</v>
      </c>
      <c r="C732" s="189">
        <v>384</v>
      </c>
      <c r="D732" s="190">
        <v>167</v>
      </c>
      <c r="E732" s="191">
        <v>198</v>
      </c>
      <c r="F732" s="188">
        <v>319</v>
      </c>
      <c r="G732" s="192">
        <v>176</v>
      </c>
      <c r="H732" s="190">
        <v>365</v>
      </c>
      <c r="I732" s="191">
        <v>368</v>
      </c>
      <c r="J732" s="188">
        <v>125</v>
      </c>
      <c r="K732" s="189">
        <v>60</v>
      </c>
      <c r="L732" s="190">
        <v>181</v>
      </c>
      <c r="M732" s="188">
        <v>205</v>
      </c>
      <c r="N732" s="193">
        <v>286</v>
      </c>
      <c r="O732" s="196">
        <v>284</v>
      </c>
      <c r="P732" s="188">
        <v>131</v>
      </c>
      <c r="Q732" s="189">
        <v>138</v>
      </c>
      <c r="R732" s="190">
        <v>203</v>
      </c>
      <c r="S732" s="191">
        <v>186</v>
      </c>
      <c r="T732" s="188">
        <v>64</v>
      </c>
      <c r="U732" s="192">
        <v>29</v>
      </c>
      <c r="V732" s="190">
        <v>239</v>
      </c>
      <c r="W732" s="197">
        <v>212</v>
      </c>
      <c r="X732" s="188">
        <v>128</v>
      </c>
      <c r="Y732" s="192">
        <v>133</v>
      </c>
      <c r="Z732" s="190">
        <v>468</v>
      </c>
      <c r="AA732" s="188">
        <v>477</v>
      </c>
      <c r="AB732" s="165">
        <f t="shared" si="13798"/>
        <v>2908</v>
      </c>
      <c r="AC732" s="166">
        <f t="shared" si="13715"/>
        <v>2850</v>
      </c>
      <c r="AE732" s="257">
        <f>$AE$19</f>
        <v>0</v>
      </c>
      <c r="AF732" s="121">
        <f t="shared" si="13907"/>
        <v>0</v>
      </c>
      <c r="AG732" s="189">
        <f t="shared" si="13907"/>
        <v>0</v>
      </c>
      <c r="AH732" s="190">
        <f t="shared" si="13907"/>
        <v>0</v>
      </c>
      <c r="AI732" s="191">
        <f t="shared" si="13907"/>
        <v>0</v>
      </c>
      <c r="AJ732" s="188">
        <f t="shared" si="13907"/>
        <v>0</v>
      </c>
      <c r="AK732" s="192">
        <f t="shared" si="13907"/>
        <v>0</v>
      </c>
      <c r="AL732" s="190">
        <f t="shared" si="13907"/>
        <v>0</v>
      </c>
      <c r="AM732" s="191">
        <f t="shared" si="13907"/>
        <v>0</v>
      </c>
      <c r="AN732" s="188">
        <f t="shared" si="13907"/>
        <v>0</v>
      </c>
      <c r="AO732" s="192">
        <f t="shared" si="13907"/>
        <v>0</v>
      </c>
      <c r="AP732" s="190">
        <f t="shared" si="13908"/>
        <v>0</v>
      </c>
      <c r="AQ732" s="188">
        <f t="shared" si="13908"/>
        <v>0</v>
      </c>
      <c r="AR732" s="193">
        <f t="shared" si="13908"/>
        <v>0</v>
      </c>
      <c r="AS732" s="194">
        <f t="shared" si="13908"/>
        <v>0</v>
      </c>
      <c r="AT732" s="188">
        <f t="shared" si="13908"/>
        <v>0</v>
      </c>
      <c r="AU732" s="192">
        <f t="shared" si="13908"/>
        <v>0</v>
      </c>
      <c r="AV732" s="190">
        <f t="shared" si="13908"/>
        <v>0</v>
      </c>
      <c r="AW732" s="191">
        <f t="shared" si="13908"/>
        <v>0</v>
      </c>
      <c r="AX732" s="188">
        <f t="shared" si="13908"/>
        <v>0</v>
      </c>
      <c r="AY732" s="192">
        <f t="shared" si="13908"/>
        <v>0</v>
      </c>
      <c r="AZ732" s="190">
        <f t="shared" si="13908"/>
        <v>0</v>
      </c>
      <c r="BA732" s="191">
        <f t="shared" si="13908"/>
        <v>0</v>
      </c>
      <c r="BB732" s="188">
        <f t="shared" si="13908"/>
        <v>0</v>
      </c>
      <c r="BC732" s="192">
        <f t="shared" si="13908"/>
        <v>0</v>
      </c>
      <c r="BD732" s="190">
        <f t="shared" si="13908"/>
        <v>0</v>
      </c>
      <c r="BE732" s="188">
        <f t="shared" si="13908"/>
        <v>0</v>
      </c>
      <c r="BF732" s="165">
        <f>SUM(AF732,AH732,AJ732,AL732,AN732,AP732,AR732,AT732,AV732,AX732,AZ732,BB732,BD732)</f>
        <v>0</v>
      </c>
      <c r="BG732" s="166">
        <f>SUM(AG732,AI732,AK732,AM732,AO732,AQ732,AS732,AU732,AW732,AY732,BA732,BC732,BE732)</f>
        <v>0</v>
      </c>
      <c r="BI732" s="140" t="s">
        <v>26</v>
      </c>
      <c r="BJ732" s="124">
        <f>B732/B746</f>
        <v>3.8410596026490065E-2</v>
      </c>
      <c r="BK732" s="125">
        <f t="shared" ref="BK732" si="13963">C732/C746</f>
        <v>5.5595772404806718E-2</v>
      </c>
      <c r="BL732" s="126">
        <f t="shared" ref="BL732" si="13964">D732/D746</f>
        <v>5.1815079118833388E-2</v>
      </c>
      <c r="BM732" s="127">
        <f t="shared" ref="BM732" si="13965">E732/E746</f>
        <v>5.0510204081632655E-2</v>
      </c>
      <c r="BN732" s="124">
        <f t="shared" ref="BN732" si="13966">F732/F746</f>
        <v>5.6590384956537162E-2</v>
      </c>
      <c r="BO732" s="125">
        <f t="shared" ref="BO732" si="13967">G732/G746</f>
        <v>3.8757982823166705E-2</v>
      </c>
      <c r="BP732" s="126">
        <f t="shared" ref="BP732" si="13968">H732/H746</f>
        <v>4.923782544179145E-2</v>
      </c>
      <c r="BQ732" s="127">
        <f t="shared" ref="BQ732" si="13969">I732/I746</f>
        <v>5.2132030032582516E-2</v>
      </c>
      <c r="BR732" s="124">
        <f t="shared" ref="BR732" si="13970">J732/J746</f>
        <v>6.4432989690721643E-2</v>
      </c>
      <c r="BS732" s="125">
        <f t="shared" ref="BS732" si="13971">K732/K746</f>
        <v>3.6275695284159616E-2</v>
      </c>
      <c r="BT732" s="126">
        <f t="shared" ref="BT732" si="13972">L732/L746</f>
        <v>4.0729072907290727E-2</v>
      </c>
      <c r="BU732" s="124">
        <f t="shared" ref="BU732" si="13973">M732/M746</f>
        <v>4.5974433729535767E-2</v>
      </c>
      <c r="BV732" s="128">
        <f t="shared" ref="BV732" si="13974">N732/N746</f>
        <v>4.6473838154046147E-2</v>
      </c>
      <c r="BW732" s="129">
        <f t="shared" ref="BW732" si="13975">O732/O746</f>
        <v>4.5129508978229781E-2</v>
      </c>
      <c r="BX732" s="124">
        <f t="shared" ref="BX732" si="13976">P732/P746</f>
        <v>3.7471395881006862E-2</v>
      </c>
      <c r="BY732" s="125">
        <f t="shared" ref="BY732" si="13977">Q732/Q746</f>
        <v>4.2711234911792018E-2</v>
      </c>
      <c r="BZ732" s="126">
        <f t="shared" ref="BZ732" si="13978">R732/R746</f>
        <v>4.8241444866920155E-2</v>
      </c>
      <c r="CA732" s="127">
        <f t="shared" ref="CA732" si="13979">S732/S746</f>
        <v>4.6639919759277837E-2</v>
      </c>
      <c r="CB732" s="124">
        <f t="shared" ref="CB732" si="13980">T732/T746</f>
        <v>4.5714285714285714E-2</v>
      </c>
      <c r="CC732" s="125">
        <f t="shared" ref="CC732" si="13981">U732/U746</f>
        <v>2.5962399283795883E-2</v>
      </c>
      <c r="CD732" s="126">
        <f t="shared" ref="CD732" si="13982">V732/V746</f>
        <v>4.1335178139052228E-2</v>
      </c>
      <c r="CE732" s="127">
        <f t="shared" ref="CE732" si="13983">W732/W746</f>
        <v>5.3616590794132522E-2</v>
      </c>
      <c r="CF732" s="124">
        <f t="shared" ref="CF732" si="13984">X732/X746</f>
        <v>3.8705775627456911E-2</v>
      </c>
      <c r="CG732" s="125">
        <f t="shared" ref="CG732" si="13985">Y732/Y746</f>
        <v>4.7466095645967168E-2</v>
      </c>
      <c r="CH732" s="126">
        <f t="shared" ref="CH732" si="13986">Z732/Z746</f>
        <v>6.9518716577540107E-2</v>
      </c>
      <c r="CI732" s="124">
        <f t="shared" ref="CI732" si="13987">AA732/AA746</f>
        <v>4.8797953964194375E-2</v>
      </c>
      <c r="CJ732" s="130">
        <f t="shared" ref="CJ732" si="13988">AB732/AB746</f>
        <v>4.8648286937901498E-2</v>
      </c>
      <c r="CK732" s="131">
        <f t="shared" ref="CK732" si="13989">AC732/AC746</f>
        <v>4.7738693467336682E-2</v>
      </c>
    </row>
    <row r="733" spans="1:89" ht="14.25" thickTop="1" thickBot="1" x14ac:dyDescent="0.25">
      <c r="A733" s="132" t="s">
        <v>27</v>
      </c>
      <c r="B733" s="198">
        <v>249</v>
      </c>
      <c r="C733" s="182">
        <v>333</v>
      </c>
      <c r="D733" s="183">
        <v>143</v>
      </c>
      <c r="E733" s="184">
        <v>266</v>
      </c>
      <c r="F733" s="181">
        <v>284</v>
      </c>
      <c r="G733" s="185">
        <v>273</v>
      </c>
      <c r="H733" s="183">
        <v>372</v>
      </c>
      <c r="I733" s="184">
        <v>447</v>
      </c>
      <c r="J733" s="181">
        <v>115</v>
      </c>
      <c r="K733" s="182">
        <v>67</v>
      </c>
      <c r="L733" s="183">
        <v>251</v>
      </c>
      <c r="M733" s="181">
        <v>149</v>
      </c>
      <c r="N733" s="186">
        <v>367</v>
      </c>
      <c r="O733" s="199">
        <v>275</v>
      </c>
      <c r="P733" s="181">
        <v>183</v>
      </c>
      <c r="Q733" s="182">
        <v>152</v>
      </c>
      <c r="R733" s="183">
        <v>233</v>
      </c>
      <c r="S733" s="184">
        <v>178</v>
      </c>
      <c r="T733" s="181">
        <v>74</v>
      </c>
      <c r="U733" s="185">
        <v>30</v>
      </c>
      <c r="V733" s="183">
        <v>311</v>
      </c>
      <c r="W733" s="200">
        <v>179</v>
      </c>
      <c r="X733" s="181">
        <v>123</v>
      </c>
      <c r="Y733" s="185">
        <v>131</v>
      </c>
      <c r="Z733" s="183">
        <v>425</v>
      </c>
      <c r="AA733" s="181">
        <v>432</v>
      </c>
      <c r="AB733" s="165">
        <f t="shared" si="13798"/>
        <v>3130</v>
      </c>
      <c r="AC733" s="166">
        <f t="shared" si="13715"/>
        <v>2912</v>
      </c>
      <c r="AE733" s="254" t="s">
        <v>13</v>
      </c>
      <c r="AF733" s="14">
        <f t="shared" ref="AF733:BG733" si="13990">SUM(AF730:AF732)</f>
        <v>968</v>
      </c>
      <c r="AG733" s="1">
        <f t="shared" si="13990"/>
        <v>1221</v>
      </c>
      <c r="AH733" s="14">
        <f t="shared" si="13990"/>
        <v>401</v>
      </c>
      <c r="AI733" s="1">
        <f t="shared" si="13990"/>
        <v>684</v>
      </c>
      <c r="AJ733" s="14">
        <f t="shared" si="13990"/>
        <v>660</v>
      </c>
      <c r="AK733" s="1">
        <f t="shared" si="13990"/>
        <v>941</v>
      </c>
      <c r="AL733" s="14">
        <f t="shared" si="13990"/>
        <v>1127</v>
      </c>
      <c r="AM733" s="1">
        <f t="shared" si="13990"/>
        <v>1200</v>
      </c>
      <c r="AN733" s="14">
        <f t="shared" si="13990"/>
        <v>356</v>
      </c>
      <c r="AO733" s="1">
        <f t="shared" si="13990"/>
        <v>154</v>
      </c>
      <c r="AP733" s="14">
        <f t="shared" si="13990"/>
        <v>737</v>
      </c>
      <c r="AQ733" s="1">
        <f t="shared" si="13990"/>
        <v>354</v>
      </c>
      <c r="AR733" s="14">
        <f t="shared" si="13990"/>
        <v>846</v>
      </c>
      <c r="AS733" s="1">
        <f t="shared" si="13990"/>
        <v>747</v>
      </c>
      <c r="AT733" s="14">
        <f t="shared" si="13990"/>
        <v>540</v>
      </c>
      <c r="AU733" s="1">
        <f t="shared" si="13990"/>
        <v>499</v>
      </c>
      <c r="AV733" s="14">
        <f t="shared" si="13990"/>
        <v>525</v>
      </c>
      <c r="AW733" s="1">
        <f t="shared" si="13990"/>
        <v>701</v>
      </c>
      <c r="AX733" s="14">
        <f t="shared" si="13990"/>
        <v>357</v>
      </c>
      <c r="AY733" s="1">
        <f t="shared" si="13990"/>
        <v>73</v>
      </c>
      <c r="AZ733" s="14">
        <f t="shared" si="13990"/>
        <v>1179</v>
      </c>
      <c r="BA733" s="1">
        <f t="shared" si="13990"/>
        <v>335</v>
      </c>
      <c r="BB733" s="14">
        <f t="shared" si="13990"/>
        <v>613</v>
      </c>
      <c r="BC733" s="1">
        <f t="shared" si="13990"/>
        <v>440</v>
      </c>
      <c r="BD733" s="14">
        <f t="shared" si="13990"/>
        <v>779</v>
      </c>
      <c r="BE733" s="1">
        <f t="shared" si="13990"/>
        <v>2010</v>
      </c>
      <c r="BF733" s="167">
        <f t="shared" si="13990"/>
        <v>9088</v>
      </c>
      <c r="BG733" s="168">
        <f t="shared" si="13990"/>
        <v>9359</v>
      </c>
      <c r="BI733" s="132" t="s">
        <v>27</v>
      </c>
      <c r="BJ733" s="124">
        <f>B733/B746</f>
        <v>4.1225165562913904E-2</v>
      </c>
      <c r="BK733" s="125">
        <f t="shared" ref="BK733" si="13991">C733/C746</f>
        <v>4.8211958882293328E-2</v>
      </c>
      <c r="BL733" s="126">
        <f t="shared" ref="BL733" si="13992">D733/D746</f>
        <v>4.4368600682593858E-2</v>
      </c>
      <c r="BM733" s="127">
        <f t="shared" ref="BM733" si="13993">E733/E746</f>
        <v>6.7857142857142852E-2</v>
      </c>
      <c r="BN733" s="124">
        <f t="shared" ref="BN733" si="13994">F733/F746</f>
        <v>5.0381408550647509E-2</v>
      </c>
      <c r="BO733" s="125">
        <f t="shared" ref="BO733" si="13995">G733/G746</f>
        <v>6.0118916538207445E-2</v>
      </c>
      <c r="BP733" s="126">
        <f t="shared" ref="BP733" si="13996">H733/H746</f>
        <v>5.0182112505058683E-2</v>
      </c>
      <c r="BQ733" s="127">
        <f t="shared" ref="BQ733" si="13997">I733/I746</f>
        <v>6.332341691457713E-2</v>
      </c>
      <c r="BR733" s="124">
        <f t="shared" ref="BR733" si="13998">J733/J746</f>
        <v>5.9278350515463915E-2</v>
      </c>
      <c r="BS733" s="125">
        <f t="shared" ref="BS733" si="13999">K733/K746</f>
        <v>4.0507859733978233E-2</v>
      </c>
      <c r="BT733" s="126">
        <f t="shared" ref="BT733" si="14000">L733/L746</f>
        <v>5.6480648064806481E-2</v>
      </c>
      <c r="BU733" s="124">
        <f t="shared" ref="BU733" si="14001">M733/M746</f>
        <v>3.3415564027808924E-2</v>
      </c>
      <c r="BV733" s="128">
        <f t="shared" ref="BV733" si="14002">N733/N746</f>
        <v>5.9636009099772506E-2</v>
      </c>
      <c r="BW733" s="129">
        <f t="shared" ref="BW733" si="14003">O733/O746</f>
        <v>4.3699348482440808E-2</v>
      </c>
      <c r="BX733" s="124">
        <f t="shared" ref="BX733" si="14004">P733/P746</f>
        <v>5.2345537757437069E-2</v>
      </c>
      <c r="BY733" s="125">
        <f t="shared" ref="BY733" si="14005">Q733/Q746</f>
        <v>4.7044258743423086E-2</v>
      </c>
      <c r="BZ733" s="126">
        <f t="shared" ref="BZ733" si="14006">R733/R746</f>
        <v>5.5370722433460078E-2</v>
      </c>
      <c r="CA733" s="127">
        <f t="shared" ref="CA733" si="14007">S733/S746</f>
        <v>4.4633901705115345E-2</v>
      </c>
      <c r="CB733" s="124">
        <f t="shared" ref="CB733" si="14008">T733/T746</f>
        <v>5.2857142857142859E-2</v>
      </c>
      <c r="CC733" s="125">
        <f t="shared" ref="CC733" si="14009">U733/U746</f>
        <v>2.685765443151298E-2</v>
      </c>
      <c r="CD733" s="126">
        <f t="shared" ref="CD733" si="14010">V733/V746</f>
        <v>5.37876167416119E-2</v>
      </c>
      <c r="CE733" s="127">
        <f t="shared" ref="CE733" si="14011">W733/W746</f>
        <v>4.5270612038442085E-2</v>
      </c>
      <c r="CF733" s="124">
        <f t="shared" ref="CF733" si="14012">X733/X746</f>
        <v>3.7193831267009377E-2</v>
      </c>
      <c r="CG733" s="125">
        <f t="shared" ref="CG733" si="14013">Y733/Y746</f>
        <v>4.6752319771591722E-2</v>
      </c>
      <c r="CH733" s="126">
        <f t="shared" ref="CH733" si="14014">Z733/Z746</f>
        <v>6.3131313131313135E-2</v>
      </c>
      <c r="CI733" s="124">
        <f t="shared" ref="CI733" si="14015">AA733/AA746</f>
        <v>4.419437340153453E-2</v>
      </c>
      <c r="CJ733" s="130">
        <f t="shared" ref="CJ733" si="14016">AB733/AB746</f>
        <v>5.2362152034261242E-2</v>
      </c>
      <c r="CK733" s="131">
        <f t="shared" ref="CK733" si="14017">AC733/AC746</f>
        <v>4.8777219430485762E-2</v>
      </c>
    </row>
    <row r="734" spans="1:89" ht="13.5" thickTop="1" x14ac:dyDescent="0.2">
      <c r="A734" s="140" t="s">
        <v>28</v>
      </c>
      <c r="B734" s="195">
        <v>266</v>
      </c>
      <c r="C734" s="189">
        <v>533</v>
      </c>
      <c r="D734" s="190">
        <v>151</v>
      </c>
      <c r="E734" s="191">
        <v>329</v>
      </c>
      <c r="F734" s="188">
        <v>338</v>
      </c>
      <c r="G734" s="192">
        <v>315</v>
      </c>
      <c r="H734" s="190">
        <v>501</v>
      </c>
      <c r="I734" s="191">
        <v>442</v>
      </c>
      <c r="J734" s="188">
        <v>168</v>
      </c>
      <c r="K734" s="189">
        <v>40</v>
      </c>
      <c r="L734" s="190">
        <v>394</v>
      </c>
      <c r="M734" s="188">
        <v>159</v>
      </c>
      <c r="N734" s="193">
        <v>423</v>
      </c>
      <c r="O734" s="196">
        <v>252</v>
      </c>
      <c r="P734" s="188">
        <v>257</v>
      </c>
      <c r="Q734" s="189">
        <v>163</v>
      </c>
      <c r="R734" s="190">
        <v>211</v>
      </c>
      <c r="S734" s="191">
        <v>275</v>
      </c>
      <c r="T734" s="188">
        <v>149</v>
      </c>
      <c r="U734" s="192">
        <v>24</v>
      </c>
      <c r="V734" s="190">
        <v>450</v>
      </c>
      <c r="W734" s="197">
        <v>184</v>
      </c>
      <c r="X734" s="188">
        <v>204</v>
      </c>
      <c r="Y734" s="192">
        <v>132</v>
      </c>
      <c r="Z734" s="190">
        <v>444</v>
      </c>
      <c r="AA734" s="188">
        <v>536</v>
      </c>
      <c r="AB734" s="165">
        <f t="shared" si="13798"/>
        <v>3956</v>
      </c>
      <c r="AC734" s="166">
        <f t="shared" si="13715"/>
        <v>3384</v>
      </c>
      <c r="BI734" s="140" t="s">
        <v>28</v>
      </c>
      <c r="BJ734" s="124">
        <f>B734/B746</f>
        <v>4.403973509933775E-2</v>
      </c>
      <c r="BK734" s="125">
        <f t="shared" ref="BK734" si="14018">C734/C746</f>
        <v>7.7168090343130158E-2</v>
      </c>
      <c r="BL734" s="126">
        <f t="shared" ref="BL734" si="14019">D734/D746</f>
        <v>4.6850760161340363E-2</v>
      </c>
      <c r="BM734" s="127">
        <f t="shared" ref="BM734" si="14020">E734/E746</f>
        <v>8.3928571428571422E-2</v>
      </c>
      <c r="BN734" s="124">
        <f t="shared" ref="BN734" si="14021">F734/F746</f>
        <v>5.9960972148305834E-2</v>
      </c>
      <c r="BO734" s="125">
        <f t="shared" ref="BO734" si="14022">G734/G746</f>
        <v>6.9367980621008588E-2</v>
      </c>
      <c r="BP734" s="126">
        <f t="shared" ref="BP734" si="14023">H734/H746</f>
        <v>6.7583974099554842E-2</v>
      </c>
      <c r="BQ734" s="127">
        <f t="shared" ref="BQ734" si="14024">I734/I746</f>
        <v>6.2615101289134445E-2</v>
      </c>
      <c r="BR734" s="124">
        <f t="shared" ref="BR734" si="14025">J734/J746</f>
        <v>8.6597938144329895E-2</v>
      </c>
      <c r="BS734" s="125">
        <f t="shared" ref="BS734" si="14026">K734/K746</f>
        <v>2.4183796856106408E-2</v>
      </c>
      <c r="BT734" s="126">
        <f t="shared" ref="BT734" si="14027">L734/L746</f>
        <v>8.8658865886588653E-2</v>
      </c>
      <c r="BU734" s="124">
        <f t="shared" ref="BU734" si="14028">M734/M746</f>
        <v>3.5658219331688716E-2</v>
      </c>
      <c r="BV734" s="128">
        <f t="shared" ref="BV734" si="14029">N734/N746</f>
        <v>6.8735781605459859E-2</v>
      </c>
      <c r="BW734" s="129">
        <f t="shared" ref="BW734" si="14030">O734/O746</f>
        <v>4.0044493882091213E-2</v>
      </c>
      <c r="BX734" s="124">
        <f t="shared" ref="BX734" si="14031">P734/P746</f>
        <v>7.3512585812356979E-2</v>
      </c>
      <c r="BY734" s="125">
        <f t="shared" ref="BY734" si="14032">Q734/Q746</f>
        <v>5.0448777468276078E-2</v>
      </c>
      <c r="BZ734" s="126">
        <f t="shared" ref="BZ734" si="14033">R734/R746</f>
        <v>5.0142585551330797E-2</v>
      </c>
      <c r="CA734" s="127">
        <f t="shared" ref="CA734" si="14034">S734/S746</f>
        <v>6.8956870611835502E-2</v>
      </c>
      <c r="CB734" s="124">
        <f t="shared" ref="CB734" si="14035">T734/T746</f>
        <v>0.10642857142857143</v>
      </c>
      <c r="CC734" s="125">
        <f t="shared" ref="CC734" si="14036">U734/U746</f>
        <v>2.1486123545210387E-2</v>
      </c>
      <c r="CD734" s="126">
        <f t="shared" ref="CD734" si="14037">V734/V746</f>
        <v>7.7827741265997924E-2</v>
      </c>
      <c r="CE734" s="127">
        <f t="shared" ref="CE734" si="14038">W734/W746</f>
        <v>4.6535154274152758E-2</v>
      </c>
      <c r="CF734" s="124">
        <f t="shared" ref="CF734" si="14039">X734/X746</f>
        <v>6.1687329906259449E-2</v>
      </c>
      <c r="CG734" s="125">
        <f t="shared" ref="CG734" si="14040">Y734/Y746</f>
        <v>4.7109207708779445E-2</v>
      </c>
      <c r="CH734" s="126">
        <f t="shared" ref="CH734" si="14041">Z734/Z746</f>
        <v>6.5953654188948302E-2</v>
      </c>
      <c r="CI734" s="124">
        <f t="shared" ref="CI734" si="14042">AA734/AA746</f>
        <v>5.4833759590792841E-2</v>
      </c>
      <c r="CJ734" s="130">
        <f t="shared" ref="CJ734" si="14043">AB734/AB746</f>
        <v>6.6180406852248394E-2</v>
      </c>
      <c r="CK734" s="131">
        <f t="shared" ref="CK734" si="14044">AC734/AC746</f>
        <v>5.6683417085427137E-2</v>
      </c>
    </row>
    <row r="735" spans="1:89" x14ac:dyDescent="0.2">
      <c r="A735" s="132" t="s">
        <v>29</v>
      </c>
      <c r="B735" s="198">
        <v>322</v>
      </c>
      <c r="C735" s="182">
        <v>503</v>
      </c>
      <c r="D735" s="183">
        <v>221</v>
      </c>
      <c r="E735" s="184">
        <v>305</v>
      </c>
      <c r="F735" s="181">
        <v>323</v>
      </c>
      <c r="G735" s="185">
        <v>405</v>
      </c>
      <c r="H735" s="183">
        <v>572</v>
      </c>
      <c r="I735" s="184">
        <v>561</v>
      </c>
      <c r="J735" s="181">
        <v>187</v>
      </c>
      <c r="K735" s="182">
        <v>87</v>
      </c>
      <c r="L735" s="183">
        <v>432</v>
      </c>
      <c r="M735" s="181">
        <v>195</v>
      </c>
      <c r="N735" s="186">
        <v>475</v>
      </c>
      <c r="O735" s="199">
        <v>357</v>
      </c>
      <c r="P735" s="181">
        <v>268</v>
      </c>
      <c r="Q735" s="182">
        <v>219</v>
      </c>
      <c r="R735" s="183">
        <v>250</v>
      </c>
      <c r="S735" s="184">
        <v>311</v>
      </c>
      <c r="T735" s="181">
        <v>217</v>
      </c>
      <c r="U735" s="185">
        <v>45</v>
      </c>
      <c r="V735" s="183">
        <v>519</v>
      </c>
      <c r="W735" s="200">
        <v>218</v>
      </c>
      <c r="X735" s="181">
        <v>315</v>
      </c>
      <c r="Y735" s="185">
        <v>185</v>
      </c>
      <c r="Z735" s="183">
        <v>496</v>
      </c>
      <c r="AA735" s="181">
        <v>782</v>
      </c>
      <c r="AB735" s="165">
        <f t="shared" si="13798"/>
        <v>4597</v>
      </c>
      <c r="AC735" s="166">
        <f t="shared" si="13715"/>
        <v>4173</v>
      </c>
      <c r="BI735" s="132" t="s">
        <v>29</v>
      </c>
      <c r="BJ735" s="124">
        <f>B735/B746</f>
        <v>5.3311258278145694E-2</v>
      </c>
      <c r="BK735" s="125">
        <f t="shared" ref="BK735" si="14045">C735/C746</f>
        <v>7.2824670624004634E-2</v>
      </c>
      <c r="BL735" s="126">
        <f t="shared" ref="BL735" si="14046">D735/D746</f>
        <v>6.8569655600372328E-2</v>
      </c>
      <c r="BM735" s="127">
        <f t="shared" ref="BM735" si="14047">E735/E746</f>
        <v>7.7806122448979595E-2</v>
      </c>
      <c r="BN735" s="124">
        <f t="shared" ref="BN735" si="14048">F735/F746</f>
        <v>5.7299982260067411E-2</v>
      </c>
      <c r="BO735" s="125">
        <f t="shared" ref="BO735" si="14049">G735/G746</f>
        <v>8.9187403655582476E-2</v>
      </c>
      <c r="BP735" s="126">
        <f t="shared" ref="BP735" si="14050">H735/H746</f>
        <v>7.7161742884122489E-2</v>
      </c>
      <c r="BQ735" s="127">
        <f t="shared" ref="BQ735" si="14051">I735/I746</f>
        <v>7.9473013174670634E-2</v>
      </c>
      <c r="BR735" s="124">
        <f t="shared" ref="BR735" si="14052">J735/J746</f>
        <v>9.6391752577319592E-2</v>
      </c>
      <c r="BS735" s="125">
        <f t="shared" ref="BS735" si="14053">K735/K746</f>
        <v>5.259975816203144E-2</v>
      </c>
      <c r="BT735" s="126">
        <f t="shared" ref="BT735" si="14054">L735/L746</f>
        <v>9.7209720972097208E-2</v>
      </c>
      <c r="BU735" s="124">
        <f t="shared" ref="BU735" si="14055">M735/M746</f>
        <v>4.3731778425655975E-2</v>
      </c>
      <c r="BV735" s="128">
        <f t="shared" ref="BV735" si="14056">N735/N746</f>
        <v>7.7185570360740988E-2</v>
      </c>
      <c r="BW735" s="129">
        <f t="shared" ref="BW735" si="14057">O735/O746</f>
        <v>5.6729699666295881E-2</v>
      </c>
      <c r="BX735" s="124">
        <f t="shared" ref="BX735" si="14058">P735/P746</f>
        <v>7.6659038901601834E-2</v>
      </c>
      <c r="BY735" s="125">
        <f t="shared" ref="BY735" si="14059">Q735/Q746</f>
        <v>6.778087279480037E-2</v>
      </c>
      <c r="BZ735" s="126">
        <f t="shared" ref="BZ735" si="14060">R735/R746</f>
        <v>5.9410646387832701E-2</v>
      </c>
      <c r="CA735" s="127">
        <f t="shared" ref="CA735" si="14061">S735/S746</f>
        <v>7.7983951855566697E-2</v>
      </c>
      <c r="CB735" s="124">
        <f t="shared" ref="CB735" si="14062">T735/T746</f>
        <v>0.155</v>
      </c>
      <c r="CC735" s="125">
        <f t="shared" ref="CC735" si="14063">U735/U746</f>
        <v>4.0286481647269473E-2</v>
      </c>
      <c r="CD735" s="126">
        <f t="shared" ref="CD735" si="14064">V735/V746</f>
        <v>8.9761328260117609E-2</v>
      </c>
      <c r="CE735" s="127">
        <f t="shared" ref="CE735" si="14065">W735/W746</f>
        <v>5.5134041476985328E-2</v>
      </c>
      <c r="CF735" s="124">
        <f t="shared" ref="CF735" si="14066">X735/X746</f>
        <v>9.5252494708194732E-2</v>
      </c>
      <c r="CG735" s="125">
        <f t="shared" ref="CG735" si="14067">Y735/Y746</f>
        <v>6.6024268379728759E-2</v>
      </c>
      <c r="CH735" s="126">
        <f t="shared" ref="CH735" si="14068">Z735/Z746</f>
        <v>7.3677956030897204E-2</v>
      </c>
      <c r="CI735" s="124">
        <f t="shared" ref="CI735" si="14069">AA735/AA746</f>
        <v>0.08</v>
      </c>
      <c r="CJ735" s="130">
        <f t="shared" ref="CJ735" si="14070">AB735/AB746</f>
        <v>7.6903774089935761E-2</v>
      </c>
      <c r="CK735" s="131">
        <f t="shared" ref="CK735" si="14071">AC735/AC746</f>
        <v>6.9899497487437193E-2</v>
      </c>
    </row>
    <row r="736" spans="1:89" x14ac:dyDescent="0.2">
      <c r="A736" s="140" t="s">
        <v>30</v>
      </c>
      <c r="B736" s="195">
        <v>419</v>
      </c>
      <c r="C736" s="189">
        <v>592</v>
      </c>
      <c r="D736" s="190">
        <v>217</v>
      </c>
      <c r="E736" s="191">
        <v>310</v>
      </c>
      <c r="F736" s="188">
        <v>392</v>
      </c>
      <c r="G736" s="192">
        <v>435</v>
      </c>
      <c r="H736" s="190">
        <v>606</v>
      </c>
      <c r="I736" s="191">
        <v>611</v>
      </c>
      <c r="J736" s="188">
        <v>200</v>
      </c>
      <c r="K736" s="189">
        <v>75</v>
      </c>
      <c r="L736" s="190">
        <v>339</v>
      </c>
      <c r="M736" s="188">
        <v>180</v>
      </c>
      <c r="N736" s="193">
        <v>411</v>
      </c>
      <c r="O736" s="196">
        <v>362</v>
      </c>
      <c r="P736" s="188">
        <v>257</v>
      </c>
      <c r="Q736" s="189">
        <v>223</v>
      </c>
      <c r="R736" s="190">
        <v>277</v>
      </c>
      <c r="S736" s="191">
        <v>330</v>
      </c>
      <c r="T736" s="188">
        <v>198</v>
      </c>
      <c r="U736" s="192">
        <v>32</v>
      </c>
      <c r="V736" s="190">
        <v>477</v>
      </c>
      <c r="W736" s="197">
        <v>175</v>
      </c>
      <c r="X736" s="188">
        <v>369</v>
      </c>
      <c r="Y736" s="192">
        <v>211</v>
      </c>
      <c r="Z736" s="190">
        <v>446</v>
      </c>
      <c r="AA736" s="188">
        <v>1085</v>
      </c>
      <c r="AB736" s="165">
        <f t="shared" si="13798"/>
        <v>4608</v>
      </c>
      <c r="AC736" s="166">
        <f t="shared" si="13715"/>
        <v>4621</v>
      </c>
      <c r="BI736" s="140" t="s">
        <v>30</v>
      </c>
      <c r="BJ736" s="124">
        <f>B736/B746</f>
        <v>6.937086092715232E-2</v>
      </c>
      <c r="BK736" s="125">
        <f t="shared" ref="BK736" si="14072">C736/C746</f>
        <v>8.5710149124077026E-2</v>
      </c>
      <c r="BL736" s="126">
        <f t="shared" ref="BL736" si="14073">D736/D746</f>
        <v>6.7328575860999065E-2</v>
      </c>
      <c r="BM736" s="127">
        <f t="shared" ref="BM736" si="14074">E736/E746</f>
        <v>7.9081632653061229E-2</v>
      </c>
      <c r="BN736" s="124">
        <f t="shared" ref="BN736" si="14075">F736/F746</f>
        <v>6.9540535745964166E-2</v>
      </c>
      <c r="BO736" s="125">
        <f t="shared" ref="BO736" si="14076">G736/G746</f>
        <v>9.5793878000440438E-2</v>
      </c>
      <c r="BP736" s="126">
        <f t="shared" ref="BP736" si="14077">H736/H746</f>
        <v>8.174828004856334E-2</v>
      </c>
      <c r="BQ736" s="127">
        <f t="shared" ref="BQ736" si="14078">I736/I746</f>
        <v>8.6556169429097607E-2</v>
      </c>
      <c r="BR736" s="124">
        <f t="shared" ref="BR736" si="14079">J736/J746</f>
        <v>0.10309278350515463</v>
      </c>
      <c r="BS736" s="125">
        <f t="shared" ref="BS736" si="14080">K736/K746</f>
        <v>4.5344619105199518E-2</v>
      </c>
      <c r="BT736" s="126">
        <f t="shared" ref="BT736" si="14081">L736/L746</f>
        <v>7.628262826282628E-2</v>
      </c>
      <c r="BU736" s="124">
        <f t="shared" ref="BU736" si="14082">M736/M746</f>
        <v>4.0367795469836286E-2</v>
      </c>
      <c r="BV736" s="128">
        <f t="shared" ref="BV736" si="14083">N736/N746</f>
        <v>6.6785830354241141E-2</v>
      </c>
      <c r="BW736" s="129">
        <f t="shared" ref="BW736" si="14084">O736/O746</f>
        <v>5.7524233275067532E-2</v>
      </c>
      <c r="BX736" s="124">
        <f t="shared" ref="BX736" si="14085">P736/P746</f>
        <v>7.3512585812356979E-2</v>
      </c>
      <c r="BY736" s="125">
        <f t="shared" ref="BY736" si="14086">Q736/Q746</f>
        <v>6.9018879603837818E-2</v>
      </c>
      <c r="BZ736" s="126">
        <f t="shared" ref="BZ736" si="14087">R736/R746</f>
        <v>6.5826996197718632E-2</v>
      </c>
      <c r="CA736" s="127">
        <f t="shared" ref="CA736" si="14088">S736/S746</f>
        <v>8.2748244734202614E-2</v>
      </c>
      <c r="CB736" s="124">
        <f t="shared" ref="CB736" si="14089">T736/T746</f>
        <v>0.14142857142857143</v>
      </c>
      <c r="CC736" s="125">
        <f t="shared" ref="CC736" si="14090">U736/U746</f>
        <v>2.864816472694718E-2</v>
      </c>
      <c r="CD736" s="126">
        <f t="shared" ref="CD736" si="14091">V736/V746</f>
        <v>8.2497405741957797E-2</v>
      </c>
      <c r="CE736" s="127">
        <f t="shared" ref="CE736" si="14092">W736/W746</f>
        <v>4.4258978249873543E-2</v>
      </c>
      <c r="CF736" s="124">
        <f t="shared" ref="CF736" si="14093">X736/X746</f>
        <v>0.11158149380102812</v>
      </c>
      <c r="CG736" s="125">
        <f t="shared" ref="CG736" si="14094">Y736/Y746</f>
        <v>7.5303354746609569E-2</v>
      </c>
      <c r="CH736" s="126">
        <f t="shared" ref="CH736" si="14095">Z736/Z746</f>
        <v>6.6250742721330955E-2</v>
      </c>
      <c r="CI736" s="124">
        <f t="shared" ref="CI736" si="14096">AA736/AA746</f>
        <v>0.11099744245524297</v>
      </c>
      <c r="CJ736" s="130">
        <f t="shared" ref="CJ736" si="14097">AB736/AB746</f>
        <v>7.7087794432548179E-2</v>
      </c>
      <c r="CK736" s="131">
        <f t="shared" ref="CK736" si="14098">AC736/AC746</f>
        <v>7.7403685092127306E-2</v>
      </c>
    </row>
    <row r="737" spans="1:89" x14ac:dyDescent="0.2">
      <c r="A737" s="132" t="s">
        <v>31</v>
      </c>
      <c r="B737" s="198">
        <v>549</v>
      </c>
      <c r="C737" s="182">
        <v>629</v>
      </c>
      <c r="D737" s="183">
        <v>184</v>
      </c>
      <c r="E737" s="184">
        <v>374</v>
      </c>
      <c r="F737" s="181">
        <v>268</v>
      </c>
      <c r="G737" s="185">
        <v>506</v>
      </c>
      <c r="H737" s="183">
        <v>521</v>
      </c>
      <c r="I737" s="184">
        <v>589</v>
      </c>
      <c r="J737" s="181">
        <v>156</v>
      </c>
      <c r="K737" s="182">
        <v>79</v>
      </c>
      <c r="L737" s="183">
        <v>398</v>
      </c>
      <c r="M737" s="181">
        <v>174</v>
      </c>
      <c r="N737" s="186">
        <v>435</v>
      </c>
      <c r="O737" s="199">
        <v>385</v>
      </c>
      <c r="P737" s="181">
        <v>283</v>
      </c>
      <c r="Q737" s="182">
        <v>276</v>
      </c>
      <c r="R737" s="183">
        <v>248</v>
      </c>
      <c r="S737" s="184">
        <v>371</v>
      </c>
      <c r="T737" s="181">
        <v>159</v>
      </c>
      <c r="U737" s="185">
        <v>41</v>
      </c>
      <c r="V737" s="183">
        <v>702</v>
      </c>
      <c r="W737" s="200">
        <v>160</v>
      </c>
      <c r="X737" s="181">
        <v>244</v>
      </c>
      <c r="Y737" s="185">
        <v>229</v>
      </c>
      <c r="Z737" s="183">
        <v>333</v>
      </c>
      <c r="AA737" s="181">
        <v>925</v>
      </c>
      <c r="AB737" s="165">
        <f t="shared" si="13798"/>
        <v>4480</v>
      </c>
      <c r="AC737" s="166">
        <f t="shared" si="13715"/>
        <v>4738</v>
      </c>
      <c r="BI737" s="132" t="s">
        <v>31</v>
      </c>
      <c r="BJ737" s="124">
        <f>B737/B746</f>
        <v>9.0894039735099338E-2</v>
      </c>
      <c r="BK737" s="125">
        <f t="shared" ref="BK737" si="14099">C737/C746</f>
        <v>9.1067033444331841E-2</v>
      </c>
      <c r="BL737" s="126">
        <f t="shared" ref="BL737" si="14100">D737/D746</f>
        <v>5.7089668011169721E-2</v>
      </c>
      <c r="BM737" s="127">
        <f t="shared" ref="BM737" si="14101">E737/E746</f>
        <v>9.5408163265306128E-2</v>
      </c>
      <c r="BN737" s="124">
        <f t="shared" ref="BN737" si="14102">F737/F746</f>
        <v>4.7543019336526521E-2</v>
      </c>
      <c r="BO737" s="125">
        <f t="shared" ref="BO737" si="14103">G737/G746</f>
        <v>0.11142920061660427</v>
      </c>
      <c r="BP737" s="126">
        <f t="shared" ref="BP737" si="14104">H737/H746</f>
        <v>7.0281937137461212E-2</v>
      </c>
      <c r="BQ737" s="127">
        <f t="shared" ref="BQ737" si="14105">I737/I746</f>
        <v>8.3439580677149738E-2</v>
      </c>
      <c r="BR737" s="124">
        <f t="shared" ref="BR737" si="14106">J737/J746</f>
        <v>8.0412371134020624E-2</v>
      </c>
      <c r="BS737" s="125">
        <f t="shared" ref="BS737" si="14107">K737/K746</f>
        <v>4.7762998790810154E-2</v>
      </c>
      <c r="BT737" s="126">
        <f t="shared" ref="BT737" si="14108">L737/L746</f>
        <v>8.9558955895589556E-2</v>
      </c>
      <c r="BU737" s="124">
        <f t="shared" ref="BU737" si="14109">M737/M746</f>
        <v>3.9022202287508412E-2</v>
      </c>
      <c r="BV737" s="128">
        <f t="shared" ref="BV737" si="14110">N737/N746</f>
        <v>7.0685732856678576E-2</v>
      </c>
      <c r="BW737" s="129">
        <f t="shared" ref="BW737" si="14111">O737/O746</f>
        <v>6.1179087875417128E-2</v>
      </c>
      <c r="BX737" s="124">
        <f t="shared" ref="BX737" si="14112">P737/P746</f>
        <v>8.0949656750572085E-2</v>
      </c>
      <c r="BY737" s="125">
        <f t="shared" ref="BY737" si="14113">Q737/Q746</f>
        <v>8.5422469823584035E-2</v>
      </c>
      <c r="BZ737" s="126">
        <f t="shared" ref="BZ737" si="14114">R737/R746</f>
        <v>5.8935361216730035E-2</v>
      </c>
      <c r="CA737" s="127">
        <f t="shared" ref="CA737" si="14115">S737/S746</f>
        <v>9.3029087261785354E-2</v>
      </c>
      <c r="CB737" s="124">
        <f t="shared" ref="CB737" si="14116">T737/T746</f>
        <v>0.11357142857142857</v>
      </c>
      <c r="CC737" s="125">
        <f t="shared" ref="CC737" si="14117">U737/U746</f>
        <v>3.6705461056401073E-2</v>
      </c>
      <c r="CD737" s="126">
        <f t="shared" ref="CD737" si="14118">V737/V746</f>
        <v>0.12141127637495676</v>
      </c>
      <c r="CE737" s="127">
        <f t="shared" ref="CE737" si="14119">W737/W746</f>
        <v>4.0465351542741529E-2</v>
      </c>
      <c r="CF737" s="124">
        <f t="shared" ref="CF737" si="14120">X737/X746</f>
        <v>7.3782884789839728E-2</v>
      </c>
      <c r="CG737" s="125">
        <f t="shared" ref="CG737" si="14121">Y737/Y746</f>
        <v>8.1727337615988577E-2</v>
      </c>
      <c r="CH737" s="126">
        <f t="shared" ref="CH737" si="14122">Z737/Z746</f>
        <v>4.9465240641711233E-2</v>
      </c>
      <c r="CI737" s="124">
        <f t="shared" ref="CI737" si="14123">AA737/AA746</f>
        <v>9.4629156010230184E-2</v>
      </c>
      <c r="CJ737" s="130">
        <f t="shared" ref="CJ737" si="14124">AB737/AB746</f>
        <v>7.4946466809421838E-2</v>
      </c>
      <c r="CK737" s="131">
        <f t="shared" ref="CK737" si="14125">AC737/AC746</f>
        <v>7.9363484087102171E-2</v>
      </c>
    </row>
    <row r="738" spans="1:89" x14ac:dyDescent="0.2">
      <c r="A738" s="140" t="s">
        <v>32</v>
      </c>
      <c r="B738" s="195">
        <v>342</v>
      </c>
      <c r="C738" s="189">
        <v>457</v>
      </c>
      <c r="D738" s="190">
        <v>99</v>
      </c>
      <c r="E738" s="191">
        <v>311</v>
      </c>
      <c r="F738" s="188">
        <v>154</v>
      </c>
      <c r="G738" s="192">
        <v>423</v>
      </c>
      <c r="H738" s="190">
        <v>474</v>
      </c>
      <c r="I738" s="191">
        <v>562</v>
      </c>
      <c r="J738" s="188">
        <v>91</v>
      </c>
      <c r="K738" s="189">
        <v>64</v>
      </c>
      <c r="L738" s="190">
        <v>477</v>
      </c>
      <c r="M738" s="188">
        <v>157</v>
      </c>
      <c r="N738" s="193">
        <v>441</v>
      </c>
      <c r="O738" s="196">
        <v>281</v>
      </c>
      <c r="P738" s="188">
        <v>255</v>
      </c>
      <c r="Q738" s="189">
        <v>289</v>
      </c>
      <c r="R738" s="190">
        <v>196</v>
      </c>
      <c r="S738" s="191">
        <v>366</v>
      </c>
      <c r="T738" s="188">
        <v>95</v>
      </c>
      <c r="U738" s="192">
        <v>25</v>
      </c>
      <c r="V738" s="190">
        <v>563</v>
      </c>
      <c r="W738" s="197">
        <v>160</v>
      </c>
      <c r="X738" s="188">
        <v>233</v>
      </c>
      <c r="Y738" s="192">
        <v>258</v>
      </c>
      <c r="Z738" s="190">
        <v>277</v>
      </c>
      <c r="AA738" s="188">
        <v>956</v>
      </c>
      <c r="AB738" s="165">
        <f t="shared" si="13798"/>
        <v>3697</v>
      </c>
      <c r="AC738" s="166">
        <f t="shared" si="13715"/>
        <v>4309</v>
      </c>
      <c r="BI738" s="140" t="s">
        <v>32</v>
      </c>
      <c r="BJ738" s="124">
        <f>B738/B746</f>
        <v>5.6622516556291393E-2</v>
      </c>
      <c r="BK738" s="125">
        <f t="shared" ref="BK738" si="14126">C738/C746</f>
        <v>6.6164760388012167E-2</v>
      </c>
      <c r="BL738" s="126">
        <f t="shared" ref="BL738" si="14127">D738/D746</f>
        <v>3.0716723549488054E-2</v>
      </c>
      <c r="BM738" s="127">
        <f t="shared" ref="BM738" si="14128">E738/E746</f>
        <v>7.9336734693877545E-2</v>
      </c>
      <c r="BN738" s="124">
        <f t="shared" ref="BN738" si="14129">F738/F746</f>
        <v>2.7319496185914494E-2</v>
      </c>
      <c r="BO738" s="125">
        <f t="shared" ref="BO738" si="14130">G738/G746</f>
        <v>9.3151288262497245E-2</v>
      </c>
      <c r="BP738" s="126">
        <f t="shared" ref="BP738" si="14131">H738/H746</f>
        <v>6.3941723998381217E-2</v>
      </c>
      <c r="BQ738" s="127">
        <f t="shared" ref="BQ738" si="14132">I738/I746</f>
        <v>7.9614676299759171E-2</v>
      </c>
      <c r="BR738" s="124">
        <f t="shared" ref="BR738" si="14133">J738/J746</f>
        <v>4.6907216494845361E-2</v>
      </c>
      <c r="BS738" s="125">
        <f t="shared" ref="BS738" si="14134">K738/K746</f>
        <v>3.8694074969770252E-2</v>
      </c>
      <c r="BT738" s="126">
        <f t="shared" ref="BT738" si="14135">L738/L746</f>
        <v>0.10733573357335734</v>
      </c>
      <c r="BU738" s="124">
        <f t="shared" ref="BU738" si="14136">M738/M746</f>
        <v>3.520968827091276E-2</v>
      </c>
      <c r="BV738" s="128">
        <f t="shared" ref="BV738" si="14137">N738/N746</f>
        <v>7.1660708482287949E-2</v>
      </c>
      <c r="BW738" s="129">
        <f t="shared" ref="BW738" si="14138">O738/O746</f>
        <v>4.465278881296679E-2</v>
      </c>
      <c r="BX738" s="124">
        <f t="shared" ref="BX738" si="14139">P738/P746</f>
        <v>7.294050343249428E-2</v>
      </c>
      <c r="BY738" s="125">
        <f t="shared" ref="BY738" si="14140">Q738/Q746</f>
        <v>8.9445991952955745E-2</v>
      </c>
      <c r="BZ738" s="126">
        <f t="shared" ref="BZ738" si="14141">R738/R746</f>
        <v>4.6577946768060839E-2</v>
      </c>
      <c r="CA738" s="127">
        <f t="shared" ref="CA738" si="14142">S738/S746</f>
        <v>9.1775325977933808E-2</v>
      </c>
      <c r="CB738" s="124">
        <f t="shared" ref="CB738" si="14143">T738/T746</f>
        <v>6.7857142857142852E-2</v>
      </c>
      <c r="CC738" s="125">
        <f t="shared" ref="CC738" si="14144">U738/U746</f>
        <v>2.2381378692927483E-2</v>
      </c>
      <c r="CD738" s="126">
        <f t="shared" ref="CD738" si="14145">V738/V746</f>
        <v>9.7371151850570742E-2</v>
      </c>
      <c r="CE738" s="127">
        <f t="shared" ref="CE738" si="14146">W738/W746</f>
        <v>4.0465351542741529E-2</v>
      </c>
      <c r="CF738" s="124">
        <f t="shared" ref="CF738" si="14147">X738/X746</f>
        <v>7.0456607196855162E-2</v>
      </c>
      <c r="CG738" s="125">
        <f t="shared" ref="CG738" si="14148">Y738/Y746</f>
        <v>9.2077087794432549E-2</v>
      </c>
      <c r="CH738" s="126">
        <f t="shared" ref="CH738" si="14149">Z738/Z746</f>
        <v>4.1146761734997032E-2</v>
      </c>
      <c r="CI738" s="124">
        <f t="shared" ref="CI738" si="14150">AA738/AA746</f>
        <v>9.7800511508951402E-2</v>
      </c>
      <c r="CJ738" s="130">
        <f t="shared" ref="CJ738" si="14151">AB738/AB746</f>
        <v>6.1847564239828692E-2</v>
      </c>
      <c r="CK738" s="131">
        <f t="shared" ref="CK738" si="14152">AC738/AC746</f>
        <v>7.2177554438860966E-2</v>
      </c>
    </row>
    <row r="739" spans="1:89" x14ac:dyDescent="0.2">
      <c r="A739" s="132" t="s">
        <v>33</v>
      </c>
      <c r="B739" s="198">
        <v>246</v>
      </c>
      <c r="C739" s="182">
        <v>438</v>
      </c>
      <c r="D739" s="183">
        <v>56</v>
      </c>
      <c r="E739" s="184">
        <v>293</v>
      </c>
      <c r="F739" s="181">
        <v>99</v>
      </c>
      <c r="G739" s="185">
        <v>420</v>
      </c>
      <c r="H739" s="183">
        <v>147</v>
      </c>
      <c r="I739" s="184">
        <v>534</v>
      </c>
      <c r="J739" s="181">
        <v>69</v>
      </c>
      <c r="K739" s="182">
        <v>58</v>
      </c>
      <c r="L739" s="183">
        <v>391</v>
      </c>
      <c r="M739" s="181">
        <v>119</v>
      </c>
      <c r="N739" s="186">
        <v>425</v>
      </c>
      <c r="O739" s="199">
        <v>264</v>
      </c>
      <c r="P739" s="181">
        <v>106</v>
      </c>
      <c r="Q739" s="182">
        <v>171</v>
      </c>
      <c r="R739" s="183">
        <v>120</v>
      </c>
      <c r="S739" s="184">
        <v>298</v>
      </c>
      <c r="T739" s="181">
        <v>34</v>
      </c>
      <c r="U739" s="185">
        <v>18</v>
      </c>
      <c r="V739" s="183">
        <v>438</v>
      </c>
      <c r="W739" s="200">
        <v>125</v>
      </c>
      <c r="X739" s="181">
        <v>64</v>
      </c>
      <c r="Y739" s="185">
        <v>122</v>
      </c>
      <c r="Z739" s="183">
        <v>209</v>
      </c>
      <c r="AA739" s="181">
        <v>648</v>
      </c>
      <c r="AB739" s="165">
        <f t="shared" si="13798"/>
        <v>2404</v>
      </c>
      <c r="AC739" s="166">
        <f t="shared" si="13715"/>
        <v>3508</v>
      </c>
      <c r="BI739" s="132" t="s">
        <v>33</v>
      </c>
      <c r="BJ739" s="124">
        <f>B739/B746</f>
        <v>4.0728476821192051E-2</v>
      </c>
      <c r="BK739" s="125">
        <f t="shared" ref="BK739" si="14153">C739/C746</f>
        <v>6.3413927899232669E-2</v>
      </c>
      <c r="BL739" s="126">
        <f t="shared" ref="BL739" si="14154">D739/D746</f>
        <v>1.7375116351225565E-2</v>
      </c>
      <c r="BM739" s="127">
        <f t="shared" ref="BM739" si="14155">E739/E746</f>
        <v>7.4744897959183668E-2</v>
      </c>
      <c r="BN739" s="124">
        <f t="shared" ref="BN739" si="14156">F739/F746</f>
        <v>1.7562533262373604E-2</v>
      </c>
      <c r="BO739" s="125">
        <f t="shared" ref="BO739" si="14157">G739/G746</f>
        <v>9.249064082801145E-2</v>
      </c>
      <c r="BP739" s="126">
        <f t="shared" ref="BP739" si="14158">H739/H746</f>
        <v>1.9830028328611898E-2</v>
      </c>
      <c r="BQ739" s="127">
        <f t="shared" ref="BQ739" si="14159">I739/I746</f>
        <v>7.5648108797280067E-2</v>
      </c>
      <c r="BR739" s="124">
        <f t="shared" ref="BR739" si="14160">J739/J746</f>
        <v>3.5567010309278349E-2</v>
      </c>
      <c r="BS739" s="125">
        <f t="shared" ref="BS739" si="14161">K739/K746</f>
        <v>3.5066505441354291E-2</v>
      </c>
      <c r="BT739" s="126">
        <f t="shared" ref="BT739" si="14162">L739/L746</f>
        <v>8.7983798379837982E-2</v>
      </c>
      <c r="BU739" s="124">
        <f t="shared" ref="BU739" si="14163">M739/M746</f>
        <v>2.6687598116169546E-2</v>
      </c>
      <c r="BV739" s="128">
        <f t="shared" ref="BV739" si="14164">N739/N746</f>
        <v>6.9060773480662987E-2</v>
      </c>
      <c r="BW739" s="129">
        <f t="shared" ref="BW739" si="14165">O739/O746</f>
        <v>4.1951374543143176E-2</v>
      </c>
      <c r="BX739" s="124">
        <f t="shared" ref="BX739" si="14166">P739/P746</f>
        <v>3.0320366132723112E-2</v>
      </c>
      <c r="BY739" s="125">
        <f t="shared" ref="BY739" si="14167">Q739/Q746</f>
        <v>5.2924791086350974E-2</v>
      </c>
      <c r="BZ739" s="126">
        <f t="shared" ref="BZ739" si="14168">R739/R746</f>
        <v>2.8517110266159697E-2</v>
      </c>
      <c r="CA739" s="127">
        <f t="shared" ref="CA739" si="14169">S739/S746</f>
        <v>7.4724172517552659E-2</v>
      </c>
      <c r="CB739" s="124">
        <f t="shared" ref="CB739" si="14170">T739/T746</f>
        <v>2.4285714285714285E-2</v>
      </c>
      <c r="CC739" s="125">
        <f t="shared" ref="CC739" si="14171">U739/U746</f>
        <v>1.611459265890779E-2</v>
      </c>
      <c r="CD739" s="126">
        <f t="shared" ref="CD739" si="14172">V739/V746</f>
        <v>7.5752334832237977E-2</v>
      </c>
      <c r="CE739" s="127">
        <f t="shared" ref="CE739" si="14173">W739/W746</f>
        <v>3.161355589276682E-2</v>
      </c>
      <c r="CF739" s="124">
        <f t="shared" ref="CF739" si="14174">X739/X746</f>
        <v>1.9352887813728455E-2</v>
      </c>
      <c r="CG739" s="125">
        <f t="shared" ref="CG739" si="14175">Y739/Y746</f>
        <v>4.3540328336902211E-2</v>
      </c>
      <c r="CH739" s="126">
        <f t="shared" ref="CH739" si="14176">Z739/Z746</f>
        <v>3.1045751633986929E-2</v>
      </c>
      <c r="CI739" s="124">
        <f t="shared" ref="CI739" si="14177">AA739/AA746</f>
        <v>6.6291560102301791E-2</v>
      </c>
      <c r="CJ739" s="130">
        <f t="shared" ref="CJ739" si="14178">AB739/AB746</f>
        <v>4.021680942184154E-2</v>
      </c>
      <c r="CK739" s="131">
        <f t="shared" ref="CK739" si="14179">AC739/AC746</f>
        <v>5.876046901172529E-2</v>
      </c>
    </row>
    <row r="740" spans="1:89" x14ac:dyDescent="0.2">
      <c r="A740" s="140" t="s">
        <v>34</v>
      </c>
      <c r="B740" s="195">
        <v>5</v>
      </c>
      <c r="C740" s="189">
        <v>261</v>
      </c>
      <c r="D740" s="190">
        <v>3</v>
      </c>
      <c r="E740" s="191">
        <v>138</v>
      </c>
      <c r="F740" s="188">
        <v>16</v>
      </c>
      <c r="G740" s="192">
        <v>134</v>
      </c>
      <c r="H740" s="190">
        <v>29</v>
      </c>
      <c r="I740" s="191">
        <v>135</v>
      </c>
      <c r="J740" s="188">
        <v>2</v>
      </c>
      <c r="K740" s="189">
        <v>23</v>
      </c>
      <c r="L740" s="190">
        <v>32</v>
      </c>
      <c r="M740" s="188">
        <v>19</v>
      </c>
      <c r="N740" s="193">
        <v>61</v>
      </c>
      <c r="O740" s="196">
        <v>74</v>
      </c>
      <c r="P740" s="188">
        <v>26</v>
      </c>
      <c r="Q740" s="189">
        <v>52</v>
      </c>
      <c r="R740" s="190">
        <v>23</v>
      </c>
      <c r="S740" s="191">
        <v>73</v>
      </c>
      <c r="T740" s="188">
        <v>18</v>
      </c>
      <c r="U740" s="192">
        <v>9</v>
      </c>
      <c r="V740" s="190">
        <v>54</v>
      </c>
      <c r="W740" s="197">
        <v>37</v>
      </c>
      <c r="X740" s="188">
        <v>15</v>
      </c>
      <c r="Y740" s="192">
        <v>35</v>
      </c>
      <c r="Z740" s="190">
        <v>64</v>
      </c>
      <c r="AA740" s="188">
        <v>167</v>
      </c>
      <c r="AB740" s="165">
        <f t="shared" si="13798"/>
        <v>348</v>
      </c>
      <c r="AC740" s="166">
        <f t="shared" si="13715"/>
        <v>1157</v>
      </c>
      <c r="BI740" s="140" t="s">
        <v>34</v>
      </c>
      <c r="BJ740" s="124">
        <f>B740/B746</f>
        <v>8.2781456953642384E-4</v>
      </c>
      <c r="BK740" s="125">
        <f t="shared" ref="BK740" si="14180">C740/C746</f>
        <v>3.7787751556392066E-2</v>
      </c>
      <c r="BL740" s="126">
        <f t="shared" ref="BL740" si="14181">D740/D746</f>
        <v>9.3080980452994104E-4</v>
      </c>
      <c r="BM740" s="127">
        <f t="shared" ref="BM740" si="14182">E740/E746</f>
        <v>3.520408163265306E-2</v>
      </c>
      <c r="BN740" s="124">
        <f t="shared" ref="BN740" si="14183">F740/F746</f>
        <v>2.8383892141209863E-3</v>
      </c>
      <c r="BO740" s="125">
        <f t="shared" ref="BO740" si="14184">G740/G746</f>
        <v>2.9508918740365559E-2</v>
      </c>
      <c r="BP740" s="126">
        <f t="shared" ref="BP740" si="14185">H740/H746</f>
        <v>3.912046404964252E-3</v>
      </c>
      <c r="BQ740" s="127">
        <f t="shared" ref="BQ740" si="14186">I740/I746</f>
        <v>1.9124521886952826E-2</v>
      </c>
      <c r="BR740" s="124">
        <f t="shared" ref="BR740" si="14187">J740/J746</f>
        <v>1.0309278350515464E-3</v>
      </c>
      <c r="BS740" s="125">
        <f t="shared" ref="BS740" si="14188">K740/K746</f>
        <v>1.3905683192261185E-2</v>
      </c>
      <c r="BT740" s="126">
        <f t="shared" ref="BT740" si="14189">L740/L746</f>
        <v>7.2007200720072004E-3</v>
      </c>
      <c r="BU740" s="124">
        <f t="shared" ref="BU740" si="14190">M740/M746</f>
        <v>4.261045077371608E-3</v>
      </c>
      <c r="BV740" s="128">
        <f t="shared" ref="BV740" si="14191">N740/N746</f>
        <v>9.912252193695157E-3</v>
      </c>
      <c r="BW740" s="129">
        <f t="shared" ref="BW740" si="14192">O740/O746</f>
        <v>1.1759097409820436E-2</v>
      </c>
      <c r="BX740" s="124">
        <f t="shared" ref="BX740" si="14193">P740/P746</f>
        <v>7.4370709382151033E-3</v>
      </c>
      <c r="BY740" s="125">
        <f t="shared" ref="BY740" si="14194">Q740/Q746</f>
        <v>1.6094088517486844E-2</v>
      </c>
      <c r="BZ740" s="126">
        <f t="shared" ref="BZ740" si="14195">R740/R746</f>
        <v>5.4657794676806083E-3</v>
      </c>
      <c r="CA740" s="127">
        <f t="shared" ref="CA740" si="14196">S740/S746</f>
        <v>1.8304914744232698E-2</v>
      </c>
      <c r="CB740" s="124">
        <f t="shared" ref="CB740" si="14197">T740/T746</f>
        <v>1.2857142857142857E-2</v>
      </c>
      <c r="CC740" s="125">
        <f t="shared" ref="CC740" si="14198">U740/U746</f>
        <v>8.057296329453895E-3</v>
      </c>
      <c r="CD740" s="126">
        <f t="shared" ref="CD740" si="14199">V740/V746</f>
        <v>9.3393289519197505E-3</v>
      </c>
      <c r="CE740" s="127">
        <f t="shared" ref="CE740" si="14200">W740/W746</f>
        <v>9.3576125442589777E-3</v>
      </c>
      <c r="CF740" s="124">
        <f t="shared" ref="CF740" si="14201">X740/X746</f>
        <v>4.5358330813426067E-3</v>
      </c>
      <c r="CG740" s="125">
        <f t="shared" ref="CG740" si="14202">Y740/Y746</f>
        <v>1.2491077801570306E-2</v>
      </c>
      <c r="CH740" s="126">
        <f t="shared" ref="CH740" si="14203">Z740/Z746</f>
        <v>9.5068330362448016E-3</v>
      </c>
      <c r="CI740" s="124">
        <f t="shared" ref="CI740" si="14204">AA740/AA746</f>
        <v>1.7084398976982097E-2</v>
      </c>
      <c r="CJ740" s="130">
        <f t="shared" ref="CJ740" si="14205">AB740/AB746</f>
        <v>5.821734475374732E-3</v>
      </c>
      <c r="CK740" s="131">
        <f t="shared" ref="CK740" si="14206">AC740/AC746</f>
        <v>1.9380234505862647E-2</v>
      </c>
    </row>
    <row r="741" spans="1:89" x14ac:dyDescent="0.2">
      <c r="A741" s="132" t="s">
        <v>35</v>
      </c>
      <c r="B741" s="198">
        <v>0</v>
      </c>
      <c r="C741" s="182">
        <v>14</v>
      </c>
      <c r="D741" s="183">
        <v>1</v>
      </c>
      <c r="E741" s="184">
        <v>15</v>
      </c>
      <c r="F741" s="181">
        <v>1</v>
      </c>
      <c r="G741" s="185">
        <v>3</v>
      </c>
      <c r="H741" s="183">
        <v>3</v>
      </c>
      <c r="I741" s="184">
        <v>6</v>
      </c>
      <c r="J741" s="181">
        <v>0</v>
      </c>
      <c r="K741" s="182">
        <v>0</v>
      </c>
      <c r="L741" s="183">
        <v>7</v>
      </c>
      <c r="M741" s="181">
        <v>0</v>
      </c>
      <c r="N741" s="186">
        <v>2</v>
      </c>
      <c r="O741" s="199">
        <v>7</v>
      </c>
      <c r="P741" s="181">
        <v>0</v>
      </c>
      <c r="Q741" s="182">
        <v>3</v>
      </c>
      <c r="R741" s="183">
        <v>1</v>
      </c>
      <c r="S741" s="184">
        <v>2</v>
      </c>
      <c r="T741" s="181">
        <v>1</v>
      </c>
      <c r="U741" s="185">
        <v>1</v>
      </c>
      <c r="V741" s="183">
        <v>0</v>
      </c>
      <c r="W741" s="200">
        <v>1</v>
      </c>
      <c r="X741" s="181">
        <v>1</v>
      </c>
      <c r="Y741" s="185">
        <v>4</v>
      </c>
      <c r="Z741" s="183">
        <v>3</v>
      </c>
      <c r="AA741" s="181">
        <v>2</v>
      </c>
      <c r="AB741" s="165">
        <f t="shared" si="13798"/>
        <v>20</v>
      </c>
      <c r="AC741" s="166">
        <f t="shared" si="13715"/>
        <v>58</v>
      </c>
      <c r="BI741" s="132" t="s">
        <v>35</v>
      </c>
      <c r="BJ741" s="124">
        <f>B741/B746</f>
        <v>0</v>
      </c>
      <c r="BK741" s="125">
        <f t="shared" ref="BK741" si="14207">C741/C746</f>
        <v>2.0269292022585782E-3</v>
      </c>
      <c r="BL741" s="126">
        <f t="shared" ref="BL741" si="14208">D741/D746</f>
        <v>3.1026993484331366E-4</v>
      </c>
      <c r="BM741" s="127">
        <f t="shared" ref="BM741" si="14209">E741/E746</f>
        <v>3.8265306122448979E-3</v>
      </c>
      <c r="BN741" s="124">
        <f t="shared" ref="BN741" si="14210">F741/F746</f>
        <v>1.7739932588256165E-4</v>
      </c>
      <c r="BO741" s="125">
        <f t="shared" ref="BO741" si="14211">G741/G746</f>
        <v>6.6064743448579607E-4</v>
      </c>
      <c r="BP741" s="126">
        <f t="shared" ref="BP741" si="14212">H741/H746</f>
        <v>4.0469445568595711E-4</v>
      </c>
      <c r="BQ741" s="127">
        <f t="shared" ref="BQ741" si="14213">I741/I746</f>
        <v>8.499787505312367E-4</v>
      </c>
      <c r="BR741" s="124">
        <f t="shared" ref="BR741" si="14214">J741/J746</f>
        <v>0</v>
      </c>
      <c r="BS741" s="125">
        <f t="shared" ref="BS741" si="14215">K741/K746</f>
        <v>0</v>
      </c>
      <c r="BT741" s="126">
        <f t="shared" ref="BT741" si="14216">L741/L746</f>
        <v>1.5751575157515751E-3</v>
      </c>
      <c r="BU741" s="124">
        <f t="shared" ref="BU741" si="14217">M741/M746</f>
        <v>0</v>
      </c>
      <c r="BV741" s="128">
        <f t="shared" ref="BV741" si="14218">N741/N746</f>
        <v>3.2499187520311994E-4</v>
      </c>
      <c r="BW741" s="129">
        <f t="shared" ref="BW741" si="14219">O741/O746</f>
        <v>1.1123470522803114E-3</v>
      </c>
      <c r="BX741" s="124">
        <f t="shared" ref="BX741" si="14220">P741/P746</f>
        <v>0</v>
      </c>
      <c r="BY741" s="125">
        <f t="shared" ref="BY741" si="14221">Q741/Q746</f>
        <v>9.2850510677808728E-4</v>
      </c>
      <c r="BZ741" s="126">
        <f t="shared" ref="BZ741" si="14222">R741/R746</f>
        <v>2.376425855513308E-4</v>
      </c>
      <c r="CA741" s="127">
        <f t="shared" ref="CA741" si="14223">S741/S746</f>
        <v>5.0150451354062187E-4</v>
      </c>
      <c r="CB741" s="124">
        <f t="shared" ref="CB741" si="14224">T741/T746</f>
        <v>7.1428571428571429E-4</v>
      </c>
      <c r="CC741" s="125">
        <f t="shared" ref="CC741" si="14225">U741/U746</f>
        <v>8.9525514771709937E-4</v>
      </c>
      <c r="CD741" s="126">
        <f t="shared" ref="CD741" si="14226">V741/V746</f>
        <v>0</v>
      </c>
      <c r="CE741" s="127">
        <f t="shared" ref="CE741" si="14227">W741/W746</f>
        <v>2.5290844714213456E-4</v>
      </c>
      <c r="CF741" s="124">
        <f t="shared" ref="CF741" si="14228">X741/X746</f>
        <v>3.0238887208950711E-4</v>
      </c>
      <c r="CG741" s="125">
        <f t="shared" ref="CG741" si="14229">Y741/Y746</f>
        <v>1.4275517487508922E-3</v>
      </c>
      <c r="CH741" s="126">
        <f t="shared" ref="CH741" si="14230">Z741/Z746</f>
        <v>4.4563279857397502E-4</v>
      </c>
      <c r="CI741" s="124">
        <f t="shared" ref="CI741" si="14231">AA741/AA746</f>
        <v>2.0460358056265986E-4</v>
      </c>
      <c r="CJ741" s="130">
        <f t="shared" ref="CJ741" si="14232">AB741/AB746</f>
        <v>3.3458244111349034E-4</v>
      </c>
      <c r="CK741" s="131">
        <f t="shared" ref="CK741" si="14233">AC741/AC746</f>
        <v>9.7152428810720268E-4</v>
      </c>
    </row>
    <row r="742" spans="1:89" x14ac:dyDescent="0.2">
      <c r="A742" s="140" t="s">
        <v>36</v>
      </c>
      <c r="B742" s="195">
        <v>0</v>
      </c>
      <c r="C742" s="189">
        <v>2</v>
      </c>
      <c r="D742" s="190">
        <v>0</v>
      </c>
      <c r="E742" s="191">
        <v>0</v>
      </c>
      <c r="F742" s="188">
        <v>0</v>
      </c>
      <c r="G742" s="192">
        <v>0</v>
      </c>
      <c r="H742" s="190">
        <v>0</v>
      </c>
      <c r="I742" s="191">
        <v>0</v>
      </c>
      <c r="J742" s="188">
        <v>0</v>
      </c>
      <c r="K742" s="192">
        <v>0</v>
      </c>
      <c r="L742" s="190">
        <v>0</v>
      </c>
      <c r="M742" s="188">
        <v>0</v>
      </c>
      <c r="N742" s="193">
        <v>0</v>
      </c>
      <c r="O742" s="196">
        <v>0</v>
      </c>
      <c r="P742" s="188">
        <v>0</v>
      </c>
      <c r="Q742" s="192">
        <v>0</v>
      </c>
      <c r="R742" s="190">
        <v>0</v>
      </c>
      <c r="S742" s="191">
        <v>0</v>
      </c>
      <c r="T742" s="188">
        <v>0</v>
      </c>
      <c r="U742" s="192">
        <v>0</v>
      </c>
      <c r="V742" s="190">
        <v>0</v>
      </c>
      <c r="W742" s="191">
        <v>0</v>
      </c>
      <c r="X742" s="188">
        <v>0</v>
      </c>
      <c r="Y742" s="192">
        <v>0</v>
      </c>
      <c r="Z742" s="190">
        <v>0</v>
      </c>
      <c r="AA742" s="188">
        <v>0</v>
      </c>
      <c r="AB742" s="165">
        <f t="shared" si="13798"/>
        <v>0</v>
      </c>
      <c r="AC742" s="166">
        <f t="shared" si="13715"/>
        <v>2</v>
      </c>
      <c r="BI742" s="140" t="s">
        <v>36</v>
      </c>
      <c r="BJ742" s="124">
        <f>B742/B746</f>
        <v>0</v>
      </c>
      <c r="BK742" s="125">
        <f t="shared" ref="BK742" si="14234">C742/C746</f>
        <v>2.895613146083683E-4</v>
      </c>
      <c r="BL742" s="126">
        <f t="shared" ref="BL742" si="14235">D742/D746</f>
        <v>0</v>
      </c>
      <c r="BM742" s="127">
        <f t="shared" ref="BM742" si="14236">E742/E746</f>
        <v>0</v>
      </c>
      <c r="BN742" s="124">
        <f t="shared" ref="BN742" si="14237">F742/F746</f>
        <v>0</v>
      </c>
      <c r="BO742" s="125">
        <f t="shared" ref="BO742" si="14238">G742/G746</f>
        <v>0</v>
      </c>
      <c r="BP742" s="126">
        <f t="shared" ref="BP742" si="14239">H742/H746</f>
        <v>0</v>
      </c>
      <c r="BQ742" s="127">
        <f t="shared" ref="BQ742" si="14240">I742/I746</f>
        <v>0</v>
      </c>
      <c r="BR742" s="124">
        <f t="shared" ref="BR742" si="14241">J742/J746</f>
        <v>0</v>
      </c>
      <c r="BS742" s="125">
        <f t="shared" ref="BS742" si="14242">K742/K746</f>
        <v>0</v>
      </c>
      <c r="BT742" s="126">
        <f t="shared" ref="BT742" si="14243">L742/L746</f>
        <v>0</v>
      </c>
      <c r="BU742" s="124">
        <f t="shared" ref="BU742" si="14244">M742/M746</f>
        <v>0</v>
      </c>
      <c r="BV742" s="128">
        <f t="shared" ref="BV742" si="14245">N742/N746</f>
        <v>0</v>
      </c>
      <c r="BW742" s="129">
        <f t="shared" ref="BW742" si="14246">O742/O746</f>
        <v>0</v>
      </c>
      <c r="BX742" s="124">
        <f t="shared" ref="BX742" si="14247">P742/P746</f>
        <v>0</v>
      </c>
      <c r="BY742" s="125">
        <f t="shared" ref="BY742" si="14248">Q742/Q746</f>
        <v>0</v>
      </c>
      <c r="BZ742" s="126">
        <f t="shared" ref="BZ742" si="14249">R742/R746</f>
        <v>0</v>
      </c>
      <c r="CA742" s="127">
        <f t="shared" ref="CA742" si="14250">S742/S746</f>
        <v>0</v>
      </c>
      <c r="CB742" s="124">
        <f t="shared" ref="CB742" si="14251">T742/T746</f>
        <v>0</v>
      </c>
      <c r="CC742" s="125">
        <f t="shared" ref="CC742" si="14252">U742/U746</f>
        <v>0</v>
      </c>
      <c r="CD742" s="126">
        <f t="shared" ref="CD742" si="14253">V742/V746</f>
        <v>0</v>
      </c>
      <c r="CE742" s="127">
        <f t="shared" ref="CE742" si="14254">W742/W746</f>
        <v>0</v>
      </c>
      <c r="CF742" s="124">
        <f t="shared" ref="CF742" si="14255">X742/X746</f>
        <v>0</v>
      </c>
      <c r="CG742" s="125">
        <f t="shared" ref="CG742" si="14256">Y742/Y746</f>
        <v>0</v>
      </c>
      <c r="CH742" s="126">
        <f t="shared" ref="CH742" si="14257">Z742/Z746</f>
        <v>0</v>
      </c>
      <c r="CI742" s="124">
        <f t="shared" ref="CI742" si="14258">AA742/AA746</f>
        <v>0</v>
      </c>
      <c r="CJ742" s="130">
        <f t="shared" ref="CJ742" si="14259">AB742/AB746</f>
        <v>0</v>
      </c>
      <c r="CK742" s="131">
        <f t="shared" ref="CK742" si="14260">AC742/AC746</f>
        <v>3.3500837520938026E-5</v>
      </c>
    </row>
    <row r="743" spans="1:89" x14ac:dyDescent="0.2">
      <c r="A743" s="132" t="s">
        <v>37</v>
      </c>
      <c r="B743" s="57">
        <v>0</v>
      </c>
      <c r="C743" s="58">
        <v>0</v>
      </c>
      <c r="D743" s="134">
        <v>0</v>
      </c>
      <c r="E743" s="135">
        <v>0</v>
      </c>
      <c r="F743" s="133">
        <v>0</v>
      </c>
      <c r="G743" s="136">
        <v>0</v>
      </c>
      <c r="H743" s="134">
        <v>0</v>
      </c>
      <c r="I743" s="135">
        <v>0</v>
      </c>
      <c r="J743" s="133">
        <v>0</v>
      </c>
      <c r="K743" s="136">
        <v>0</v>
      </c>
      <c r="L743" s="134">
        <v>0</v>
      </c>
      <c r="M743" s="133">
        <v>0</v>
      </c>
      <c r="N743" s="137">
        <v>0</v>
      </c>
      <c r="O743" s="138">
        <v>0</v>
      </c>
      <c r="P743" s="133">
        <v>0</v>
      </c>
      <c r="Q743" s="136">
        <v>0</v>
      </c>
      <c r="R743" s="134"/>
      <c r="S743" s="135">
        <v>0</v>
      </c>
      <c r="T743" s="133">
        <v>0</v>
      </c>
      <c r="U743" s="136">
        <v>0</v>
      </c>
      <c r="V743" s="134">
        <v>0</v>
      </c>
      <c r="W743" s="135">
        <v>0</v>
      </c>
      <c r="X743" s="133">
        <v>0</v>
      </c>
      <c r="Y743" s="136">
        <v>0</v>
      </c>
      <c r="Z743" s="139">
        <v>0</v>
      </c>
      <c r="AA743" s="2">
        <v>0</v>
      </c>
      <c r="AB743" s="165"/>
      <c r="AC743" s="166"/>
      <c r="BI743" s="132" t="s">
        <v>37</v>
      </c>
      <c r="BJ743" s="124">
        <f>B743/B746</f>
        <v>0</v>
      </c>
      <c r="BK743" s="125">
        <f t="shared" ref="BK743" si="14261">C743/C746</f>
        <v>0</v>
      </c>
      <c r="BL743" s="126">
        <f t="shared" ref="BL743" si="14262">D743/D746</f>
        <v>0</v>
      </c>
      <c r="BM743" s="127">
        <f t="shared" ref="BM743" si="14263">E743/E746</f>
        <v>0</v>
      </c>
      <c r="BN743" s="124">
        <f t="shared" ref="BN743" si="14264">F743/F746</f>
        <v>0</v>
      </c>
      <c r="BO743" s="125">
        <f t="shared" ref="BO743" si="14265">G743/G746</f>
        <v>0</v>
      </c>
      <c r="BP743" s="126">
        <f t="shared" ref="BP743" si="14266">H743/H746</f>
        <v>0</v>
      </c>
      <c r="BQ743" s="127">
        <f t="shared" ref="BQ743" si="14267">I743/I746</f>
        <v>0</v>
      </c>
      <c r="BR743" s="124">
        <f t="shared" ref="BR743" si="14268">J743/J746</f>
        <v>0</v>
      </c>
      <c r="BS743" s="125">
        <f t="shared" ref="BS743" si="14269">K743/K746</f>
        <v>0</v>
      </c>
      <c r="BT743" s="126">
        <f t="shared" ref="BT743" si="14270">L743/L746</f>
        <v>0</v>
      </c>
      <c r="BU743" s="124">
        <f t="shared" ref="BU743" si="14271">M743/M746</f>
        <v>0</v>
      </c>
      <c r="BV743" s="128">
        <f t="shared" ref="BV743" si="14272">N743/N746</f>
        <v>0</v>
      </c>
      <c r="BW743" s="129">
        <f t="shared" ref="BW743" si="14273">O743/O746</f>
        <v>0</v>
      </c>
      <c r="BX743" s="124">
        <f t="shared" ref="BX743" si="14274">P743/P746</f>
        <v>0</v>
      </c>
      <c r="BY743" s="125">
        <f t="shared" ref="BY743" si="14275">Q743/Q746</f>
        <v>0</v>
      </c>
      <c r="BZ743" s="126">
        <f t="shared" ref="BZ743" si="14276">R743/R746</f>
        <v>0</v>
      </c>
      <c r="CA743" s="127">
        <f t="shared" ref="CA743" si="14277">S743/S746</f>
        <v>0</v>
      </c>
      <c r="CB743" s="124">
        <f t="shared" ref="CB743" si="14278">T743/T746</f>
        <v>0</v>
      </c>
      <c r="CC743" s="125">
        <f t="shared" ref="CC743" si="14279">U743/U746</f>
        <v>0</v>
      </c>
      <c r="CD743" s="126">
        <f t="shared" ref="CD743" si="14280">V743/V746</f>
        <v>0</v>
      </c>
      <c r="CE743" s="127">
        <f t="shared" ref="CE743" si="14281">W743/W746</f>
        <v>0</v>
      </c>
      <c r="CF743" s="124">
        <f t="shared" ref="CF743" si="14282">X743/X746</f>
        <v>0</v>
      </c>
      <c r="CG743" s="125">
        <f t="shared" ref="CG743" si="14283">Y743/Y746</f>
        <v>0</v>
      </c>
      <c r="CH743" s="126">
        <f t="shared" ref="CH743" si="14284">Z743/Z746</f>
        <v>0</v>
      </c>
      <c r="CI743" s="124">
        <f t="shared" ref="CI743" si="14285">AA743/AA746</f>
        <v>0</v>
      </c>
      <c r="CJ743" s="130">
        <f t="shared" ref="CJ743" si="14286">AB743/AB746</f>
        <v>0</v>
      </c>
      <c r="CK743" s="131">
        <f t="shared" ref="CK743" si="14287">AC743/AC746</f>
        <v>0</v>
      </c>
    </row>
    <row r="744" spans="1:89" x14ac:dyDescent="0.2">
      <c r="A744" s="140" t="s">
        <v>38</v>
      </c>
      <c r="B744" s="55"/>
      <c r="C744" s="56"/>
      <c r="D744" s="145"/>
      <c r="E744" s="142"/>
      <c r="F744" s="143"/>
      <c r="G744" s="144"/>
      <c r="H744" s="145"/>
      <c r="I744" s="142"/>
      <c r="J744" s="143"/>
      <c r="K744" s="144"/>
      <c r="L744" s="145"/>
      <c r="M744" s="143"/>
      <c r="N744" s="147"/>
      <c r="O744" s="146"/>
      <c r="P744" s="143"/>
      <c r="Q744" s="144"/>
      <c r="R744" s="145"/>
      <c r="S744" s="142"/>
      <c r="T744" s="143"/>
      <c r="U744" s="144"/>
      <c r="V744" s="145"/>
      <c r="W744" s="142"/>
      <c r="X744" s="143"/>
      <c r="Y744" s="144"/>
      <c r="Z744" s="3"/>
      <c r="AA744" s="141"/>
      <c r="AB744" s="165"/>
      <c r="AC744" s="166"/>
      <c r="BI744" s="140" t="s">
        <v>38</v>
      </c>
      <c r="BJ744" s="124">
        <f>B744/B746</f>
        <v>0</v>
      </c>
      <c r="BK744" s="125">
        <f t="shared" ref="BK744" si="14288">C744/C746</f>
        <v>0</v>
      </c>
      <c r="BL744" s="126">
        <f t="shared" ref="BL744" si="14289">D744/D746</f>
        <v>0</v>
      </c>
      <c r="BM744" s="127">
        <f t="shared" ref="BM744" si="14290">E744/E746</f>
        <v>0</v>
      </c>
      <c r="BN744" s="124">
        <f t="shared" ref="BN744" si="14291">F744/F746</f>
        <v>0</v>
      </c>
      <c r="BO744" s="125">
        <f t="shared" ref="BO744" si="14292">G744/G746</f>
        <v>0</v>
      </c>
      <c r="BP744" s="126">
        <f t="shared" ref="BP744" si="14293">H744/H746</f>
        <v>0</v>
      </c>
      <c r="BQ744" s="127">
        <f t="shared" ref="BQ744" si="14294">I744/I746</f>
        <v>0</v>
      </c>
      <c r="BR744" s="124">
        <f t="shared" ref="BR744" si="14295">J744/J746</f>
        <v>0</v>
      </c>
      <c r="BS744" s="125">
        <f t="shared" ref="BS744" si="14296">K744/K746</f>
        <v>0</v>
      </c>
      <c r="BT744" s="126">
        <f t="shared" ref="BT744" si="14297">L744/L746</f>
        <v>0</v>
      </c>
      <c r="BU744" s="124">
        <f t="shared" ref="BU744" si="14298">M744/M746</f>
        <v>0</v>
      </c>
      <c r="BV744" s="128">
        <f t="shared" ref="BV744" si="14299">N744/N746</f>
        <v>0</v>
      </c>
      <c r="BW744" s="129">
        <f t="shared" ref="BW744" si="14300">O744/O746</f>
        <v>0</v>
      </c>
      <c r="BX744" s="124">
        <f t="shared" ref="BX744" si="14301">P744/P746</f>
        <v>0</v>
      </c>
      <c r="BY744" s="125">
        <f t="shared" ref="BY744" si="14302">Q744/Q746</f>
        <v>0</v>
      </c>
      <c r="BZ744" s="126">
        <f t="shared" ref="BZ744" si="14303">R744/R746</f>
        <v>0</v>
      </c>
      <c r="CA744" s="127">
        <f t="shared" ref="CA744" si="14304">S744/S746</f>
        <v>0</v>
      </c>
      <c r="CB744" s="124">
        <f t="shared" ref="CB744" si="14305">T744/T746</f>
        <v>0</v>
      </c>
      <c r="CC744" s="125">
        <f t="shared" ref="CC744" si="14306">U744/U746</f>
        <v>0</v>
      </c>
      <c r="CD744" s="126">
        <f t="shared" ref="CD744" si="14307">V744/V746</f>
        <v>0</v>
      </c>
      <c r="CE744" s="127">
        <f t="shared" ref="CE744" si="14308">W744/W746</f>
        <v>0</v>
      </c>
      <c r="CF744" s="124">
        <f t="shared" ref="CF744" si="14309">X744/X746</f>
        <v>0</v>
      </c>
      <c r="CG744" s="125">
        <f t="shared" ref="CG744" si="14310">Y744/Y746</f>
        <v>0</v>
      </c>
      <c r="CH744" s="126">
        <f t="shared" ref="CH744" si="14311">Z744/Z746</f>
        <v>0</v>
      </c>
      <c r="CI744" s="124">
        <f t="shared" ref="CI744" si="14312">AA744/AA746</f>
        <v>0</v>
      </c>
      <c r="CJ744" s="130">
        <f t="shared" ref="CJ744" si="14313">AB744/AB746</f>
        <v>0</v>
      </c>
      <c r="CK744" s="131">
        <f t="shared" ref="CK744" si="14314">AC744/AC746</f>
        <v>0</v>
      </c>
    </row>
    <row r="745" spans="1:89" ht="13.5" thickBot="1" x14ac:dyDescent="0.25">
      <c r="A745" s="132" t="s">
        <v>39</v>
      </c>
      <c r="B745" s="57"/>
      <c r="C745" s="58"/>
      <c r="D745" s="134"/>
      <c r="E745" s="135"/>
      <c r="F745" s="133"/>
      <c r="G745" s="136"/>
      <c r="H745" s="134"/>
      <c r="I745" s="135"/>
      <c r="J745" s="133"/>
      <c r="K745" s="136"/>
      <c r="L745" s="134"/>
      <c r="M745" s="133"/>
      <c r="N745" s="137"/>
      <c r="O745" s="138"/>
      <c r="P745" s="133"/>
      <c r="Q745" s="136"/>
      <c r="R745" s="134"/>
      <c r="S745" s="135"/>
      <c r="T745" s="133"/>
      <c r="U745" s="136"/>
      <c r="V745" s="134"/>
      <c r="W745" s="135"/>
      <c r="X745" s="133"/>
      <c r="Y745" s="136"/>
      <c r="Z745" s="139"/>
      <c r="AA745" s="2"/>
      <c r="AB745" s="165"/>
      <c r="AC745" s="166"/>
      <c r="BI745" s="132" t="s">
        <v>39</v>
      </c>
      <c r="BJ745" s="124">
        <f>B745/B746</f>
        <v>0</v>
      </c>
      <c r="BK745" s="125">
        <f t="shared" ref="BK745" si="14315">C745/C746</f>
        <v>0</v>
      </c>
      <c r="BL745" s="126">
        <f t="shared" ref="BL745" si="14316">D745/D746</f>
        <v>0</v>
      </c>
      <c r="BM745" s="127">
        <f t="shared" ref="BM745" si="14317">E745/E746</f>
        <v>0</v>
      </c>
      <c r="BN745" s="124">
        <f t="shared" ref="BN745" si="14318">F745/F746</f>
        <v>0</v>
      </c>
      <c r="BO745" s="125">
        <f t="shared" ref="BO745" si="14319">G745/G746</f>
        <v>0</v>
      </c>
      <c r="BP745" s="126">
        <f t="shared" ref="BP745" si="14320">H745/H746</f>
        <v>0</v>
      </c>
      <c r="BQ745" s="127">
        <f t="shared" ref="BQ745" si="14321">I745/I746</f>
        <v>0</v>
      </c>
      <c r="BR745" s="124">
        <f t="shared" ref="BR745" si="14322">J745/J746</f>
        <v>0</v>
      </c>
      <c r="BS745" s="125">
        <f t="shared" ref="BS745" si="14323">K745/K746</f>
        <v>0</v>
      </c>
      <c r="BT745" s="126">
        <f t="shared" ref="BT745" si="14324">L745/L746</f>
        <v>0</v>
      </c>
      <c r="BU745" s="124">
        <f t="shared" ref="BU745" si="14325">M745/M746</f>
        <v>0</v>
      </c>
      <c r="BV745" s="128">
        <f t="shared" ref="BV745" si="14326">N745/N746</f>
        <v>0</v>
      </c>
      <c r="BW745" s="129">
        <f t="shared" ref="BW745" si="14327">O745/O746</f>
        <v>0</v>
      </c>
      <c r="BX745" s="124">
        <f t="shared" ref="BX745" si="14328">P745/P746</f>
        <v>0</v>
      </c>
      <c r="BY745" s="125">
        <f t="shared" ref="BY745" si="14329">Q745/Q746</f>
        <v>0</v>
      </c>
      <c r="BZ745" s="126">
        <f t="shared" ref="BZ745" si="14330">R745/R746</f>
        <v>0</v>
      </c>
      <c r="CA745" s="127">
        <f t="shared" ref="CA745" si="14331">S745/S746</f>
        <v>0</v>
      </c>
      <c r="CB745" s="124">
        <f t="shared" ref="CB745" si="14332">T745/T746</f>
        <v>0</v>
      </c>
      <c r="CC745" s="125">
        <f t="shared" ref="CC745" si="14333">U745/U746</f>
        <v>0</v>
      </c>
      <c r="CD745" s="126">
        <f t="shared" ref="CD745" si="14334">V745/V746</f>
        <v>0</v>
      </c>
      <c r="CE745" s="127">
        <f t="shared" ref="CE745" si="14335">W745/W746</f>
        <v>0</v>
      </c>
      <c r="CF745" s="124">
        <f t="shared" ref="CF745" si="14336">X745/X746</f>
        <v>0</v>
      </c>
      <c r="CG745" s="125">
        <f t="shared" ref="CG745" si="14337">Y745/Y746</f>
        <v>0</v>
      </c>
      <c r="CH745" s="126">
        <f t="shared" ref="CH745" si="14338">Z745/Z746</f>
        <v>0</v>
      </c>
      <c r="CI745" s="124">
        <f t="shared" ref="CI745" si="14339">AA745/AA746</f>
        <v>0</v>
      </c>
      <c r="CJ745" s="130">
        <f t="shared" ref="CJ745" si="14340">AB745/AB746</f>
        <v>0</v>
      </c>
      <c r="CK745" s="131">
        <f t="shared" ref="CK745" si="14341">AC745/AC746</f>
        <v>0</v>
      </c>
    </row>
    <row r="746" spans="1:89" ht="14.25" thickTop="1" thickBot="1" x14ac:dyDescent="0.25">
      <c r="A746" s="254" t="s">
        <v>13</v>
      </c>
      <c r="B746" s="14">
        <f t="shared" ref="B746:AA746" si="14342">SUM(B723:B745)</f>
        <v>6040</v>
      </c>
      <c r="C746" s="1">
        <f t="shared" si="14342"/>
        <v>6907</v>
      </c>
      <c r="D746" s="14">
        <f t="shared" si="14342"/>
        <v>3223</v>
      </c>
      <c r="E746" s="1">
        <f t="shared" si="14342"/>
        <v>3920</v>
      </c>
      <c r="F746" s="14">
        <f t="shared" si="14342"/>
        <v>5637</v>
      </c>
      <c r="G746" s="1">
        <f t="shared" si="14342"/>
        <v>4541</v>
      </c>
      <c r="H746" s="14">
        <f t="shared" si="14342"/>
        <v>7413</v>
      </c>
      <c r="I746" s="1">
        <f t="shared" si="14342"/>
        <v>7059</v>
      </c>
      <c r="J746" s="14">
        <f t="shared" si="14342"/>
        <v>1940</v>
      </c>
      <c r="K746" s="1">
        <f t="shared" si="14342"/>
        <v>1654</v>
      </c>
      <c r="L746" s="14">
        <f t="shared" si="14342"/>
        <v>4444</v>
      </c>
      <c r="M746" s="1">
        <f t="shared" si="14342"/>
        <v>4459</v>
      </c>
      <c r="N746" s="14">
        <f t="shared" si="14342"/>
        <v>6154</v>
      </c>
      <c r="O746" s="1">
        <f t="shared" si="14342"/>
        <v>6293</v>
      </c>
      <c r="P746" s="14">
        <f t="shared" si="14342"/>
        <v>3496</v>
      </c>
      <c r="Q746" s="1">
        <f t="shared" si="14342"/>
        <v>3231</v>
      </c>
      <c r="R746" s="14">
        <f t="shared" si="14342"/>
        <v>4208</v>
      </c>
      <c r="S746" s="1">
        <f t="shared" si="14342"/>
        <v>3988</v>
      </c>
      <c r="T746" s="14">
        <f t="shared" si="14342"/>
        <v>1400</v>
      </c>
      <c r="U746" s="1">
        <f t="shared" si="14342"/>
        <v>1117</v>
      </c>
      <c r="V746" s="14">
        <f t="shared" si="14342"/>
        <v>5782</v>
      </c>
      <c r="W746" s="1">
        <f t="shared" si="14342"/>
        <v>3954</v>
      </c>
      <c r="X746" s="14">
        <f t="shared" si="14342"/>
        <v>3307</v>
      </c>
      <c r="Y746" s="1">
        <f t="shared" si="14342"/>
        <v>2802</v>
      </c>
      <c r="Z746" s="14">
        <f t="shared" si="14342"/>
        <v>6732</v>
      </c>
      <c r="AA746" s="1">
        <f t="shared" si="14342"/>
        <v>9775</v>
      </c>
      <c r="AB746" s="167">
        <f>SUM(AB722:AB745)</f>
        <v>59776</v>
      </c>
      <c r="AC746" s="168">
        <f t="shared" ref="AC746" si="14343">SUM(AC722:AC745)</f>
        <v>59700</v>
      </c>
      <c r="BI746" s="254" t="s">
        <v>13</v>
      </c>
      <c r="BJ746" s="148">
        <f>SUM(BJ722:BJ745)</f>
        <v>0.99999999999999989</v>
      </c>
      <c r="BK746" s="149">
        <f t="shared" ref="BK746:CK746" si="14344">SUM(BK722:BK745)</f>
        <v>1</v>
      </c>
      <c r="BL746" s="148">
        <f t="shared" si="14344"/>
        <v>1.0000000000000002</v>
      </c>
      <c r="BM746" s="149">
        <f t="shared" si="14344"/>
        <v>1</v>
      </c>
      <c r="BN746" s="148">
        <f t="shared" si="14344"/>
        <v>0.99999999999999978</v>
      </c>
      <c r="BO746" s="149">
        <f t="shared" si="14344"/>
        <v>1</v>
      </c>
      <c r="BP746" s="148">
        <f t="shared" si="14344"/>
        <v>1</v>
      </c>
      <c r="BQ746" s="149">
        <f t="shared" si="14344"/>
        <v>1</v>
      </c>
      <c r="BR746" s="148">
        <f t="shared" si="14344"/>
        <v>1.0000000000000002</v>
      </c>
      <c r="BS746" s="149">
        <f t="shared" si="14344"/>
        <v>0.99999999999999989</v>
      </c>
      <c r="BT746" s="148">
        <f t="shared" si="14344"/>
        <v>1</v>
      </c>
      <c r="BU746" s="149">
        <f t="shared" si="14344"/>
        <v>0.99999999999999978</v>
      </c>
      <c r="BV746" s="148">
        <f t="shared" si="14344"/>
        <v>1</v>
      </c>
      <c r="BW746" s="149">
        <f t="shared" si="14344"/>
        <v>0.99999999999999989</v>
      </c>
      <c r="BX746" s="148">
        <f t="shared" si="14344"/>
        <v>1</v>
      </c>
      <c r="BY746" s="149">
        <f t="shared" si="14344"/>
        <v>0.99999999999999989</v>
      </c>
      <c r="BZ746" s="148">
        <f t="shared" si="14344"/>
        <v>0.99999999999999978</v>
      </c>
      <c r="CA746" s="149">
        <f t="shared" si="14344"/>
        <v>1</v>
      </c>
      <c r="CB746" s="148">
        <f t="shared" si="14344"/>
        <v>1</v>
      </c>
      <c r="CC746" s="149">
        <f t="shared" si="14344"/>
        <v>0.99999999999999989</v>
      </c>
      <c r="CD746" s="148">
        <f t="shared" si="14344"/>
        <v>1</v>
      </c>
      <c r="CE746" s="149">
        <f t="shared" si="14344"/>
        <v>1</v>
      </c>
      <c r="CF746" s="148">
        <f t="shared" si="14344"/>
        <v>1</v>
      </c>
      <c r="CG746" s="149">
        <f t="shared" si="14344"/>
        <v>1</v>
      </c>
      <c r="CH746" s="148">
        <f t="shared" si="14344"/>
        <v>0.99999999999999989</v>
      </c>
      <c r="CI746" s="149">
        <f t="shared" si="14344"/>
        <v>0.99999999999999989</v>
      </c>
      <c r="CJ746" s="148">
        <f t="shared" si="14344"/>
        <v>1</v>
      </c>
      <c r="CK746" s="149">
        <f t="shared" si="14344"/>
        <v>1</v>
      </c>
    </row>
    <row r="747" spans="1:89" ht="13.5" thickTop="1" x14ac:dyDescent="0.2">
      <c r="A747" s="179"/>
    </row>
    <row r="749" spans="1:89" x14ac:dyDescent="0.2">
      <c r="A749" s="271">
        <f>+A718+1</f>
        <v>44007</v>
      </c>
      <c r="B749" s="271"/>
      <c r="C749" s="271"/>
      <c r="D749" s="271"/>
      <c r="BI749" s="270">
        <f>+BI687+2</f>
        <v>44007</v>
      </c>
      <c r="BJ749" s="270"/>
      <c r="BK749" s="270"/>
      <c r="BL749" s="270"/>
    </row>
    <row r="750" spans="1:89" ht="13.5" thickBot="1" x14ac:dyDescent="0.25">
      <c r="AE750" t="s">
        <v>84</v>
      </c>
    </row>
    <row r="751" spans="1:89" ht="14.25" thickTop="1" thickBot="1" x14ac:dyDescent="0.25">
      <c r="A751" s="268" t="s">
        <v>0</v>
      </c>
      <c r="B751" s="262" t="s">
        <v>1</v>
      </c>
      <c r="C751" s="263"/>
      <c r="D751" s="262" t="s">
        <v>2</v>
      </c>
      <c r="E751" s="263"/>
      <c r="F751" s="262" t="s">
        <v>3</v>
      </c>
      <c r="G751" s="263"/>
      <c r="H751" s="262" t="s">
        <v>4</v>
      </c>
      <c r="I751" s="263"/>
      <c r="J751" s="262" t="s">
        <v>5</v>
      </c>
      <c r="K751" s="263"/>
      <c r="L751" s="262" t="s">
        <v>6</v>
      </c>
      <c r="M751" s="263"/>
      <c r="N751" s="262" t="s">
        <v>7</v>
      </c>
      <c r="O751" s="263"/>
      <c r="P751" s="262" t="s">
        <v>8</v>
      </c>
      <c r="Q751" s="263"/>
      <c r="R751" s="262" t="s">
        <v>9</v>
      </c>
      <c r="S751" s="263"/>
      <c r="T751" s="262" t="s">
        <v>10</v>
      </c>
      <c r="U751" s="263"/>
      <c r="V751" s="262" t="s">
        <v>11</v>
      </c>
      <c r="W751" s="263"/>
      <c r="X751" s="262" t="s">
        <v>12</v>
      </c>
      <c r="Y751" s="263"/>
      <c r="Z751" s="264" t="s">
        <v>40</v>
      </c>
      <c r="AA751" s="265"/>
      <c r="AB751" s="266" t="s">
        <v>41</v>
      </c>
      <c r="AC751" s="267"/>
      <c r="AE751" s="268" t="s">
        <v>0</v>
      </c>
      <c r="AF751" s="262" t="s">
        <v>1</v>
      </c>
      <c r="AG751" s="263"/>
      <c r="AH751" s="262" t="s">
        <v>2</v>
      </c>
      <c r="AI751" s="263"/>
      <c r="AJ751" s="262" t="s">
        <v>3</v>
      </c>
      <c r="AK751" s="263"/>
      <c r="AL751" s="262" t="s">
        <v>4</v>
      </c>
      <c r="AM751" s="263"/>
      <c r="AN751" s="262" t="s">
        <v>5</v>
      </c>
      <c r="AO751" s="263"/>
      <c r="AP751" s="262" t="s">
        <v>6</v>
      </c>
      <c r="AQ751" s="263"/>
      <c r="AR751" s="262" t="s">
        <v>7</v>
      </c>
      <c r="AS751" s="263"/>
      <c r="AT751" s="262" t="s">
        <v>8</v>
      </c>
      <c r="AU751" s="263"/>
      <c r="AV751" s="262" t="s">
        <v>9</v>
      </c>
      <c r="AW751" s="263"/>
      <c r="AX751" s="262" t="s">
        <v>10</v>
      </c>
      <c r="AY751" s="263"/>
      <c r="AZ751" s="262" t="s">
        <v>11</v>
      </c>
      <c r="BA751" s="263"/>
      <c r="BB751" s="262" t="s">
        <v>12</v>
      </c>
      <c r="BC751" s="263"/>
      <c r="BD751" s="264" t="s">
        <v>40</v>
      </c>
      <c r="BE751" s="265"/>
      <c r="BF751" s="266" t="s">
        <v>41</v>
      </c>
      <c r="BG751" s="267"/>
      <c r="BI751" s="268" t="s">
        <v>0</v>
      </c>
      <c r="BJ751" s="262" t="s">
        <v>1</v>
      </c>
      <c r="BK751" s="263"/>
      <c r="BL751" s="262" t="s">
        <v>2</v>
      </c>
      <c r="BM751" s="263"/>
      <c r="BN751" s="262" t="s">
        <v>3</v>
      </c>
      <c r="BO751" s="263"/>
      <c r="BP751" s="262" t="s">
        <v>4</v>
      </c>
      <c r="BQ751" s="263"/>
      <c r="BR751" s="262" t="s">
        <v>5</v>
      </c>
      <c r="BS751" s="263"/>
      <c r="BT751" s="262" t="s">
        <v>6</v>
      </c>
      <c r="BU751" s="263"/>
      <c r="BV751" s="262" t="s">
        <v>7</v>
      </c>
      <c r="BW751" s="263"/>
      <c r="BX751" s="262" t="s">
        <v>8</v>
      </c>
      <c r="BY751" s="263"/>
      <c r="BZ751" s="262" t="s">
        <v>9</v>
      </c>
      <c r="CA751" s="263"/>
      <c r="CB751" s="262" t="s">
        <v>10</v>
      </c>
      <c r="CC751" s="263"/>
      <c r="CD751" s="262" t="s">
        <v>11</v>
      </c>
      <c r="CE751" s="263"/>
      <c r="CF751" s="262" t="s">
        <v>12</v>
      </c>
      <c r="CG751" s="263"/>
      <c r="CH751" s="264" t="s">
        <v>40</v>
      </c>
      <c r="CI751" s="265"/>
      <c r="CJ751" s="262" t="s">
        <v>41</v>
      </c>
      <c r="CK751" s="263"/>
    </row>
    <row r="752" spans="1:89" ht="15" thickTop="1" thickBot="1" x14ac:dyDescent="0.3">
      <c r="A752" s="269"/>
      <c r="B752" s="112" t="s">
        <v>14</v>
      </c>
      <c r="C752" s="113" t="s">
        <v>15</v>
      </c>
      <c r="D752" s="114" t="s">
        <v>14</v>
      </c>
      <c r="E752" s="115" t="s">
        <v>15</v>
      </c>
      <c r="F752" s="112" t="s">
        <v>14</v>
      </c>
      <c r="G752" s="113" t="s">
        <v>15</v>
      </c>
      <c r="H752" s="114" t="s">
        <v>14</v>
      </c>
      <c r="I752" s="115" t="s">
        <v>15</v>
      </c>
      <c r="J752" s="112" t="s">
        <v>14</v>
      </c>
      <c r="K752" s="113" t="s">
        <v>15</v>
      </c>
      <c r="L752" s="114" t="s">
        <v>14</v>
      </c>
      <c r="M752" s="112" t="s">
        <v>15</v>
      </c>
      <c r="N752" s="116" t="s">
        <v>14</v>
      </c>
      <c r="O752" s="117" t="s">
        <v>15</v>
      </c>
      <c r="P752" s="112" t="s">
        <v>14</v>
      </c>
      <c r="Q752" s="113" t="s">
        <v>15</v>
      </c>
      <c r="R752" s="114" t="s">
        <v>14</v>
      </c>
      <c r="S752" s="115" t="s">
        <v>15</v>
      </c>
      <c r="T752" s="112" t="s">
        <v>14</v>
      </c>
      <c r="U752" s="113" t="s">
        <v>15</v>
      </c>
      <c r="V752" s="114" t="s">
        <v>14</v>
      </c>
      <c r="W752" s="115" t="s">
        <v>15</v>
      </c>
      <c r="X752" s="112" t="s">
        <v>14</v>
      </c>
      <c r="Y752" s="113" t="s">
        <v>15</v>
      </c>
      <c r="Z752" s="26" t="s">
        <v>14</v>
      </c>
      <c r="AA752" s="118" t="s">
        <v>15</v>
      </c>
      <c r="AB752" s="169" t="s">
        <v>14</v>
      </c>
      <c r="AC752" s="170" t="s">
        <v>15</v>
      </c>
      <c r="AE752" s="269"/>
      <c r="AF752" s="112" t="s">
        <v>14</v>
      </c>
      <c r="AG752" s="113" t="s">
        <v>15</v>
      </c>
      <c r="AH752" s="114" t="s">
        <v>14</v>
      </c>
      <c r="AI752" s="115" t="s">
        <v>15</v>
      </c>
      <c r="AJ752" s="112" t="s">
        <v>14</v>
      </c>
      <c r="AK752" s="113" t="s">
        <v>15</v>
      </c>
      <c r="AL752" s="114" t="s">
        <v>14</v>
      </c>
      <c r="AM752" s="115" t="s">
        <v>15</v>
      </c>
      <c r="AN752" s="112" t="s">
        <v>14</v>
      </c>
      <c r="AO752" s="113" t="s">
        <v>15</v>
      </c>
      <c r="AP752" s="114" t="s">
        <v>14</v>
      </c>
      <c r="AQ752" s="112" t="s">
        <v>15</v>
      </c>
      <c r="AR752" s="116" t="s">
        <v>14</v>
      </c>
      <c r="AS752" s="117" t="s">
        <v>15</v>
      </c>
      <c r="AT752" s="112" t="s">
        <v>14</v>
      </c>
      <c r="AU752" s="113" t="s">
        <v>15</v>
      </c>
      <c r="AV752" s="114" t="s">
        <v>14</v>
      </c>
      <c r="AW752" s="115" t="s">
        <v>15</v>
      </c>
      <c r="AX752" s="112" t="s">
        <v>14</v>
      </c>
      <c r="AY752" s="113" t="s">
        <v>15</v>
      </c>
      <c r="AZ752" s="114" t="s">
        <v>14</v>
      </c>
      <c r="BA752" s="115" t="s">
        <v>15</v>
      </c>
      <c r="BB752" s="112" t="s">
        <v>14</v>
      </c>
      <c r="BC752" s="113" t="s">
        <v>15</v>
      </c>
      <c r="BD752" s="26" t="s">
        <v>14</v>
      </c>
      <c r="BE752" s="118" t="s">
        <v>15</v>
      </c>
      <c r="BF752" s="169" t="s">
        <v>14</v>
      </c>
      <c r="BG752" s="170" t="s">
        <v>15</v>
      </c>
      <c r="BI752" s="269"/>
      <c r="BJ752" s="112" t="s">
        <v>14</v>
      </c>
      <c r="BK752" s="113" t="s">
        <v>15</v>
      </c>
      <c r="BL752" s="114" t="s">
        <v>14</v>
      </c>
      <c r="BM752" s="115" t="s">
        <v>15</v>
      </c>
      <c r="BN752" s="112" t="s">
        <v>14</v>
      </c>
      <c r="BO752" s="113" t="s">
        <v>15</v>
      </c>
      <c r="BP752" s="114" t="s">
        <v>14</v>
      </c>
      <c r="BQ752" s="115" t="s">
        <v>15</v>
      </c>
      <c r="BR752" s="112" t="s">
        <v>14</v>
      </c>
      <c r="BS752" s="113" t="s">
        <v>15</v>
      </c>
      <c r="BT752" s="114" t="s">
        <v>14</v>
      </c>
      <c r="BU752" s="112" t="s">
        <v>15</v>
      </c>
      <c r="BV752" s="116" t="s">
        <v>14</v>
      </c>
      <c r="BW752" s="117" t="s">
        <v>15</v>
      </c>
      <c r="BX752" s="112" t="s">
        <v>14</v>
      </c>
      <c r="BY752" s="113" t="s">
        <v>15</v>
      </c>
      <c r="BZ752" s="114" t="s">
        <v>14</v>
      </c>
      <c r="CA752" s="115" t="s">
        <v>15</v>
      </c>
      <c r="CB752" s="112" t="s">
        <v>14</v>
      </c>
      <c r="CC752" s="113" t="s">
        <v>15</v>
      </c>
      <c r="CD752" s="114" t="s">
        <v>14</v>
      </c>
      <c r="CE752" s="115" t="s">
        <v>15</v>
      </c>
      <c r="CF752" s="112" t="s">
        <v>14</v>
      </c>
      <c r="CG752" s="113" t="s">
        <v>15</v>
      </c>
      <c r="CH752" s="26" t="s">
        <v>14</v>
      </c>
      <c r="CI752" s="118" t="s">
        <v>15</v>
      </c>
      <c r="CJ752" s="116" t="s">
        <v>14</v>
      </c>
      <c r="CK752" s="117" t="s">
        <v>15</v>
      </c>
    </row>
    <row r="753" spans="1:89" ht="13.5" thickTop="1" x14ac:dyDescent="0.2">
      <c r="A753" s="120" t="s">
        <v>16</v>
      </c>
      <c r="B753" s="121"/>
      <c r="C753" s="178"/>
      <c r="D753" s="122"/>
      <c r="E753" s="173"/>
      <c r="F753" s="121"/>
      <c r="G753" s="123"/>
      <c r="H753" s="122"/>
      <c r="I753" s="173"/>
      <c r="J753" s="121"/>
      <c r="K753" s="123"/>
      <c r="L753" s="122"/>
      <c r="M753" s="121"/>
      <c r="N753" s="172"/>
      <c r="O753" s="174"/>
      <c r="P753" s="121"/>
      <c r="Q753" s="123"/>
      <c r="R753" s="122"/>
      <c r="S753" s="173"/>
      <c r="T753" s="121"/>
      <c r="U753" s="123"/>
      <c r="V753" s="122"/>
      <c r="W753" s="173"/>
      <c r="X753" s="121"/>
      <c r="Y753" s="123"/>
      <c r="Z753" s="21"/>
      <c r="AA753" s="177"/>
      <c r="AB753" s="163">
        <f>B753+D753+F753+H753+J753+L753+N753+P753+R753+T753+V753+X753+Z753</f>
        <v>0</v>
      </c>
      <c r="AC753" s="164">
        <f>C753+E753+G753+I753+K753+M753+O753+Q753+S753+U753+W753+Y753+AA753</f>
        <v>0</v>
      </c>
      <c r="AE753" s="257" t="str">
        <f>$AE$9</f>
        <v>07:00 - 07:59</v>
      </c>
      <c r="AF753" s="121">
        <f>SUMIF($A$9:$A$32,$AE753,B$753:B$776)</f>
        <v>593</v>
      </c>
      <c r="AG753" s="178">
        <f t="shared" ref="AG753:AV755" si="14345">SUMIF($A$9:$A$32,$AE753,C$753:C$776)</f>
        <v>357</v>
      </c>
      <c r="AH753" s="122">
        <f t="shared" si="14345"/>
        <v>301</v>
      </c>
      <c r="AI753" s="173">
        <f t="shared" si="14345"/>
        <v>263</v>
      </c>
      <c r="AJ753" s="121">
        <f t="shared" si="14345"/>
        <v>477</v>
      </c>
      <c r="AK753" s="123">
        <f t="shared" si="14345"/>
        <v>226</v>
      </c>
      <c r="AL753" s="122">
        <f t="shared" si="14345"/>
        <v>526</v>
      </c>
      <c r="AM753" s="173">
        <f t="shared" si="14345"/>
        <v>500</v>
      </c>
      <c r="AN753" s="121">
        <f t="shared" si="14345"/>
        <v>133</v>
      </c>
      <c r="AO753" s="123">
        <f t="shared" si="14345"/>
        <v>234</v>
      </c>
      <c r="AP753" s="122">
        <f t="shared" si="14345"/>
        <v>237</v>
      </c>
      <c r="AQ753" s="121">
        <f t="shared" si="14345"/>
        <v>548</v>
      </c>
      <c r="AR753" s="172">
        <f t="shared" si="14345"/>
        <v>493</v>
      </c>
      <c r="AS753" s="174">
        <f t="shared" si="14345"/>
        <v>659</v>
      </c>
      <c r="AT753" s="121">
        <f t="shared" si="14345"/>
        <v>323</v>
      </c>
      <c r="AU753" s="123">
        <f t="shared" si="14345"/>
        <v>219</v>
      </c>
      <c r="AV753" s="122">
        <f t="shared" si="14345"/>
        <v>425</v>
      </c>
      <c r="AW753" s="173">
        <f t="shared" ref="AW753:BE755" si="14346">SUMIF($A$9:$A$32,$AE753,S$753:S$776)</f>
        <v>234</v>
      </c>
      <c r="AX753" s="121">
        <f t="shared" si="14346"/>
        <v>54</v>
      </c>
      <c r="AY753" s="123">
        <f t="shared" si="14346"/>
        <v>194</v>
      </c>
      <c r="AZ753" s="122">
        <f t="shared" si="14346"/>
        <v>318</v>
      </c>
      <c r="BA753" s="173">
        <f t="shared" si="14346"/>
        <v>380</v>
      </c>
      <c r="BB753" s="121">
        <f t="shared" si="14346"/>
        <v>284</v>
      </c>
      <c r="BC753" s="123">
        <f t="shared" si="14346"/>
        <v>271</v>
      </c>
      <c r="BD753" s="21">
        <f t="shared" si="14346"/>
        <v>489</v>
      </c>
      <c r="BE753" s="177">
        <f t="shared" si="14346"/>
        <v>585</v>
      </c>
      <c r="BF753" s="163">
        <f>AF753+AH753+AJ753+AL753+AN753+AP753+AR753+AT753+AV753+AX753+AZ753+BB753+BD753</f>
        <v>4653</v>
      </c>
      <c r="BG753" s="164">
        <f>AG753+AI753+AK753+AM753+AO753+AQ753+AS753+AU753+AW753+AY753+BA753+BC753+BE753</f>
        <v>4670</v>
      </c>
      <c r="BI753" s="120" t="s">
        <v>16</v>
      </c>
      <c r="BJ753" s="124">
        <f>B753/B777</f>
        <v>0</v>
      </c>
      <c r="BK753" s="125">
        <f t="shared" ref="BK753" si="14347">C753/C777</f>
        <v>0</v>
      </c>
      <c r="BL753" s="126">
        <f t="shared" ref="BL753" si="14348">D753/D777</f>
        <v>0</v>
      </c>
      <c r="BM753" s="127">
        <f t="shared" ref="BM753" si="14349">E753/E777</f>
        <v>0</v>
      </c>
      <c r="BN753" s="124">
        <f t="shared" ref="BN753" si="14350">F753/F777</f>
        <v>0</v>
      </c>
      <c r="BO753" s="125">
        <f t="shared" ref="BO753" si="14351">G753/G777</f>
        <v>0</v>
      </c>
      <c r="BP753" s="126">
        <f t="shared" ref="BP753" si="14352">H753/H777</f>
        <v>0</v>
      </c>
      <c r="BQ753" s="127">
        <f t="shared" ref="BQ753" si="14353">I753/I777</f>
        <v>0</v>
      </c>
      <c r="BR753" s="124">
        <f t="shared" ref="BR753" si="14354">J753/J777</f>
        <v>0</v>
      </c>
      <c r="BS753" s="125">
        <f t="shared" ref="BS753" si="14355">K753/K777</f>
        <v>0</v>
      </c>
      <c r="BT753" s="126">
        <f t="shared" ref="BT753" si="14356">L753/L777</f>
        <v>0</v>
      </c>
      <c r="BU753" s="124">
        <f t="shared" ref="BU753" si="14357">M753/M777</f>
        <v>0</v>
      </c>
      <c r="BV753" s="128">
        <f t="shared" ref="BV753" si="14358">N753/N777</f>
        <v>0</v>
      </c>
      <c r="BW753" s="129">
        <f t="shared" ref="BW753" si="14359">O753/O777</f>
        <v>0</v>
      </c>
      <c r="BX753" s="124">
        <f t="shared" ref="BX753" si="14360">P753/P777</f>
        <v>0</v>
      </c>
      <c r="BY753" s="125">
        <f t="shared" ref="BY753" si="14361">Q753/Q777</f>
        <v>0</v>
      </c>
      <c r="BZ753" s="126">
        <f t="shared" ref="BZ753" si="14362">R753/R777</f>
        <v>0</v>
      </c>
      <c r="CA753" s="127">
        <f t="shared" ref="CA753" si="14363">S753/S777</f>
        <v>0</v>
      </c>
      <c r="CB753" s="124">
        <f t="shared" ref="CB753" si="14364">T753/T777</f>
        <v>0</v>
      </c>
      <c r="CC753" s="125">
        <f t="shared" ref="CC753" si="14365">U753/U777</f>
        <v>0</v>
      </c>
      <c r="CD753" s="126">
        <f t="shared" ref="CD753" si="14366">V753/V777</f>
        <v>0</v>
      </c>
      <c r="CE753" s="127">
        <f t="shared" ref="CE753" si="14367">W753/W777</f>
        <v>0</v>
      </c>
      <c r="CF753" s="124">
        <f t="shared" ref="CF753" si="14368">X753/X777</f>
        <v>0</v>
      </c>
      <c r="CG753" s="125">
        <f t="shared" ref="CG753" si="14369">Y753/Y777</f>
        <v>0</v>
      </c>
      <c r="CH753" s="126">
        <f t="shared" ref="CH753" si="14370">Z753/Z777</f>
        <v>0</v>
      </c>
      <c r="CI753" s="124">
        <f t="shared" ref="CI753" si="14371">AA753/AA777</f>
        <v>0</v>
      </c>
      <c r="CJ753" s="130">
        <f t="shared" ref="CJ753" si="14372">AB753/AB777</f>
        <v>0</v>
      </c>
      <c r="CK753" s="131">
        <f t="shared" ref="CK753" si="14373">AC753/AC777</f>
        <v>0</v>
      </c>
    </row>
    <row r="754" spans="1:89" x14ac:dyDescent="0.2">
      <c r="A754" s="132" t="s">
        <v>17</v>
      </c>
      <c r="B754" s="181">
        <v>183</v>
      </c>
      <c r="C754" s="182">
        <v>0</v>
      </c>
      <c r="D754" s="183">
        <v>120</v>
      </c>
      <c r="E754" s="184">
        <v>0</v>
      </c>
      <c r="F754" s="181">
        <v>243</v>
      </c>
      <c r="G754" s="185">
        <v>2</v>
      </c>
      <c r="H754" s="183">
        <v>142</v>
      </c>
      <c r="I754" s="184">
        <v>24</v>
      </c>
      <c r="J754" s="181">
        <v>18</v>
      </c>
      <c r="K754" s="185">
        <v>9</v>
      </c>
      <c r="L754" s="183">
        <v>22</v>
      </c>
      <c r="M754" s="181">
        <v>8</v>
      </c>
      <c r="N754" s="186">
        <v>59</v>
      </c>
      <c r="O754" s="187">
        <v>22</v>
      </c>
      <c r="P754" s="181">
        <v>17</v>
      </c>
      <c r="Q754" s="185">
        <v>0</v>
      </c>
      <c r="R754" s="183">
        <v>10</v>
      </c>
      <c r="S754" s="184">
        <v>0</v>
      </c>
      <c r="T754" s="181">
        <v>0</v>
      </c>
      <c r="U754" s="185">
        <v>0</v>
      </c>
      <c r="V754" s="183">
        <v>0</v>
      </c>
      <c r="W754" s="184">
        <v>0</v>
      </c>
      <c r="X754" s="181">
        <v>0</v>
      </c>
      <c r="Y754" s="185">
        <v>0</v>
      </c>
      <c r="Z754" s="183">
        <v>0</v>
      </c>
      <c r="AA754" s="181">
        <v>0</v>
      </c>
      <c r="AB754" s="165">
        <f t="shared" ref="AB754:AB755" si="14374">B754+D754+F754+H754+J754+L754+N754+P754+R754+T754+V754+X754+Z754</f>
        <v>814</v>
      </c>
      <c r="AC754" s="166">
        <f t="shared" ref="AC754:AC773" si="14375">C754+E754+G754+I754+K754+M754+O754+Q754+S754+U754+W754+Y754+AA754</f>
        <v>65</v>
      </c>
      <c r="AE754" s="259" t="str">
        <f>$AE$10</f>
        <v>08:00 - 08:59</v>
      </c>
      <c r="AF754" s="121">
        <f>SUMIF($A$9:$A$32,$AE754,B$753:B$776)</f>
        <v>446</v>
      </c>
      <c r="AG754" s="182">
        <f t="shared" si="14345"/>
        <v>554</v>
      </c>
      <c r="AH754" s="183">
        <f t="shared" si="14345"/>
        <v>285</v>
      </c>
      <c r="AI754" s="184">
        <f t="shared" si="14345"/>
        <v>174</v>
      </c>
      <c r="AJ754" s="181">
        <f t="shared" si="14345"/>
        <v>373</v>
      </c>
      <c r="AK754" s="185">
        <f t="shared" si="14345"/>
        <v>210</v>
      </c>
      <c r="AL754" s="183">
        <f t="shared" si="14345"/>
        <v>622</v>
      </c>
      <c r="AM754" s="184">
        <f t="shared" si="14345"/>
        <v>433</v>
      </c>
      <c r="AN754" s="181">
        <f t="shared" si="14345"/>
        <v>116</v>
      </c>
      <c r="AO754" s="185">
        <f t="shared" si="14345"/>
        <v>177</v>
      </c>
      <c r="AP754" s="183">
        <f t="shared" si="14345"/>
        <v>197</v>
      </c>
      <c r="AQ754" s="181">
        <f t="shared" si="14345"/>
        <v>521</v>
      </c>
      <c r="AR754" s="186">
        <f t="shared" si="14345"/>
        <v>417</v>
      </c>
      <c r="AS754" s="187">
        <f t="shared" si="14345"/>
        <v>588</v>
      </c>
      <c r="AT754" s="181">
        <f t="shared" si="14345"/>
        <v>291</v>
      </c>
      <c r="AU754" s="185">
        <f t="shared" si="14345"/>
        <v>199</v>
      </c>
      <c r="AV754" s="183">
        <f t="shared" si="14345"/>
        <v>352</v>
      </c>
      <c r="AW754" s="184">
        <f t="shared" si="14346"/>
        <v>220</v>
      </c>
      <c r="AX754" s="181">
        <f t="shared" si="14346"/>
        <v>56</v>
      </c>
      <c r="AY754" s="185">
        <f t="shared" si="14346"/>
        <v>116</v>
      </c>
      <c r="AZ754" s="183">
        <f t="shared" si="14346"/>
        <v>329</v>
      </c>
      <c r="BA754" s="184">
        <f t="shared" si="14346"/>
        <v>359</v>
      </c>
      <c r="BB754" s="181">
        <f t="shared" si="14346"/>
        <v>262</v>
      </c>
      <c r="BC754" s="185">
        <f t="shared" si="14346"/>
        <v>172</v>
      </c>
      <c r="BD754" s="183">
        <f t="shared" si="14346"/>
        <v>438</v>
      </c>
      <c r="BE754" s="181">
        <f t="shared" si="14346"/>
        <v>544</v>
      </c>
      <c r="BF754" s="165">
        <f>SUM(AF754,AH754,AJ754,AL754,AN754,AP754,AR754,AT754,AV754,AX754,AZ754,BB754,BD754)</f>
        <v>4184</v>
      </c>
      <c r="BG754" s="166">
        <f>SUM(AG754,AI754,AK754,AM754,AO754,AQ754,AS754,AU754,AW754,AY754,BA754,BC754,BE754)</f>
        <v>4267</v>
      </c>
      <c r="BI754" s="132" t="s">
        <v>17</v>
      </c>
      <c r="BJ754" s="124">
        <f>B754/B777</f>
        <v>2.8262548262548263E-2</v>
      </c>
      <c r="BK754" s="125">
        <f t="shared" ref="BK754" si="14376">C754/C777</f>
        <v>0</v>
      </c>
      <c r="BL754" s="126">
        <f t="shared" ref="BL754" si="14377">D754/D777</f>
        <v>3.5440047253396341E-2</v>
      </c>
      <c r="BM754" s="127">
        <f t="shared" ref="BM754" si="14378">E754/E777</f>
        <v>0</v>
      </c>
      <c r="BN754" s="124">
        <f t="shared" ref="BN754" si="14379">F754/F777</f>
        <v>4.2187500000000003E-2</v>
      </c>
      <c r="BO754" s="125">
        <f t="shared" ref="BO754" si="14380">G754/G777</f>
        <v>4.3744531933508313E-4</v>
      </c>
      <c r="BP754" s="126">
        <f t="shared" ref="BP754" si="14381">H754/H777</f>
        <v>1.7832475197789778E-2</v>
      </c>
      <c r="BQ754" s="127">
        <f t="shared" ref="BQ754" si="14382">I754/I777</f>
        <v>3.1666446760786385E-3</v>
      </c>
      <c r="BR754" s="124">
        <f t="shared" ref="BR754" si="14383">J754/J777</f>
        <v>8.9730807577268201E-3</v>
      </c>
      <c r="BS754" s="125">
        <f t="shared" ref="BS754" si="14384">K754/K777</f>
        <v>5.208333333333333E-3</v>
      </c>
      <c r="BT754" s="126">
        <f t="shared" ref="BT754" si="14385">L754/L777</f>
        <v>4.9449314452685994E-3</v>
      </c>
      <c r="BU754" s="124">
        <f t="shared" ref="BU754" si="14386">M754/M777</f>
        <v>1.7028522775649213E-3</v>
      </c>
      <c r="BV754" s="128">
        <f t="shared" ref="BV754" si="14387">N754/N777</f>
        <v>8.9556769884638742E-3</v>
      </c>
      <c r="BW754" s="129">
        <f t="shared" ref="BW754" si="14388">O754/O777</f>
        <v>3.303799369274666E-3</v>
      </c>
      <c r="BX754" s="124">
        <f t="shared" ref="BX754" si="14389">P754/P777</f>
        <v>4.662643993417444E-3</v>
      </c>
      <c r="BY754" s="125">
        <f t="shared" ref="BY754" si="14390">Q754/Q777</f>
        <v>0</v>
      </c>
      <c r="BZ754" s="126">
        <f t="shared" ref="BZ754" si="14391">R754/R777</f>
        <v>2.2696323195642307E-3</v>
      </c>
      <c r="CA754" s="127">
        <f t="shared" ref="CA754" si="14392">S754/S777</f>
        <v>0</v>
      </c>
      <c r="CB754" s="124">
        <f t="shared" ref="CB754" si="14393">T754/T777</f>
        <v>0</v>
      </c>
      <c r="CC754" s="125">
        <f t="shared" ref="CC754" si="14394">U754/U777</f>
        <v>0</v>
      </c>
      <c r="CD754" s="126">
        <f t="shared" ref="CD754" si="14395">V754/V777</f>
        <v>0</v>
      </c>
      <c r="CE754" s="127">
        <f t="shared" ref="CE754" si="14396">W754/W777</f>
        <v>0</v>
      </c>
      <c r="CF754" s="124">
        <f t="shared" ref="CF754" si="14397">X754/X777</f>
        <v>0</v>
      </c>
      <c r="CG754" s="125">
        <f t="shared" ref="CG754" si="14398">Y754/Y777</f>
        <v>0</v>
      </c>
      <c r="CH754" s="126">
        <f t="shared" ref="CH754" si="14399">Z754/Z777</f>
        <v>0</v>
      </c>
      <c r="CI754" s="124">
        <f t="shared" ref="CI754" si="14400">AA754/AA777</f>
        <v>0</v>
      </c>
      <c r="CJ754" s="130">
        <f t="shared" ref="CJ754" si="14401">AB754/AB777</f>
        <v>1.3076725356637965E-2</v>
      </c>
      <c r="CK754" s="131">
        <f t="shared" ref="CK754" si="14402">AC754/AC777</f>
        <v>1.046075607126189E-3</v>
      </c>
    </row>
    <row r="755" spans="1:89" ht="13.5" thickBot="1" x14ac:dyDescent="0.25">
      <c r="A755" s="140" t="s">
        <v>18</v>
      </c>
      <c r="B755" s="188">
        <v>494</v>
      </c>
      <c r="C755" s="189">
        <v>0</v>
      </c>
      <c r="D755" s="190">
        <v>193</v>
      </c>
      <c r="E755" s="191">
        <v>5</v>
      </c>
      <c r="F755" s="188">
        <v>584</v>
      </c>
      <c r="G755" s="192">
        <v>12</v>
      </c>
      <c r="H755" s="190">
        <v>473</v>
      </c>
      <c r="I755" s="191">
        <v>83</v>
      </c>
      <c r="J755" s="188">
        <v>69</v>
      </c>
      <c r="K755" s="192">
        <v>43</v>
      </c>
      <c r="L755" s="190">
        <v>159</v>
      </c>
      <c r="M755" s="188">
        <v>285</v>
      </c>
      <c r="N755" s="193">
        <v>271</v>
      </c>
      <c r="O755" s="194">
        <v>263</v>
      </c>
      <c r="P755" s="188">
        <v>198</v>
      </c>
      <c r="Q755" s="192">
        <v>167</v>
      </c>
      <c r="R755" s="190">
        <v>264</v>
      </c>
      <c r="S755" s="191">
        <v>154</v>
      </c>
      <c r="T755" s="188">
        <v>33</v>
      </c>
      <c r="U755" s="192">
        <v>155</v>
      </c>
      <c r="V755" s="190">
        <v>115</v>
      </c>
      <c r="W755" s="191">
        <v>289</v>
      </c>
      <c r="X755" s="188">
        <v>169</v>
      </c>
      <c r="Y755" s="192">
        <v>157</v>
      </c>
      <c r="Z755" s="190">
        <v>593</v>
      </c>
      <c r="AA755" s="188">
        <v>398</v>
      </c>
      <c r="AB755" s="165">
        <f t="shared" si="14374"/>
        <v>3615</v>
      </c>
      <c r="AC755" s="166">
        <f t="shared" si="14375"/>
        <v>2011</v>
      </c>
      <c r="AE755" s="257">
        <f>$AE$11</f>
        <v>0</v>
      </c>
      <c r="AF755" s="121">
        <f>SUMIF($A$9:$A$32,$AE755,B$753:B$776)</f>
        <v>0</v>
      </c>
      <c r="AG755" s="189">
        <f t="shared" si="14345"/>
        <v>0</v>
      </c>
      <c r="AH755" s="190">
        <f t="shared" si="14345"/>
        <v>0</v>
      </c>
      <c r="AI755" s="191">
        <f t="shared" si="14345"/>
        <v>0</v>
      </c>
      <c r="AJ755" s="188">
        <f t="shared" si="14345"/>
        <v>0</v>
      </c>
      <c r="AK755" s="192">
        <f t="shared" si="14345"/>
        <v>0</v>
      </c>
      <c r="AL755" s="190">
        <f t="shared" si="14345"/>
        <v>0</v>
      </c>
      <c r="AM755" s="191">
        <f t="shared" si="14345"/>
        <v>0</v>
      </c>
      <c r="AN755" s="188">
        <f t="shared" si="14345"/>
        <v>0</v>
      </c>
      <c r="AO755" s="192">
        <f t="shared" si="14345"/>
        <v>0</v>
      </c>
      <c r="AP755" s="190">
        <f t="shared" si="14345"/>
        <v>0</v>
      </c>
      <c r="AQ755" s="188">
        <f t="shared" si="14345"/>
        <v>0</v>
      </c>
      <c r="AR755" s="193">
        <f t="shared" si="14345"/>
        <v>0</v>
      </c>
      <c r="AS755" s="194">
        <f t="shared" si="14345"/>
        <v>0</v>
      </c>
      <c r="AT755" s="188">
        <f t="shared" si="14345"/>
        <v>0</v>
      </c>
      <c r="AU755" s="192">
        <f t="shared" si="14345"/>
        <v>0</v>
      </c>
      <c r="AV755" s="190">
        <f t="shared" si="14345"/>
        <v>0</v>
      </c>
      <c r="AW755" s="191">
        <f t="shared" si="14346"/>
        <v>0</v>
      </c>
      <c r="AX755" s="188">
        <f t="shared" si="14346"/>
        <v>0</v>
      </c>
      <c r="AY755" s="192">
        <f t="shared" si="14346"/>
        <v>0</v>
      </c>
      <c r="AZ755" s="190">
        <f t="shared" si="14346"/>
        <v>0</v>
      </c>
      <c r="BA755" s="191">
        <f t="shared" si="14346"/>
        <v>0</v>
      </c>
      <c r="BB755" s="188">
        <f t="shared" si="14346"/>
        <v>0</v>
      </c>
      <c r="BC755" s="192">
        <f t="shared" si="14346"/>
        <v>0</v>
      </c>
      <c r="BD755" s="190">
        <f t="shared" si="14346"/>
        <v>0</v>
      </c>
      <c r="BE755" s="188">
        <f t="shared" si="14346"/>
        <v>0</v>
      </c>
      <c r="BF755" s="165">
        <f>SUM(AF755,AH755,AJ755,AL755,AN755,AP755,AR755,AT755,AV755,AX755,AZ755,BB755,BD755)</f>
        <v>0</v>
      </c>
      <c r="BG755" s="166">
        <f>SUM(AG755,AI755,AK755,AM755,AO755,AQ755,AS755,AU755,AW755,AY755,BA755,BC755,BE755)</f>
        <v>0</v>
      </c>
      <c r="BI755" s="140" t="s">
        <v>18</v>
      </c>
      <c r="BJ755" s="124">
        <f>B755/B777</f>
        <v>7.6293436293436295E-2</v>
      </c>
      <c r="BK755" s="125">
        <f t="shared" ref="BK755" si="14403">C755/C777</f>
        <v>0</v>
      </c>
      <c r="BL755" s="126">
        <f t="shared" ref="BL755" si="14404">D755/D777</f>
        <v>5.6999409332545777E-2</v>
      </c>
      <c r="BM755" s="127">
        <f t="shared" ref="BM755" si="14405">E755/E777</f>
        <v>1.2591286829513977E-3</v>
      </c>
      <c r="BN755" s="124">
        <f t="shared" ref="BN755" si="14406">F755/F777</f>
        <v>0.10138888888888889</v>
      </c>
      <c r="BO755" s="125">
        <f t="shared" ref="BO755" si="14407">G755/G777</f>
        <v>2.6246719160104987E-3</v>
      </c>
      <c r="BP755" s="126">
        <f t="shared" ref="BP755" si="14408">H755/H777</f>
        <v>5.9399723722215247E-2</v>
      </c>
      <c r="BQ755" s="127">
        <f t="shared" ref="BQ755" si="14409">I755/I777</f>
        <v>1.0951312838105291E-2</v>
      </c>
      <c r="BR755" s="124">
        <f t="shared" ref="BR755" si="14410">J755/J777</f>
        <v>3.4396809571286144E-2</v>
      </c>
      <c r="BS755" s="125">
        <f t="shared" ref="BS755" si="14411">K755/K777</f>
        <v>2.4884259259259259E-2</v>
      </c>
      <c r="BT755" s="126">
        <f t="shared" ref="BT755" si="14412">L755/L777</f>
        <v>3.5738368172623061E-2</v>
      </c>
      <c r="BU755" s="124">
        <f t="shared" ref="BU755" si="14413">M755/M777</f>
        <v>6.066411238825032E-2</v>
      </c>
      <c r="BV755" s="128">
        <f t="shared" ref="BV755" si="14414">N755/N777</f>
        <v>4.1135397692774744E-2</v>
      </c>
      <c r="BW755" s="129">
        <f t="shared" ref="BW755" si="14415">O755/O777</f>
        <v>3.9495419732692598E-2</v>
      </c>
      <c r="BX755" s="124">
        <f t="shared" ref="BX755" si="14416">P755/P777</f>
        <v>5.430608886450905E-2</v>
      </c>
      <c r="BY755" s="125">
        <f t="shared" ref="BY755" si="14417">Q755/Q777</f>
        <v>5.0422705314009664E-2</v>
      </c>
      <c r="BZ755" s="126">
        <f t="shared" ref="BZ755" si="14418">R755/R777</f>
        <v>5.9918293236495689E-2</v>
      </c>
      <c r="CA755" s="127">
        <f t="shared" ref="CA755" si="14419">S755/S777</f>
        <v>3.6983669548511046E-2</v>
      </c>
      <c r="CB755" s="124">
        <f t="shared" ref="CB755" si="14420">T755/T777</f>
        <v>2.4193548387096774E-2</v>
      </c>
      <c r="CC755" s="125">
        <f t="shared" ref="CC755" si="14421">U755/U777</f>
        <v>0.12895174708818635</v>
      </c>
      <c r="CD755" s="126">
        <f t="shared" ref="CD755" si="14422">V755/V777</f>
        <v>1.9793459552495698E-2</v>
      </c>
      <c r="CE755" s="127">
        <f t="shared" ref="CE755" si="14423">W755/W777</f>
        <v>7.1199802907119983E-2</v>
      </c>
      <c r="CF755" s="124">
        <f t="shared" ref="CF755" si="14424">X755/X777</f>
        <v>4.9545587804163002E-2</v>
      </c>
      <c r="CG755" s="125">
        <f t="shared" ref="CG755" si="14425">Y755/Y777</f>
        <v>5.7805596465390283E-2</v>
      </c>
      <c r="CH755" s="126">
        <f t="shared" ref="CH755" si="14426">Z755/Z777</f>
        <v>8.4908361970217644E-2</v>
      </c>
      <c r="CI755" s="124">
        <f t="shared" ref="CI755" si="14427">AA755/AA777</f>
        <v>3.8372541457770921E-2</v>
      </c>
      <c r="CJ755" s="130">
        <f t="shared" ref="CJ755" si="14428">AB755/AB777</f>
        <v>5.8074154992931497E-2</v>
      </c>
      <c r="CK755" s="131">
        <f t="shared" ref="CK755" si="14429">AC755/AC777</f>
        <v>3.2363969937396396E-2</v>
      </c>
    </row>
    <row r="756" spans="1:89" ht="14.25" thickTop="1" thickBot="1" x14ac:dyDescent="0.25">
      <c r="A756" s="132" t="s">
        <v>19</v>
      </c>
      <c r="B756" s="181">
        <v>573</v>
      </c>
      <c r="C756" s="182">
        <v>379</v>
      </c>
      <c r="D756" s="183">
        <v>230</v>
      </c>
      <c r="E756" s="184">
        <v>235</v>
      </c>
      <c r="F756" s="181">
        <v>356</v>
      </c>
      <c r="G756" s="185">
        <v>235</v>
      </c>
      <c r="H756" s="183">
        <v>610</v>
      </c>
      <c r="I756" s="184">
        <v>398</v>
      </c>
      <c r="J756" s="181">
        <v>101</v>
      </c>
      <c r="K756" s="185">
        <v>160</v>
      </c>
      <c r="L756" s="183">
        <v>204</v>
      </c>
      <c r="M756" s="181">
        <v>386</v>
      </c>
      <c r="N756" s="186">
        <v>479</v>
      </c>
      <c r="O756" s="187">
        <v>472</v>
      </c>
      <c r="P756" s="181">
        <v>292</v>
      </c>
      <c r="Q756" s="185">
        <v>272</v>
      </c>
      <c r="R756" s="183">
        <v>440</v>
      </c>
      <c r="S756" s="184">
        <v>199</v>
      </c>
      <c r="T756" s="181">
        <v>69</v>
      </c>
      <c r="U756" s="185">
        <v>177</v>
      </c>
      <c r="V756" s="183">
        <v>365</v>
      </c>
      <c r="W756" s="184">
        <v>292</v>
      </c>
      <c r="X756" s="181">
        <v>313</v>
      </c>
      <c r="Y756" s="185">
        <v>211</v>
      </c>
      <c r="Z756" s="183">
        <v>424</v>
      </c>
      <c r="AA756" s="181">
        <v>584</v>
      </c>
      <c r="AB756" s="165">
        <f>B756+D756+F756+H756+J756+L756+N756+P756+R756+T756+V756+X756+Z756</f>
        <v>4456</v>
      </c>
      <c r="AC756" s="166">
        <f t="shared" si="14375"/>
        <v>4000</v>
      </c>
      <c r="AE756" s="254" t="s">
        <v>13</v>
      </c>
      <c r="AF756" s="14">
        <f t="shared" ref="AF756:BG756" si="14430">SUM(AF753:AF755)</f>
        <v>1039</v>
      </c>
      <c r="AG756" s="1">
        <f t="shared" si="14430"/>
        <v>911</v>
      </c>
      <c r="AH756" s="14">
        <f t="shared" si="14430"/>
        <v>586</v>
      </c>
      <c r="AI756" s="1">
        <f t="shared" si="14430"/>
        <v>437</v>
      </c>
      <c r="AJ756" s="14">
        <f t="shared" si="14430"/>
        <v>850</v>
      </c>
      <c r="AK756" s="1">
        <f t="shared" si="14430"/>
        <v>436</v>
      </c>
      <c r="AL756" s="14">
        <f t="shared" si="14430"/>
        <v>1148</v>
      </c>
      <c r="AM756" s="1">
        <f t="shared" si="14430"/>
        <v>933</v>
      </c>
      <c r="AN756" s="14">
        <f t="shared" si="14430"/>
        <v>249</v>
      </c>
      <c r="AO756" s="1">
        <f t="shared" si="14430"/>
        <v>411</v>
      </c>
      <c r="AP756" s="14">
        <f t="shared" si="14430"/>
        <v>434</v>
      </c>
      <c r="AQ756" s="1">
        <f t="shared" si="14430"/>
        <v>1069</v>
      </c>
      <c r="AR756" s="14">
        <f t="shared" si="14430"/>
        <v>910</v>
      </c>
      <c r="AS756" s="1">
        <f t="shared" si="14430"/>
        <v>1247</v>
      </c>
      <c r="AT756" s="14">
        <f t="shared" si="14430"/>
        <v>614</v>
      </c>
      <c r="AU756" s="1">
        <f t="shared" si="14430"/>
        <v>418</v>
      </c>
      <c r="AV756" s="14">
        <f t="shared" si="14430"/>
        <v>777</v>
      </c>
      <c r="AW756" s="1">
        <f t="shared" si="14430"/>
        <v>454</v>
      </c>
      <c r="AX756" s="14">
        <f t="shared" si="14430"/>
        <v>110</v>
      </c>
      <c r="AY756" s="1">
        <f t="shared" si="14430"/>
        <v>310</v>
      </c>
      <c r="AZ756" s="14">
        <f t="shared" si="14430"/>
        <v>647</v>
      </c>
      <c r="BA756" s="1">
        <f t="shared" si="14430"/>
        <v>739</v>
      </c>
      <c r="BB756" s="14">
        <f t="shared" si="14430"/>
        <v>546</v>
      </c>
      <c r="BC756" s="1">
        <f t="shared" si="14430"/>
        <v>443</v>
      </c>
      <c r="BD756" s="14">
        <f t="shared" si="14430"/>
        <v>927</v>
      </c>
      <c r="BE756" s="1">
        <f t="shared" si="14430"/>
        <v>1129</v>
      </c>
      <c r="BF756" s="167">
        <f t="shared" si="14430"/>
        <v>8837</v>
      </c>
      <c r="BG756" s="168">
        <f t="shared" si="14430"/>
        <v>8937</v>
      </c>
      <c r="BI756" s="132" t="s">
        <v>19</v>
      </c>
      <c r="BJ756" s="124">
        <f>B756/B777</f>
        <v>8.8494208494208498E-2</v>
      </c>
      <c r="BK756" s="125">
        <f t="shared" ref="BK756" si="14431">C756/C777</f>
        <v>5.3342716396903592E-2</v>
      </c>
      <c r="BL756" s="126">
        <f t="shared" ref="BL756" si="14432">D756/D777</f>
        <v>6.7926757235676316E-2</v>
      </c>
      <c r="BM756" s="127">
        <f t="shared" ref="BM756" si="14433">E756/E777</f>
        <v>5.9179048098715686E-2</v>
      </c>
      <c r="BN756" s="124">
        <f t="shared" ref="BN756" si="14434">F756/F777</f>
        <v>6.1805555555555558E-2</v>
      </c>
      <c r="BO756" s="125">
        <f t="shared" ref="BO756" si="14435">G756/G777</f>
        <v>5.1399825021872264E-2</v>
      </c>
      <c r="BP756" s="126">
        <f t="shared" ref="BP756" si="14436">H756/H777</f>
        <v>7.6604294863744815E-2</v>
      </c>
      <c r="BQ756" s="127">
        <f t="shared" ref="BQ756" si="14437">I756/I777</f>
        <v>5.2513524211637422E-2</v>
      </c>
      <c r="BR756" s="124">
        <f t="shared" ref="BR756" si="14438">J756/J777</f>
        <v>5.0348953140578266E-2</v>
      </c>
      <c r="BS756" s="125">
        <f t="shared" ref="BS756" si="14439">K756/K777</f>
        <v>9.2592592592592587E-2</v>
      </c>
      <c r="BT756" s="126">
        <f t="shared" ref="BT756" si="14440">L756/L777</f>
        <v>4.5853000674308836E-2</v>
      </c>
      <c r="BU756" s="124">
        <f t="shared" ref="BU756" si="14441">M756/M777</f>
        <v>8.2162622392507448E-2</v>
      </c>
      <c r="BV756" s="128">
        <f t="shared" ref="BV756" si="14442">N756/N777</f>
        <v>7.2707953855494833E-2</v>
      </c>
      <c r="BW756" s="129">
        <f t="shared" ref="BW756" si="14443">O756/O777</f>
        <v>7.0881513740801927E-2</v>
      </c>
      <c r="BX756" s="124">
        <f t="shared" ref="BX756" si="14444">P756/P777</f>
        <v>8.0087767416346684E-2</v>
      </c>
      <c r="BY756" s="125">
        <f t="shared" ref="BY756" si="14445">Q756/Q777</f>
        <v>8.2125603864734303E-2</v>
      </c>
      <c r="BZ756" s="126">
        <f t="shared" ref="BZ756" si="14446">R756/R777</f>
        <v>9.9863822060826141E-2</v>
      </c>
      <c r="CA756" s="127">
        <f t="shared" ref="CA756" si="14447">S756/S777</f>
        <v>4.7790585975024016E-2</v>
      </c>
      <c r="CB756" s="124">
        <f t="shared" ref="CB756" si="14448">T756/T777</f>
        <v>5.0586510263929615E-2</v>
      </c>
      <c r="CC756" s="125">
        <f t="shared" ref="CC756" si="14449">U756/U777</f>
        <v>0.14725457570715475</v>
      </c>
      <c r="CD756" s="126">
        <f t="shared" ref="CD756" si="14450">V756/V777</f>
        <v>6.2822719449225475E-2</v>
      </c>
      <c r="CE756" s="127">
        <f t="shared" ref="CE756" si="14451">W756/W777</f>
        <v>7.1938901207193887E-2</v>
      </c>
      <c r="CF756" s="124">
        <f t="shared" ref="CF756" si="14452">X756/X777</f>
        <v>9.1761946643213133E-2</v>
      </c>
      <c r="CG756" s="125">
        <f t="shared" ref="CG756" si="14453">Y756/Y777</f>
        <v>7.768777614138439E-2</v>
      </c>
      <c r="CH756" s="126">
        <f t="shared" ref="CH756" si="14454">Z756/Z777</f>
        <v>6.0710194730813287E-2</v>
      </c>
      <c r="CI756" s="124">
        <f t="shared" ref="CI756" si="14455">AA756/AA777</f>
        <v>5.6305437716930196E-2</v>
      </c>
      <c r="CJ756" s="130">
        <f t="shared" ref="CJ756" si="14456">AB756/AB777</f>
        <v>7.1584629225035348E-2</v>
      </c>
      <c r="CK756" s="131">
        <f t="shared" ref="CK756" si="14457">AC756/AC777</f>
        <v>6.437388351545778E-2</v>
      </c>
    </row>
    <row r="757" spans="1:89" ht="13.5" thickTop="1" x14ac:dyDescent="0.2">
      <c r="A757" s="140" t="s">
        <v>20</v>
      </c>
      <c r="B757" s="188">
        <v>593</v>
      </c>
      <c r="C757" s="189">
        <v>357</v>
      </c>
      <c r="D757" s="190">
        <v>301</v>
      </c>
      <c r="E757" s="191">
        <v>263</v>
      </c>
      <c r="F757" s="188">
        <v>477</v>
      </c>
      <c r="G757" s="192">
        <v>226</v>
      </c>
      <c r="H757" s="190">
        <v>526</v>
      </c>
      <c r="I757" s="191">
        <v>500</v>
      </c>
      <c r="J757" s="188">
        <v>133</v>
      </c>
      <c r="K757" s="192">
        <v>234</v>
      </c>
      <c r="L757" s="190">
        <v>237</v>
      </c>
      <c r="M757" s="188">
        <v>548</v>
      </c>
      <c r="N757" s="193">
        <v>493</v>
      </c>
      <c r="O757" s="194">
        <v>659</v>
      </c>
      <c r="P757" s="188">
        <v>323</v>
      </c>
      <c r="Q757" s="192">
        <v>219</v>
      </c>
      <c r="R757" s="190">
        <v>425</v>
      </c>
      <c r="S757" s="191">
        <v>234</v>
      </c>
      <c r="T757" s="188">
        <v>54</v>
      </c>
      <c r="U757" s="192">
        <v>194</v>
      </c>
      <c r="V757" s="190">
        <v>318</v>
      </c>
      <c r="W757" s="191">
        <v>380</v>
      </c>
      <c r="X757" s="188">
        <v>284</v>
      </c>
      <c r="Y757" s="192">
        <v>271</v>
      </c>
      <c r="Z757" s="190">
        <v>489</v>
      </c>
      <c r="AA757" s="188">
        <v>585</v>
      </c>
      <c r="AB757" s="165">
        <f t="shared" ref="AB757:AB773" si="14458">B757+D757+F757+H757+J757+L757+N757+P757+R757+T757+V757+X757+Z757</f>
        <v>4653</v>
      </c>
      <c r="AC757" s="166">
        <f t="shared" si="14375"/>
        <v>4670</v>
      </c>
      <c r="BI757" s="140" t="s">
        <v>20</v>
      </c>
      <c r="BJ757" s="124">
        <f>B757/B777</f>
        <v>9.1583011583011589E-2</v>
      </c>
      <c r="BK757" s="125">
        <f t="shared" ref="BK757" si="14459">C757/C777</f>
        <v>5.024630541871921E-2</v>
      </c>
      <c r="BL757" s="126">
        <f t="shared" ref="BL757" si="14460">D757/D777</f>
        <v>8.8895451860602478E-2</v>
      </c>
      <c r="BM757" s="127">
        <f t="shared" ref="BM757" si="14461">E757/E777</f>
        <v>6.6230168723243513E-2</v>
      </c>
      <c r="BN757" s="124">
        <f t="shared" ref="BN757" si="14462">F757/F777</f>
        <v>8.2812499999999997E-2</v>
      </c>
      <c r="BO757" s="125">
        <f t="shared" ref="BO757" si="14463">G757/G777</f>
        <v>4.9431321084864394E-2</v>
      </c>
      <c r="BP757" s="126">
        <f t="shared" ref="BP757" si="14464">H757/H777</f>
        <v>6.6055506718573395E-2</v>
      </c>
      <c r="BQ757" s="127">
        <f t="shared" ref="BQ757" si="14465">I757/I777</f>
        <v>6.5971764084971629E-2</v>
      </c>
      <c r="BR757" s="124">
        <f t="shared" ref="BR757" si="14466">J757/J777</f>
        <v>6.6301096709870389E-2</v>
      </c>
      <c r="BS757" s="125">
        <f t="shared" ref="BS757" si="14467">K757/K777</f>
        <v>0.13541666666666666</v>
      </c>
      <c r="BT757" s="126">
        <f t="shared" ref="BT757" si="14468">L757/L777</f>
        <v>5.3270397842211735E-2</v>
      </c>
      <c r="BU757" s="124">
        <f t="shared" ref="BU757" si="14469">M757/M777</f>
        <v>0.1166453810131971</v>
      </c>
      <c r="BV757" s="128">
        <f t="shared" ref="BV757" si="14470">N757/N777</f>
        <v>7.4833029751062541E-2</v>
      </c>
      <c r="BW757" s="129">
        <f t="shared" ref="BW757" si="14471">O757/O777</f>
        <v>9.8963808379636586E-2</v>
      </c>
      <c r="BX757" s="124">
        <f t="shared" ref="BX757" si="14472">P757/P777</f>
        <v>8.8590235874931436E-2</v>
      </c>
      <c r="BY757" s="125">
        <f t="shared" ref="BY757" si="14473">Q757/Q777</f>
        <v>6.6123188405797104E-2</v>
      </c>
      <c r="BZ757" s="126">
        <f t="shared" ref="BZ757" si="14474">R757/R777</f>
        <v>9.6459373581479796E-2</v>
      </c>
      <c r="CA757" s="127">
        <f t="shared" ref="CA757" si="14475">S757/S777</f>
        <v>5.6195965417867436E-2</v>
      </c>
      <c r="CB757" s="124">
        <f t="shared" ref="CB757" si="14476">T757/T777</f>
        <v>3.9589442815249266E-2</v>
      </c>
      <c r="CC757" s="125">
        <f t="shared" ref="CC757" si="14477">U757/U777</f>
        <v>0.16139767054908485</v>
      </c>
      <c r="CD757" s="126">
        <f t="shared" ref="CD757" si="14478">V757/V777</f>
        <v>5.4733218588640276E-2</v>
      </c>
      <c r="CE757" s="127">
        <f t="shared" ref="CE757" si="14479">W757/W777</f>
        <v>9.3619118009361915E-2</v>
      </c>
      <c r="CF757" s="124">
        <f t="shared" ref="CF757" si="14480">X757/X777</f>
        <v>8.3260041043682204E-2</v>
      </c>
      <c r="CG757" s="125">
        <f t="shared" ref="CG757" si="14481">Y757/Y777</f>
        <v>9.9779086892488961E-2</v>
      </c>
      <c r="CH757" s="126">
        <f t="shared" ref="CH757" si="14482">Z757/Z777</f>
        <v>7.0017182130584193E-2</v>
      </c>
      <c r="CI757" s="124">
        <f t="shared" ref="CI757" si="14483">AA757/AA777</f>
        <v>5.6401851137678365E-2</v>
      </c>
      <c r="CJ757" s="130">
        <f t="shared" ref="CJ757" si="14484">AB757/AB777</f>
        <v>7.4749389538619718E-2</v>
      </c>
      <c r="CK757" s="131">
        <f t="shared" ref="CK757" si="14485">AC757/AC777</f>
        <v>7.5156509004296962E-2</v>
      </c>
    </row>
    <row r="758" spans="1:89" ht="13.5" thickBot="1" x14ac:dyDescent="0.25">
      <c r="A758" s="132" t="s">
        <v>21</v>
      </c>
      <c r="B758" s="181">
        <v>446</v>
      </c>
      <c r="C758" s="182">
        <v>554</v>
      </c>
      <c r="D758" s="183">
        <v>285</v>
      </c>
      <c r="E758" s="184">
        <v>174</v>
      </c>
      <c r="F758" s="181">
        <v>373</v>
      </c>
      <c r="G758" s="185">
        <v>210</v>
      </c>
      <c r="H758" s="183">
        <v>622</v>
      </c>
      <c r="I758" s="184">
        <v>433</v>
      </c>
      <c r="J758" s="181">
        <v>116</v>
      </c>
      <c r="K758" s="185">
        <v>177</v>
      </c>
      <c r="L758" s="183">
        <v>197</v>
      </c>
      <c r="M758" s="181">
        <v>521</v>
      </c>
      <c r="N758" s="186">
        <v>417</v>
      </c>
      <c r="O758" s="187">
        <v>588</v>
      </c>
      <c r="P758" s="181">
        <v>291</v>
      </c>
      <c r="Q758" s="185">
        <v>199</v>
      </c>
      <c r="R758" s="183">
        <v>352</v>
      </c>
      <c r="S758" s="184">
        <v>220</v>
      </c>
      <c r="T758" s="181">
        <v>56</v>
      </c>
      <c r="U758" s="185">
        <v>116</v>
      </c>
      <c r="V758" s="183">
        <v>329</v>
      </c>
      <c r="W758" s="184">
        <v>359</v>
      </c>
      <c r="X758" s="181">
        <v>262</v>
      </c>
      <c r="Y758" s="185">
        <v>172</v>
      </c>
      <c r="Z758" s="183">
        <v>438</v>
      </c>
      <c r="AA758" s="181">
        <v>544</v>
      </c>
      <c r="AB758" s="165">
        <f t="shared" si="14458"/>
        <v>4184</v>
      </c>
      <c r="AC758" s="166">
        <f t="shared" si="14375"/>
        <v>4267</v>
      </c>
      <c r="AE758" t="s">
        <v>85</v>
      </c>
      <c r="BI758" s="132" t="s">
        <v>21</v>
      </c>
      <c r="BJ758" s="124">
        <f>B758/B777</f>
        <v>6.8880308880308883E-2</v>
      </c>
      <c r="BK758" s="125">
        <f t="shared" ref="BK758" si="14486">C758/C777</f>
        <v>7.7973258268824772E-2</v>
      </c>
      <c r="BL758" s="126">
        <f t="shared" ref="BL758" si="14487">D758/D777</f>
        <v>8.4170112226816307E-2</v>
      </c>
      <c r="BM758" s="127">
        <f t="shared" ref="BM758" si="14488">E758/E777</f>
        <v>4.3817678166708639E-2</v>
      </c>
      <c r="BN758" s="124">
        <f t="shared" ref="BN758" si="14489">F758/F777</f>
        <v>6.475694444444445E-2</v>
      </c>
      <c r="BO758" s="125">
        <f t="shared" ref="BO758" si="14490">G758/G777</f>
        <v>4.5931758530183726E-2</v>
      </c>
      <c r="BP758" s="126">
        <f t="shared" ref="BP758" si="14491">H758/H777</f>
        <v>7.8111264598769312E-2</v>
      </c>
      <c r="BQ758" s="127">
        <f t="shared" ref="BQ758" si="14492">I758/I777</f>
        <v>5.7131547697585432E-2</v>
      </c>
      <c r="BR758" s="124">
        <f t="shared" ref="BR758" si="14493">J758/J777</f>
        <v>5.782652043868395E-2</v>
      </c>
      <c r="BS758" s="125">
        <f t="shared" ref="BS758" si="14494">K758/K777</f>
        <v>0.10243055555555555</v>
      </c>
      <c r="BT758" s="126">
        <f t="shared" ref="BT758" si="14495">L758/L777</f>
        <v>4.4279613396268826E-2</v>
      </c>
      <c r="BU758" s="124">
        <f t="shared" ref="BU758" si="14496">M758/M777</f>
        <v>0.1108982545764155</v>
      </c>
      <c r="BV758" s="128">
        <f t="shared" ref="BV758" si="14497">N758/N777</f>
        <v>6.3296903460837883E-2</v>
      </c>
      <c r="BW758" s="129">
        <f t="shared" ref="BW758" si="14498">O758/O777</f>
        <v>8.830154677879562E-2</v>
      </c>
      <c r="BX758" s="124">
        <f t="shared" ref="BX758" si="14499">P758/P777</f>
        <v>7.9813494240263308E-2</v>
      </c>
      <c r="BY758" s="125">
        <f t="shared" ref="BY758" si="14500">Q758/Q777</f>
        <v>6.0084541062801936E-2</v>
      </c>
      <c r="BZ758" s="126">
        <f t="shared" ref="BZ758" si="14501">R758/R777</f>
        <v>7.9891057648660918E-2</v>
      </c>
      <c r="CA758" s="127">
        <f t="shared" ref="CA758" si="14502">S758/S777</f>
        <v>5.2833813640730067E-2</v>
      </c>
      <c r="CB758" s="124">
        <f t="shared" ref="CB758" si="14503">T758/T777</f>
        <v>4.1055718475073312E-2</v>
      </c>
      <c r="CC758" s="125">
        <f t="shared" ref="CC758" si="14504">U758/U777</f>
        <v>9.6505823627287851E-2</v>
      </c>
      <c r="CD758" s="126">
        <f t="shared" ref="CD758" si="14505">V758/V777</f>
        <v>5.6626506024096385E-2</v>
      </c>
      <c r="CE758" s="127">
        <f t="shared" ref="CE758" si="14506">W758/W777</f>
        <v>8.8445429908844547E-2</v>
      </c>
      <c r="CF758" s="124">
        <f t="shared" ref="CF758" si="14507">X758/X777</f>
        <v>7.6810319554382875E-2</v>
      </c>
      <c r="CG758" s="125">
        <f t="shared" ref="CG758" si="14508">Y758/Y777</f>
        <v>6.3328424153166418E-2</v>
      </c>
      <c r="CH758" s="126">
        <f t="shared" ref="CH758" si="14509">Z758/Z777</f>
        <v>6.2714776632302405E-2</v>
      </c>
      <c r="CI758" s="124">
        <f t="shared" ref="CI758" si="14510">AA758/AA777</f>
        <v>5.244890088700347E-2</v>
      </c>
      <c r="CJ758" s="130">
        <f t="shared" ref="CJ758" si="14511">AB758/AB777</f>
        <v>6.7215010924045748E-2</v>
      </c>
      <c r="CK758" s="131">
        <f t="shared" ref="CK758" si="14512">AC758/AC777</f>
        <v>6.8670840240114592E-2</v>
      </c>
    </row>
    <row r="759" spans="1:89" ht="14.25" thickTop="1" thickBot="1" x14ac:dyDescent="0.25">
      <c r="A759" s="140" t="s">
        <v>22</v>
      </c>
      <c r="B759" s="188">
        <v>422</v>
      </c>
      <c r="C759" s="189">
        <v>580</v>
      </c>
      <c r="D759" s="190">
        <v>305</v>
      </c>
      <c r="E759" s="191">
        <v>183</v>
      </c>
      <c r="F759" s="188">
        <v>553</v>
      </c>
      <c r="G759" s="192">
        <v>146</v>
      </c>
      <c r="H759" s="190">
        <v>452</v>
      </c>
      <c r="I759" s="191">
        <v>475</v>
      </c>
      <c r="J759" s="188">
        <v>118</v>
      </c>
      <c r="K759" s="192">
        <v>175</v>
      </c>
      <c r="L759" s="190">
        <v>172</v>
      </c>
      <c r="M759" s="188">
        <v>518</v>
      </c>
      <c r="N759" s="193">
        <v>333</v>
      </c>
      <c r="O759" s="194">
        <v>612</v>
      </c>
      <c r="P759" s="188">
        <v>218</v>
      </c>
      <c r="Q759" s="192">
        <v>167</v>
      </c>
      <c r="R759" s="190">
        <v>406</v>
      </c>
      <c r="S759" s="191">
        <v>188</v>
      </c>
      <c r="T759" s="188">
        <v>49</v>
      </c>
      <c r="U759" s="192">
        <v>87</v>
      </c>
      <c r="V759" s="190">
        <v>272</v>
      </c>
      <c r="W759" s="191">
        <v>469</v>
      </c>
      <c r="X759" s="188">
        <v>224</v>
      </c>
      <c r="Y759" s="192">
        <v>120</v>
      </c>
      <c r="Z759" s="190">
        <v>458</v>
      </c>
      <c r="AA759" s="188">
        <v>486</v>
      </c>
      <c r="AB759" s="165">
        <f t="shared" si="14458"/>
        <v>3982</v>
      </c>
      <c r="AC759" s="166">
        <f t="shared" si="14375"/>
        <v>4206</v>
      </c>
      <c r="AE759" s="268" t="s">
        <v>0</v>
      </c>
      <c r="AF759" s="262" t="s">
        <v>1</v>
      </c>
      <c r="AG759" s="263"/>
      <c r="AH759" s="262" t="s">
        <v>2</v>
      </c>
      <c r="AI759" s="263"/>
      <c r="AJ759" s="262" t="s">
        <v>3</v>
      </c>
      <c r="AK759" s="263"/>
      <c r="AL759" s="262" t="s">
        <v>4</v>
      </c>
      <c r="AM759" s="263"/>
      <c r="AN759" s="262" t="s">
        <v>5</v>
      </c>
      <c r="AO759" s="263"/>
      <c r="AP759" s="262" t="s">
        <v>6</v>
      </c>
      <c r="AQ759" s="263"/>
      <c r="AR759" s="262" t="s">
        <v>7</v>
      </c>
      <c r="AS759" s="263"/>
      <c r="AT759" s="262" t="s">
        <v>8</v>
      </c>
      <c r="AU759" s="263"/>
      <c r="AV759" s="262" t="s">
        <v>9</v>
      </c>
      <c r="AW759" s="263"/>
      <c r="AX759" s="262" t="s">
        <v>10</v>
      </c>
      <c r="AY759" s="263"/>
      <c r="AZ759" s="262" t="s">
        <v>11</v>
      </c>
      <c r="BA759" s="263"/>
      <c r="BB759" s="262" t="s">
        <v>12</v>
      </c>
      <c r="BC759" s="263"/>
      <c r="BD759" s="264" t="s">
        <v>40</v>
      </c>
      <c r="BE759" s="265"/>
      <c r="BF759" s="266" t="s">
        <v>41</v>
      </c>
      <c r="BG759" s="267"/>
      <c r="BI759" s="140" t="s">
        <v>22</v>
      </c>
      <c r="BJ759" s="124">
        <f>B759/B777</f>
        <v>6.5173745173745176E-2</v>
      </c>
      <c r="BK759" s="125">
        <f t="shared" ref="BK759" si="14513">C759/C777</f>
        <v>8.1632653061224483E-2</v>
      </c>
      <c r="BL759" s="126">
        <f t="shared" ref="BL759" si="14514">D759/D777</f>
        <v>9.0076786769049025E-2</v>
      </c>
      <c r="BM759" s="127">
        <f t="shared" ref="BM759" si="14515">E759/E777</f>
        <v>4.6084109796021157E-2</v>
      </c>
      <c r="BN759" s="124">
        <f t="shared" ref="BN759" si="14516">F759/F777</f>
        <v>9.600694444444445E-2</v>
      </c>
      <c r="BO759" s="125">
        <f t="shared" ref="BO759" si="14517">G759/G777</f>
        <v>3.1933508311461065E-2</v>
      </c>
      <c r="BP759" s="126">
        <f t="shared" ref="BP759" si="14518">H759/H777</f>
        <v>5.6762526685922389E-2</v>
      </c>
      <c r="BQ759" s="127">
        <f t="shared" ref="BQ759" si="14519">I759/I777</f>
        <v>6.2673175880723048E-2</v>
      </c>
      <c r="BR759" s="124">
        <f t="shared" ref="BR759" si="14520">J759/J777</f>
        <v>5.8823529411764705E-2</v>
      </c>
      <c r="BS759" s="125">
        <f t="shared" ref="BS759" si="14521">K759/K777</f>
        <v>0.10127314814814815</v>
      </c>
      <c r="BT759" s="126">
        <f t="shared" ref="BT759" si="14522">L759/L777</f>
        <v>3.8660373117554506E-2</v>
      </c>
      <c r="BU759" s="124">
        <f t="shared" ref="BU759" si="14523">M759/M777</f>
        <v>0.11025968497232864</v>
      </c>
      <c r="BV759" s="128">
        <f t="shared" ref="BV759" si="14524">N759/N777</f>
        <v>5.0546448087431695E-2</v>
      </c>
      <c r="BW759" s="129">
        <f t="shared" ref="BW759" si="14525">O759/O777</f>
        <v>9.1905691545277071E-2</v>
      </c>
      <c r="BX759" s="124">
        <f t="shared" ref="BX759" si="14526">P759/P777</f>
        <v>5.979155238617663E-2</v>
      </c>
      <c r="BY759" s="125">
        <f t="shared" ref="BY759" si="14527">Q759/Q777</f>
        <v>5.0422705314009664E-2</v>
      </c>
      <c r="BZ759" s="126">
        <f t="shared" ref="BZ759" si="14528">R759/R777</f>
        <v>9.2147072174307759E-2</v>
      </c>
      <c r="CA759" s="127">
        <f t="shared" ref="CA759" si="14529">S759/S777</f>
        <v>4.5148895292987511E-2</v>
      </c>
      <c r="CB759" s="124">
        <f t="shared" ref="CB759" si="14530">T759/T777</f>
        <v>3.5923753665689152E-2</v>
      </c>
      <c r="CC759" s="125">
        <f t="shared" ref="CC759" si="14531">U759/U777</f>
        <v>7.2379367720465895E-2</v>
      </c>
      <c r="CD759" s="126">
        <f t="shared" ref="CD759" si="14532">V759/V777</f>
        <v>4.6815834767641999E-2</v>
      </c>
      <c r="CE759" s="127">
        <f t="shared" ref="CE759" si="14533">W759/W777</f>
        <v>0.11554570091155457</v>
      </c>
      <c r="CF759" s="124">
        <f t="shared" ref="CF759" si="14534">X759/X777</f>
        <v>6.5669891527411317E-2</v>
      </c>
      <c r="CG759" s="125">
        <f t="shared" ref="CG759" si="14535">Y759/Y777</f>
        <v>4.4182621502209134E-2</v>
      </c>
      <c r="CH759" s="126">
        <f t="shared" ref="CH759" si="14536">Z759/Z777</f>
        <v>6.5578465063001148E-2</v>
      </c>
      <c r="CI759" s="124">
        <f t="shared" ref="CI759" si="14537">AA759/AA777</f>
        <v>4.6856922483609717E-2</v>
      </c>
      <c r="CJ759" s="130">
        <f t="shared" ref="CJ759" si="14538">AB759/AB777</f>
        <v>6.3969926744634364E-2</v>
      </c>
      <c r="CK759" s="131">
        <f t="shared" ref="CK759" si="14539">AC759/AC777</f>
        <v>6.7689138516503849E-2</v>
      </c>
    </row>
    <row r="760" spans="1:89" ht="15" thickTop="1" thickBot="1" x14ac:dyDescent="0.3">
      <c r="A760" s="132" t="s">
        <v>23</v>
      </c>
      <c r="B760" s="181">
        <v>301</v>
      </c>
      <c r="C760" s="182">
        <v>407</v>
      </c>
      <c r="D760" s="183">
        <v>258</v>
      </c>
      <c r="E760" s="184">
        <v>133</v>
      </c>
      <c r="F760" s="181">
        <v>364</v>
      </c>
      <c r="G760" s="185">
        <v>167</v>
      </c>
      <c r="H760" s="183">
        <v>389</v>
      </c>
      <c r="I760" s="184">
        <v>427</v>
      </c>
      <c r="J760" s="181">
        <v>121</v>
      </c>
      <c r="K760" s="185">
        <v>156</v>
      </c>
      <c r="L760" s="183">
        <v>163</v>
      </c>
      <c r="M760" s="181">
        <v>423</v>
      </c>
      <c r="N760" s="186">
        <v>274</v>
      </c>
      <c r="O760" s="187">
        <v>507</v>
      </c>
      <c r="P760" s="181">
        <v>166</v>
      </c>
      <c r="Q760" s="185">
        <v>160</v>
      </c>
      <c r="R760" s="183">
        <v>302</v>
      </c>
      <c r="S760" s="184">
        <v>220</v>
      </c>
      <c r="T760" s="181">
        <v>47</v>
      </c>
      <c r="U760" s="185">
        <v>81</v>
      </c>
      <c r="V760" s="183">
        <v>212</v>
      </c>
      <c r="W760" s="184">
        <v>307</v>
      </c>
      <c r="X760" s="181">
        <v>144</v>
      </c>
      <c r="Y760" s="185">
        <v>111</v>
      </c>
      <c r="Z760" s="183">
        <v>457</v>
      </c>
      <c r="AA760" s="181">
        <v>439</v>
      </c>
      <c r="AB760" s="165">
        <f t="shared" si="14458"/>
        <v>3198</v>
      </c>
      <c r="AC760" s="166">
        <f t="shared" si="14375"/>
        <v>3538</v>
      </c>
      <c r="AE760" s="269"/>
      <c r="AF760" s="112" t="s">
        <v>14</v>
      </c>
      <c r="AG760" s="113" t="s">
        <v>15</v>
      </c>
      <c r="AH760" s="114" t="s">
        <v>14</v>
      </c>
      <c r="AI760" s="115" t="s">
        <v>15</v>
      </c>
      <c r="AJ760" s="112" t="s">
        <v>14</v>
      </c>
      <c r="AK760" s="113" t="s">
        <v>15</v>
      </c>
      <c r="AL760" s="114" t="s">
        <v>14</v>
      </c>
      <c r="AM760" s="115" t="s">
        <v>15</v>
      </c>
      <c r="AN760" s="112" t="s">
        <v>14</v>
      </c>
      <c r="AO760" s="113" t="s">
        <v>15</v>
      </c>
      <c r="AP760" s="114" t="s">
        <v>14</v>
      </c>
      <c r="AQ760" s="112" t="s">
        <v>15</v>
      </c>
      <c r="AR760" s="116" t="s">
        <v>14</v>
      </c>
      <c r="AS760" s="117" t="s">
        <v>15</v>
      </c>
      <c r="AT760" s="112" t="s">
        <v>14</v>
      </c>
      <c r="AU760" s="113" t="s">
        <v>15</v>
      </c>
      <c r="AV760" s="114" t="s">
        <v>14</v>
      </c>
      <c r="AW760" s="115" t="s">
        <v>15</v>
      </c>
      <c r="AX760" s="112" t="s">
        <v>14</v>
      </c>
      <c r="AY760" s="113" t="s">
        <v>15</v>
      </c>
      <c r="AZ760" s="114" t="s">
        <v>14</v>
      </c>
      <c r="BA760" s="115" t="s">
        <v>15</v>
      </c>
      <c r="BB760" s="112" t="s">
        <v>14</v>
      </c>
      <c r="BC760" s="113" t="s">
        <v>15</v>
      </c>
      <c r="BD760" s="26" t="s">
        <v>14</v>
      </c>
      <c r="BE760" s="118" t="s">
        <v>15</v>
      </c>
      <c r="BF760" s="169" t="s">
        <v>14</v>
      </c>
      <c r="BG760" s="170" t="s">
        <v>15</v>
      </c>
      <c r="BI760" s="132" t="s">
        <v>23</v>
      </c>
      <c r="BJ760" s="124">
        <f>B760/B777</f>
        <v>4.6486486486486484E-2</v>
      </c>
      <c r="BK760" s="125">
        <f t="shared" ref="BK760" si="14540">C760/C777</f>
        <v>5.7283603096410979E-2</v>
      </c>
      <c r="BL760" s="126">
        <f t="shared" ref="BL760" si="14541">D760/D777</f>
        <v>7.6196101594802126E-2</v>
      </c>
      <c r="BM760" s="127">
        <f t="shared" ref="BM760" si="14542">E760/E777</f>
        <v>3.3492822966507178E-2</v>
      </c>
      <c r="BN760" s="124">
        <f t="shared" ref="BN760" si="14543">F760/F777</f>
        <v>6.3194444444444442E-2</v>
      </c>
      <c r="BO760" s="125">
        <f t="shared" ref="BO760" si="14544">G760/G777</f>
        <v>3.6526684164479441E-2</v>
      </c>
      <c r="BP760" s="126">
        <f t="shared" ref="BP760" si="14545">H760/H777</f>
        <v>4.8850935577043827E-2</v>
      </c>
      <c r="BQ760" s="127">
        <f t="shared" ref="BQ760" si="14546">I760/I777</f>
        <v>5.6339886528565773E-2</v>
      </c>
      <c r="BR760" s="124">
        <f t="shared" ref="BR760" si="14547">J760/J777</f>
        <v>6.0319042871385842E-2</v>
      </c>
      <c r="BS760" s="125">
        <f t="shared" ref="BS760" si="14548">K760/K777</f>
        <v>9.0277777777777776E-2</v>
      </c>
      <c r="BT760" s="126">
        <f t="shared" ref="BT760" si="14549">L760/L777</f>
        <v>3.6637446617217351E-2</v>
      </c>
      <c r="BU760" s="124">
        <f t="shared" ref="BU760" si="14550">M760/M777</f>
        <v>9.0038314176245207E-2</v>
      </c>
      <c r="BV760" s="128">
        <f t="shared" ref="BV760" si="14551">N760/N777</f>
        <v>4.1590771098967819E-2</v>
      </c>
      <c r="BW760" s="129">
        <f t="shared" ref="BW760" si="14552">O760/O777</f>
        <v>7.613755819192071E-2</v>
      </c>
      <c r="BX760" s="124">
        <f t="shared" ref="BX760" si="14553">P760/P777</f>
        <v>4.5529347229840922E-2</v>
      </c>
      <c r="BY760" s="125">
        <f t="shared" ref="BY760" si="14554">Q760/Q777</f>
        <v>4.8309178743961352E-2</v>
      </c>
      <c r="BZ760" s="126">
        <f t="shared" ref="BZ760" si="14555">R760/R777</f>
        <v>6.8542896050839769E-2</v>
      </c>
      <c r="CA760" s="127">
        <f t="shared" ref="CA760" si="14556">S760/S777</f>
        <v>5.2833813640730067E-2</v>
      </c>
      <c r="CB760" s="124">
        <f t="shared" ref="CB760" si="14557">T760/T777</f>
        <v>3.44574780058651E-2</v>
      </c>
      <c r="CC760" s="125">
        <f t="shared" ref="CC760" si="14558">U760/U777</f>
        <v>6.7387687188019962E-2</v>
      </c>
      <c r="CD760" s="126">
        <f t="shared" ref="CD760" si="14559">V760/V777</f>
        <v>3.648881239242685E-2</v>
      </c>
      <c r="CE760" s="127">
        <f t="shared" ref="CE760" si="14560">W760/W777</f>
        <v>7.5634392707563433E-2</v>
      </c>
      <c r="CF760" s="124">
        <f t="shared" ref="CF760" si="14561">X760/X777</f>
        <v>4.221635883905013E-2</v>
      </c>
      <c r="CG760" s="125">
        <f t="shared" ref="CG760" si="14562">Y760/Y777</f>
        <v>4.0868924889543447E-2</v>
      </c>
      <c r="CH760" s="126">
        <f t="shared" ref="CH760" si="14563">Z760/Z777</f>
        <v>6.5435280641466212E-2</v>
      </c>
      <c r="CI760" s="124">
        <f t="shared" ref="CI760" si="14564">AA760/AA777</f>
        <v>4.2325491708445816E-2</v>
      </c>
      <c r="CJ760" s="130">
        <f t="shared" ref="CJ760" si="14565">AB760/AB777</f>
        <v>5.1375144582958492E-2</v>
      </c>
      <c r="CK760" s="131">
        <f t="shared" ref="CK760" si="14566">AC760/AC777</f>
        <v>5.6938699969422406E-2</v>
      </c>
    </row>
    <row r="761" spans="1:89" ht="13.5" thickTop="1" x14ac:dyDescent="0.2">
      <c r="A761" s="140" t="s">
        <v>24</v>
      </c>
      <c r="B761" s="195">
        <v>396</v>
      </c>
      <c r="C761" s="189">
        <v>312</v>
      </c>
      <c r="D761" s="190">
        <v>256</v>
      </c>
      <c r="E761" s="191">
        <v>181</v>
      </c>
      <c r="F761" s="188">
        <v>386</v>
      </c>
      <c r="G761" s="192">
        <v>187</v>
      </c>
      <c r="H761" s="190">
        <v>438</v>
      </c>
      <c r="I761" s="191">
        <v>422</v>
      </c>
      <c r="J761" s="188">
        <v>137</v>
      </c>
      <c r="K761" s="192">
        <v>96</v>
      </c>
      <c r="L761" s="190">
        <v>153</v>
      </c>
      <c r="M761" s="188">
        <v>281</v>
      </c>
      <c r="N761" s="193">
        <v>279</v>
      </c>
      <c r="O761" s="196">
        <v>476</v>
      </c>
      <c r="P761" s="188">
        <v>151</v>
      </c>
      <c r="Q761" s="192">
        <v>177</v>
      </c>
      <c r="R761" s="190">
        <v>215</v>
      </c>
      <c r="S761" s="191">
        <v>223</v>
      </c>
      <c r="T761" s="188">
        <v>61</v>
      </c>
      <c r="U761" s="192">
        <v>67</v>
      </c>
      <c r="V761" s="190">
        <v>226</v>
      </c>
      <c r="W761" s="197">
        <v>244</v>
      </c>
      <c r="X761" s="188">
        <v>140</v>
      </c>
      <c r="Y761" s="192">
        <v>135</v>
      </c>
      <c r="Z761" s="190">
        <v>425</v>
      </c>
      <c r="AA761" s="188">
        <v>517</v>
      </c>
      <c r="AB761" s="165">
        <f t="shared" si="14458"/>
        <v>3263</v>
      </c>
      <c r="AC761" s="166">
        <f t="shared" si="14375"/>
        <v>3318</v>
      </c>
      <c r="AE761" s="257" t="str">
        <f>$AE$17</f>
        <v>17:00 - 17:59</v>
      </c>
      <c r="AF761" s="121">
        <f t="shared" ref="AF761:AU763" si="14567">SUMIF($A$9:$A$32,$AE761,B$753:B$776)</f>
        <v>460</v>
      </c>
      <c r="AG761" s="178">
        <f t="shared" si="14567"/>
        <v>557</v>
      </c>
      <c r="AH761" s="122">
        <f t="shared" si="14567"/>
        <v>250</v>
      </c>
      <c r="AI761" s="173">
        <f t="shared" si="14567"/>
        <v>337</v>
      </c>
      <c r="AJ761" s="121">
        <f t="shared" si="14567"/>
        <v>350</v>
      </c>
      <c r="AK761" s="123">
        <f t="shared" si="14567"/>
        <v>443</v>
      </c>
      <c r="AL761" s="122">
        <f t="shared" si="14567"/>
        <v>657</v>
      </c>
      <c r="AM761" s="173">
        <f t="shared" si="14567"/>
        <v>564</v>
      </c>
      <c r="AN761" s="121">
        <f t="shared" si="14567"/>
        <v>158</v>
      </c>
      <c r="AO761" s="123">
        <f t="shared" si="14567"/>
        <v>65</v>
      </c>
      <c r="AP761" s="122">
        <f t="shared" si="14567"/>
        <v>371</v>
      </c>
      <c r="AQ761" s="121">
        <f t="shared" si="14567"/>
        <v>193</v>
      </c>
      <c r="AR761" s="172">
        <f t="shared" si="14567"/>
        <v>510</v>
      </c>
      <c r="AS761" s="174">
        <f t="shared" si="14567"/>
        <v>384</v>
      </c>
      <c r="AT761" s="121">
        <f t="shared" si="14567"/>
        <v>262</v>
      </c>
      <c r="AU761" s="123">
        <f t="shared" si="14567"/>
        <v>270</v>
      </c>
      <c r="AV761" s="122">
        <f t="shared" ref="AP761:BE763" si="14568">SUMIF($A$9:$A$32,$AE761,R$753:R$776)</f>
        <v>305</v>
      </c>
      <c r="AW761" s="173">
        <f t="shared" si="14568"/>
        <v>376</v>
      </c>
      <c r="AX761" s="121">
        <f t="shared" si="14568"/>
        <v>97</v>
      </c>
      <c r="AY761" s="123">
        <f t="shared" si="14568"/>
        <v>28</v>
      </c>
      <c r="AZ761" s="122">
        <f t="shared" si="14568"/>
        <v>447</v>
      </c>
      <c r="BA761" s="173">
        <f t="shared" si="14568"/>
        <v>166</v>
      </c>
      <c r="BB761" s="121">
        <f t="shared" si="14568"/>
        <v>351</v>
      </c>
      <c r="BC761" s="123">
        <f t="shared" si="14568"/>
        <v>211</v>
      </c>
      <c r="BD761" s="21">
        <f t="shared" si="14568"/>
        <v>405</v>
      </c>
      <c r="BE761" s="177">
        <f t="shared" si="14568"/>
        <v>837</v>
      </c>
      <c r="BF761" s="163">
        <f>AF761+AH761+AJ761+AL761+AN761+AP761+AR761+AT761+AV761+AX761+AZ761+BB761+BD761</f>
        <v>4623</v>
      </c>
      <c r="BG761" s="164">
        <f>AG761+AI761+AK761+AM761+AO761+AQ761+AS761+AU761+AW761+AY761+BA761+BC761+BE761</f>
        <v>4431</v>
      </c>
      <c r="BI761" s="140" t="s">
        <v>24</v>
      </c>
      <c r="BJ761" s="124">
        <f>B761/B777</f>
        <v>6.1158301158301155E-2</v>
      </c>
      <c r="BK761" s="125">
        <f t="shared" ref="BK761" si="14569">C761/C777</f>
        <v>4.3912737508796623E-2</v>
      </c>
      <c r="BL761" s="126">
        <f t="shared" ref="BL761" si="14570">D761/D777</f>
        <v>7.5605434140578853E-2</v>
      </c>
      <c r="BM761" s="127">
        <f t="shared" ref="BM761" si="14571">E761/E777</f>
        <v>4.5580458322840592E-2</v>
      </c>
      <c r="BN761" s="124">
        <f t="shared" ref="BN761" si="14572">F761/F777</f>
        <v>6.7013888888888887E-2</v>
      </c>
      <c r="BO761" s="125">
        <f t="shared" ref="BO761" si="14573">G761/G777</f>
        <v>4.0901137357830269E-2</v>
      </c>
      <c r="BP761" s="126">
        <f t="shared" ref="BP761" si="14574">H761/H777</f>
        <v>5.5004395328393824E-2</v>
      </c>
      <c r="BQ761" s="127">
        <f t="shared" ref="BQ761" si="14575">I761/I777</f>
        <v>5.5680168887716056E-2</v>
      </c>
      <c r="BR761" s="124">
        <f t="shared" ref="BR761" si="14576">J761/J777</f>
        <v>6.8295114656031899E-2</v>
      </c>
      <c r="BS761" s="125">
        <f t="shared" ref="BS761" si="14577">K761/K777</f>
        <v>5.5555555555555552E-2</v>
      </c>
      <c r="BT761" s="126">
        <f t="shared" ref="BT761" si="14578">L761/L777</f>
        <v>3.4389750505731627E-2</v>
      </c>
      <c r="BU761" s="124">
        <f t="shared" ref="BU761" si="14579">M761/M777</f>
        <v>5.981268624946786E-2</v>
      </c>
      <c r="BV761" s="128">
        <f t="shared" ref="BV761" si="14580">N761/N777</f>
        <v>4.2349726775956283E-2</v>
      </c>
      <c r="BW761" s="129">
        <f t="shared" ref="BW761" si="14581">O761/O777</f>
        <v>7.1482204535215504E-2</v>
      </c>
      <c r="BX761" s="124">
        <f t="shared" ref="BX761" si="14582">P761/P777</f>
        <v>4.1415249588590233E-2</v>
      </c>
      <c r="BY761" s="125">
        <f t="shared" ref="BY761" si="14583">Q761/Q777</f>
        <v>5.3442028985507248E-2</v>
      </c>
      <c r="BZ761" s="126">
        <f t="shared" ref="BZ761" si="14584">R761/R777</f>
        <v>4.8797094870630955E-2</v>
      </c>
      <c r="CA761" s="127">
        <f t="shared" ref="CA761" si="14585">S761/S777</f>
        <v>5.355427473583093E-2</v>
      </c>
      <c r="CB761" s="124">
        <f t="shared" ref="CB761" si="14586">T761/T777</f>
        <v>4.4721407624633433E-2</v>
      </c>
      <c r="CC761" s="125">
        <f t="shared" ref="CC761" si="14587">U761/U777</f>
        <v>5.5740432612312811E-2</v>
      </c>
      <c r="CD761" s="126">
        <f t="shared" ref="CD761" si="14588">V761/V777</f>
        <v>3.8898450946643716E-2</v>
      </c>
      <c r="CE761" s="127">
        <f t="shared" ref="CE761" si="14589">W761/W777</f>
        <v>6.0113328406011336E-2</v>
      </c>
      <c r="CF761" s="124">
        <f t="shared" ref="CF761" si="14590">X761/X777</f>
        <v>4.1043682204632073E-2</v>
      </c>
      <c r="CG761" s="125">
        <f t="shared" ref="CG761" si="14591">Y761/Y777</f>
        <v>4.9705449189985269E-2</v>
      </c>
      <c r="CH761" s="126">
        <f t="shared" ref="CH761" si="14592">Z761/Z777</f>
        <v>6.0853379152348223E-2</v>
      </c>
      <c r="CI761" s="124">
        <f t="shared" ref="CI761" si="14593">AA761/AA777</f>
        <v>4.9845738526802928E-2</v>
      </c>
      <c r="CJ761" s="130">
        <f t="shared" ref="CJ761" si="14594">AB761/AB777</f>
        <v>5.2419354838709679E-2</v>
      </c>
      <c r="CK761" s="131">
        <f t="shared" ref="CK761" si="14595">AC761/AC777</f>
        <v>5.3398136376072228E-2</v>
      </c>
    </row>
    <row r="762" spans="1:89" x14ac:dyDescent="0.2">
      <c r="A762" s="132" t="s">
        <v>25</v>
      </c>
      <c r="B762" s="198">
        <v>332</v>
      </c>
      <c r="C762" s="182">
        <v>246</v>
      </c>
      <c r="D762" s="183">
        <v>179</v>
      </c>
      <c r="E762" s="184">
        <v>162</v>
      </c>
      <c r="F762" s="181">
        <v>316</v>
      </c>
      <c r="G762" s="185">
        <v>217</v>
      </c>
      <c r="H762" s="183">
        <v>390</v>
      </c>
      <c r="I762" s="184">
        <v>394</v>
      </c>
      <c r="J762" s="181">
        <v>99</v>
      </c>
      <c r="K762" s="182">
        <v>89</v>
      </c>
      <c r="L762" s="183">
        <v>181</v>
      </c>
      <c r="M762" s="181">
        <v>268</v>
      </c>
      <c r="N762" s="186">
        <v>281</v>
      </c>
      <c r="O762" s="199">
        <v>309</v>
      </c>
      <c r="P762" s="181">
        <v>176</v>
      </c>
      <c r="Q762" s="182">
        <v>156</v>
      </c>
      <c r="R762" s="183">
        <v>228</v>
      </c>
      <c r="S762" s="184">
        <v>217</v>
      </c>
      <c r="T762" s="190">
        <v>52</v>
      </c>
      <c r="U762" s="181">
        <v>52</v>
      </c>
      <c r="V762" s="183">
        <v>266</v>
      </c>
      <c r="W762" s="200">
        <v>197</v>
      </c>
      <c r="X762" s="181">
        <v>143</v>
      </c>
      <c r="Y762" s="185">
        <v>137</v>
      </c>
      <c r="Z762" s="183">
        <v>502</v>
      </c>
      <c r="AA762" s="181">
        <v>557</v>
      </c>
      <c r="AB762" s="165">
        <f t="shared" si="14458"/>
        <v>3145</v>
      </c>
      <c r="AC762" s="166">
        <f t="shared" si="14375"/>
        <v>3001</v>
      </c>
      <c r="AE762" s="259" t="str">
        <f>$AE$18</f>
        <v>18:00 - 18:59</v>
      </c>
      <c r="AF762" s="121">
        <f t="shared" si="14567"/>
        <v>505</v>
      </c>
      <c r="AG762" s="182">
        <f t="shared" si="14567"/>
        <v>597</v>
      </c>
      <c r="AH762" s="183">
        <f t="shared" si="14567"/>
        <v>195</v>
      </c>
      <c r="AI762" s="184">
        <f t="shared" si="14567"/>
        <v>283</v>
      </c>
      <c r="AJ762" s="181">
        <f t="shared" si="14567"/>
        <v>225</v>
      </c>
      <c r="AK762" s="185">
        <f t="shared" si="14567"/>
        <v>411</v>
      </c>
      <c r="AL762" s="183">
        <f t="shared" si="14567"/>
        <v>628</v>
      </c>
      <c r="AM762" s="184">
        <f t="shared" si="14567"/>
        <v>544</v>
      </c>
      <c r="AN762" s="181">
        <f t="shared" si="14567"/>
        <v>174</v>
      </c>
      <c r="AO762" s="185">
        <f t="shared" si="14567"/>
        <v>86</v>
      </c>
      <c r="AP762" s="183">
        <f t="shared" si="14568"/>
        <v>460</v>
      </c>
      <c r="AQ762" s="181">
        <f t="shared" si="14568"/>
        <v>187</v>
      </c>
      <c r="AR762" s="186">
        <f t="shared" si="14568"/>
        <v>497</v>
      </c>
      <c r="AS762" s="187">
        <f t="shared" si="14568"/>
        <v>379</v>
      </c>
      <c r="AT762" s="181">
        <f t="shared" si="14568"/>
        <v>259</v>
      </c>
      <c r="AU762" s="185">
        <f t="shared" si="14568"/>
        <v>275</v>
      </c>
      <c r="AV762" s="183">
        <f t="shared" si="14568"/>
        <v>246</v>
      </c>
      <c r="AW762" s="184">
        <f t="shared" si="14568"/>
        <v>394</v>
      </c>
      <c r="AX762" s="181">
        <f t="shared" si="14568"/>
        <v>199</v>
      </c>
      <c r="AY762" s="185">
        <f t="shared" si="14568"/>
        <v>40</v>
      </c>
      <c r="AZ762" s="183">
        <f t="shared" si="14568"/>
        <v>640</v>
      </c>
      <c r="BA762" s="184">
        <f t="shared" si="14568"/>
        <v>193</v>
      </c>
      <c r="BB762" s="181">
        <f t="shared" si="14568"/>
        <v>278</v>
      </c>
      <c r="BC762" s="185">
        <f t="shared" si="14568"/>
        <v>253</v>
      </c>
      <c r="BD762" s="183">
        <f t="shared" si="14568"/>
        <v>441</v>
      </c>
      <c r="BE762" s="181">
        <f t="shared" si="14568"/>
        <v>932</v>
      </c>
      <c r="BF762" s="165">
        <f>SUM(AF762,AH762,AJ762,AL762,AN762,AP762,AR762,AT762,AV762,AX762,AZ762,BB762,BD762)</f>
        <v>4747</v>
      </c>
      <c r="BG762" s="166">
        <f>SUM(AG762,AI762,AK762,AM762,AO762,AQ762,AS762,AU762,AW762,AY762,BA762,BC762,BE762)</f>
        <v>4574</v>
      </c>
      <c r="BI762" s="132" t="s">
        <v>25</v>
      </c>
      <c r="BJ762" s="124">
        <f>B762/B777</f>
        <v>5.1274131274131274E-2</v>
      </c>
      <c r="BK762" s="125">
        <f t="shared" ref="BK762" si="14596">C762/C777</f>
        <v>3.4623504574243492E-2</v>
      </c>
      <c r="BL762" s="126">
        <f t="shared" ref="BL762" si="14597">D762/D777</f>
        <v>5.2864737152982871E-2</v>
      </c>
      <c r="BM762" s="127">
        <f t="shared" ref="BM762" si="14598">E762/E777</f>
        <v>4.0795769327625284E-2</v>
      </c>
      <c r="BN762" s="124">
        <f t="shared" ref="BN762" si="14599">F762/F777</f>
        <v>5.486111111111111E-2</v>
      </c>
      <c r="BO762" s="125">
        <f t="shared" ref="BO762" si="14600">G762/G777</f>
        <v>4.7462817147856516E-2</v>
      </c>
      <c r="BP762" s="126">
        <f t="shared" ref="BP762" si="14601">H762/H777</f>
        <v>4.8976516388295865E-2</v>
      </c>
      <c r="BQ762" s="127">
        <f t="shared" ref="BQ762" si="14602">I762/I777</f>
        <v>5.1985750098957645E-2</v>
      </c>
      <c r="BR762" s="124">
        <f t="shared" ref="BR762" si="14603">J762/J777</f>
        <v>4.9351944167497511E-2</v>
      </c>
      <c r="BS762" s="125">
        <f t="shared" ref="BS762" si="14604">K762/K777</f>
        <v>5.1504629629629629E-2</v>
      </c>
      <c r="BT762" s="126">
        <f t="shared" ref="BT762" si="14605">L762/L777</f>
        <v>4.0683299617891661E-2</v>
      </c>
      <c r="BU762" s="124">
        <f t="shared" ref="BU762" si="14606">M762/M777</f>
        <v>5.7045551298424861E-2</v>
      </c>
      <c r="BV762" s="128">
        <f t="shared" ref="BV762" si="14607">N762/N777</f>
        <v>4.2653309046751672E-2</v>
      </c>
      <c r="BW762" s="129">
        <f t="shared" ref="BW762" si="14608">O762/O777</f>
        <v>4.6403363868448719E-2</v>
      </c>
      <c r="BX762" s="124">
        <f t="shared" ref="BX762" si="14609">P762/P777</f>
        <v>4.8272078990674712E-2</v>
      </c>
      <c r="BY762" s="125">
        <f t="shared" ref="BY762" si="14610">Q762/Q777</f>
        <v>4.710144927536232E-2</v>
      </c>
      <c r="BZ762" s="126">
        <f t="shared" ref="BZ762" si="14611">R762/R777</f>
        <v>5.1747616886064454E-2</v>
      </c>
      <c r="CA762" s="127">
        <f t="shared" ref="CA762" si="14612">S762/S777</f>
        <v>5.2113352545629203E-2</v>
      </c>
      <c r="CB762" s="124">
        <f t="shared" ref="CB762" si="14613">T762/T777</f>
        <v>3.8123167155425221E-2</v>
      </c>
      <c r="CC762" s="125">
        <f t="shared" ref="CC762" si="14614">U762/U777</f>
        <v>4.3261231281198007E-2</v>
      </c>
      <c r="CD762" s="126">
        <f t="shared" ref="CD762" si="14615">V762/V777</f>
        <v>4.5783132530120479E-2</v>
      </c>
      <c r="CE762" s="127">
        <f t="shared" ref="CE762" si="14616">W762/W777</f>
        <v>4.8534121704853411E-2</v>
      </c>
      <c r="CF762" s="124">
        <f t="shared" ref="CF762" si="14617">X762/X777</f>
        <v>4.1923189680445616E-2</v>
      </c>
      <c r="CG762" s="125">
        <f t="shared" ref="CG762" si="14618">Y762/Y777</f>
        <v>5.0441826215022093E-2</v>
      </c>
      <c r="CH762" s="126">
        <f t="shared" ref="CH762" si="14619">Z762/Z777</f>
        <v>7.1878579610538368E-2</v>
      </c>
      <c r="CI762" s="124">
        <f t="shared" ref="CI762" si="14620">AA762/AA777</f>
        <v>5.3702275356729653E-2</v>
      </c>
      <c r="CJ762" s="130">
        <f t="shared" ref="CJ762" si="14621">AB762/AB777</f>
        <v>5.0523711605192131E-2</v>
      </c>
      <c r="CK762" s="131">
        <f t="shared" ref="CK762" si="14622">AC762/AC777</f>
        <v>4.8296506107472201E-2</v>
      </c>
    </row>
    <row r="763" spans="1:89" ht="13.5" thickBot="1" x14ac:dyDescent="0.25">
      <c r="A763" s="140" t="s">
        <v>26</v>
      </c>
      <c r="B763" s="195">
        <v>245</v>
      </c>
      <c r="C763" s="189">
        <v>401</v>
      </c>
      <c r="D763" s="190">
        <v>149</v>
      </c>
      <c r="E763" s="191">
        <v>217</v>
      </c>
      <c r="F763" s="188">
        <v>294</v>
      </c>
      <c r="G763" s="192">
        <v>225</v>
      </c>
      <c r="H763" s="190">
        <v>407</v>
      </c>
      <c r="I763" s="191">
        <v>544</v>
      </c>
      <c r="J763" s="188">
        <v>116</v>
      </c>
      <c r="K763" s="189">
        <v>85</v>
      </c>
      <c r="L763" s="190">
        <v>212</v>
      </c>
      <c r="M763" s="188">
        <v>211</v>
      </c>
      <c r="N763" s="193">
        <v>315</v>
      </c>
      <c r="O763" s="196">
        <v>359</v>
      </c>
      <c r="P763" s="188">
        <v>174</v>
      </c>
      <c r="Q763" s="189">
        <v>149</v>
      </c>
      <c r="R763" s="190">
        <v>190</v>
      </c>
      <c r="S763" s="191">
        <v>226</v>
      </c>
      <c r="T763" s="188">
        <v>56</v>
      </c>
      <c r="U763" s="192">
        <v>44</v>
      </c>
      <c r="V763" s="190">
        <v>236</v>
      </c>
      <c r="W763" s="197">
        <v>233</v>
      </c>
      <c r="X763" s="188">
        <v>154</v>
      </c>
      <c r="Y763" s="192">
        <v>151</v>
      </c>
      <c r="Z763" s="190">
        <v>393</v>
      </c>
      <c r="AA763" s="188">
        <v>674</v>
      </c>
      <c r="AB763" s="165">
        <f t="shared" si="14458"/>
        <v>2941</v>
      </c>
      <c r="AC763" s="166">
        <f t="shared" si="14375"/>
        <v>3519</v>
      </c>
      <c r="AE763" s="257">
        <f>$AE$19</f>
        <v>0</v>
      </c>
      <c r="AF763" s="121">
        <f t="shared" si="14567"/>
        <v>0</v>
      </c>
      <c r="AG763" s="189">
        <f t="shared" si="14567"/>
        <v>0</v>
      </c>
      <c r="AH763" s="190">
        <f t="shared" si="14567"/>
        <v>0</v>
      </c>
      <c r="AI763" s="191">
        <f t="shared" si="14567"/>
        <v>0</v>
      </c>
      <c r="AJ763" s="188">
        <f t="shared" si="14567"/>
        <v>0</v>
      </c>
      <c r="AK763" s="192">
        <f t="shared" si="14567"/>
        <v>0</v>
      </c>
      <c r="AL763" s="190">
        <f t="shared" si="14567"/>
        <v>0</v>
      </c>
      <c r="AM763" s="191">
        <f t="shared" si="14567"/>
        <v>0</v>
      </c>
      <c r="AN763" s="188">
        <f t="shared" si="14567"/>
        <v>0</v>
      </c>
      <c r="AO763" s="192">
        <f t="shared" si="14567"/>
        <v>0</v>
      </c>
      <c r="AP763" s="190">
        <f t="shared" si="14568"/>
        <v>0</v>
      </c>
      <c r="AQ763" s="188">
        <f t="shared" si="14568"/>
        <v>0</v>
      </c>
      <c r="AR763" s="193">
        <f t="shared" si="14568"/>
        <v>0</v>
      </c>
      <c r="AS763" s="194">
        <f t="shared" si="14568"/>
        <v>0</v>
      </c>
      <c r="AT763" s="188">
        <f t="shared" si="14568"/>
        <v>0</v>
      </c>
      <c r="AU763" s="192">
        <f t="shared" si="14568"/>
        <v>0</v>
      </c>
      <c r="AV763" s="190">
        <f t="shared" si="14568"/>
        <v>0</v>
      </c>
      <c r="AW763" s="191">
        <f t="shared" si="14568"/>
        <v>0</v>
      </c>
      <c r="AX763" s="188">
        <f t="shared" si="14568"/>
        <v>0</v>
      </c>
      <c r="AY763" s="192">
        <f t="shared" si="14568"/>
        <v>0</v>
      </c>
      <c r="AZ763" s="190">
        <f t="shared" si="14568"/>
        <v>0</v>
      </c>
      <c r="BA763" s="191">
        <f t="shared" si="14568"/>
        <v>0</v>
      </c>
      <c r="BB763" s="188">
        <f t="shared" si="14568"/>
        <v>0</v>
      </c>
      <c r="BC763" s="192">
        <f t="shared" si="14568"/>
        <v>0</v>
      </c>
      <c r="BD763" s="190">
        <f t="shared" si="14568"/>
        <v>0</v>
      </c>
      <c r="BE763" s="188">
        <f t="shared" si="14568"/>
        <v>0</v>
      </c>
      <c r="BF763" s="165">
        <f>SUM(AF763,AH763,AJ763,AL763,AN763,AP763,AR763,AT763,AV763,AX763,AZ763,BB763,BD763)</f>
        <v>0</v>
      </c>
      <c r="BG763" s="166">
        <f>SUM(AG763,AI763,AK763,AM763,AO763,AQ763,AS763,AU763,AW763,AY763,BA763,BC763,BE763)</f>
        <v>0</v>
      </c>
      <c r="BI763" s="140" t="s">
        <v>26</v>
      </c>
      <c r="BJ763" s="124">
        <f>B763/B777</f>
        <v>3.783783783783784E-2</v>
      </c>
      <c r="BK763" s="125">
        <f t="shared" ref="BK763" si="14623">C763/C777</f>
        <v>5.6439127375087966E-2</v>
      </c>
      <c r="BL763" s="126">
        <f t="shared" ref="BL763" si="14624">D763/D777</f>
        <v>4.4004725339633788E-2</v>
      </c>
      <c r="BM763" s="127">
        <f t="shared" ref="BM763" si="14625">E763/E777</f>
        <v>5.4646184840090657E-2</v>
      </c>
      <c r="BN763" s="124">
        <f t="shared" ref="BN763" si="14626">F763/F777</f>
        <v>5.1041666666666666E-2</v>
      </c>
      <c r="BO763" s="125">
        <f t="shared" ref="BO763" si="14627">G763/G777</f>
        <v>4.9212598425196853E-2</v>
      </c>
      <c r="BP763" s="126">
        <f t="shared" ref="BP763" si="14628">H763/H777</f>
        <v>5.1111390179580558E-2</v>
      </c>
      <c r="BQ763" s="127">
        <f t="shared" ref="BQ763" si="14629">I763/I777</f>
        <v>7.1777279324449134E-2</v>
      </c>
      <c r="BR763" s="124">
        <f t="shared" ref="BR763" si="14630">J763/J777</f>
        <v>5.782652043868395E-2</v>
      </c>
      <c r="BS763" s="125">
        <f t="shared" ref="BS763" si="14631">K763/K777</f>
        <v>4.9189814814814818E-2</v>
      </c>
      <c r="BT763" s="126">
        <f t="shared" ref="BT763" si="14632">L763/L777</f>
        <v>4.7651157563497415E-2</v>
      </c>
      <c r="BU763" s="124">
        <f t="shared" ref="BU763" si="14633">M763/M777</f>
        <v>4.4912728820774794E-2</v>
      </c>
      <c r="BV763" s="128">
        <f t="shared" ref="BV763" si="14634">N763/N777</f>
        <v>4.7814207650273222E-2</v>
      </c>
      <c r="BW763" s="129">
        <f t="shared" ref="BW763" si="14635">O763/O777</f>
        <v>5.391199879861841E-2</v>
      </c>
      <c r="BX763" s="124">
        <f t="shared" ref="BX763" si="14636">P763/P777</f>
        <v>4.7723532638507954E-2</v>
      </c>
      <c r="BY763" s="125">
        <f t="shared" ref="BY763" si="14637">Q763/Q777</f>
        <v>4.4987922705314008E-2</v>
      </c>
      <c r="BZ763" s="126">
        <f t="shared" ref="BZ763" si="14638">R763/R777</f>
        <v>4.3123014071720381E-2</v>
      </c>
      <c r="CA763" s="127">
        <f t="shared" ref="CA763" si="14639">S763/S777</f>
        <v>5.4274735830931793E-2</v>
      </c>
      <c r="CB763" s="124">
        <f t="shared" ref="CB763" si="14640">T763/T777</f>
        <v>4.1055718475073312E-2</v>
      </c>
      <c r="CC763" s="125">
        <f t="shared" ref="CC763" si="14641">U763/U777</f>
        <v>3.6605657237936774E-2</v>
      </c>
      <c r="CD763" s="126">
        <f t="shared" ref="CD763" si="14642">V763/V777</f>
        <v>4.0619621342512909E-2</v>
      </c>
      <c r="CE763" s="127">
        <f t="shared" ref="CE763" si="14643">W763/W777</f>
        <v>5.7403301305740333E-2</v>
      </c>
      <c r="CF763" s="124">
        <f t="shared" ref="CF763" si="14644">X763/X777</f>
        <v>4.514805042509528E-2</v>
      </c>
      <c r="CG763" s="125">
        <f t="shared" ref="CG763" si="14645">Y763/Y777</f>
        <v>5.559646539027982E-2</v>
      </c>
      <c r="CH763" s="126">
        <f t="shared" ref="CH763" si="14646">Z763/Z777</f>
        <v>5.6271477663230242E-2</v>
      </c>
      <c r="CI763" s="124">
        <f t="shared" ref="CI763" si="14647">AA763/AA777</f>
        <v>6.4982645584265336E-2</v>
      </c>
      <c r="CJ763" s="130">
        <f t="shared" ref="CJ763" si="14648">AB763/AB777</f>
        <v>4.7246497879449942E-2</v>
      </c>
      <c r="CK763" s="131">
        <f t="shared" ref="CK763" si="14649">AC763/AC777</f>
        <v>5.6632924022723984E-2</v>
      </c>
    </row>
    <row r="764" spans="1:89" ht="14.25" thickTop="1" thickBot="1" x14ac:dyDescent="0.25">
      <c r="A764" s="132" t="s">
        <v>27</v>
      </c>
      <c r="B764" s="198">
        <v>258</v>
      </c>
      <c r="C764" s="182">
        <v>458</v>
      </c>
      <c r="D764" s="183">
        <v>149</v>
      </c>
      <c r="E764" s="184">
        <v>199</v>
      </c>
      <c r="F764" s="181">
        <v>334</v>
      </c>
      <c r="G764" s="185">
        <v>202</v>
      </c>
      <c r="H764" s="183">
        <v>405</v>
      </c>
      <c r="I764" s="184">
        <v>385</v>
      </c>
      <c r="J764" s="181">
        <v>142</v>
      </c>
      <c r="K764" s="182">
        <v>61</v>
      </c>
      <c r="L764" s="183">
        <v>230</v>
      </c>
      <c r="M764" s="181">
        <v>171</v>
      </c>
      <c r="N764" s="186">
        <v>407</v>
      </c>
      <c r="O764" s="199">
        <v>216</v>
      </c>
      <c r="P764" s="181">
        <v>163</v>
      </c>
      <c r="Q764" s="182">
        <v>176</v>
      </c>
      <c r="R764" s="183">
        <v>221</v>
      </c>
      <c r="S764" s="184">
        <v>228</v>
      </c>
      <c r="T764" s="181">
        <v>78</v>
      </c>
      <c r="U764" s="185">
        <v>42</v>
      </c>
      <c r="V764" s="183">
        <v>316</v>
      </c>
      <c r="W764" s="200">
        <v>182</v>
      </c>
      <c r="X764" s="181">
        <v>139</v>
      </c>
      <c r="Y764" s="185">
        <v>115</v>
      </c>
      <c r="Z764" s="183">
        <v>429</v>
      </c>
      <c r="AA764" s="181">
        <v>457</v>
      </c>
      <c r="AB764" s="165">
        <f t="shared" si="14458"/>
        <v>3271</v>
      </c>
      <c r="AC764" s="166">
        <f t="shared" si="14375"/>
        <v>2892</v>
      </c>
      <c r="AE764" s="254" t="s">
        <v>13</v>
      </c>
      <c r="AF764" s="14">
        <f t="shared" ref="AF764:BG764" si="14650">SUM(AF761:AF763)</f>
        <v>965</v>
      </c>
      <c r="AG764" s="1">
        <f t="shared" si="14650"/>
        <v>1154</v>
      </c>
      <c r="AH764" s="14">
        <f t="shared" si="14650"/>
        <v>445</v>
      </c>
      <c r="AI764" s="1">
        <f t="shared" si="14650"/>
        <v>620</v>
      </c>
      <c r="AJ764" s="14">
        <f t="shared" si="14650"/>
        <v>575</v>
      </c>
      <c r="AK764" s="1">
        <f t="shared" si="14650"/>
        <v>854</v>
      </c>
      <c r="AL764" s="14">
        <f t="shared" si="14650"/>
        <v>1285</v>
      </c>
      <c r="AM764" s="1">
        <f t="shared" si="14650"/>
        <v>1108</v>
      </c>
      <c r="AN764" s="14">
        <f t="shared" si="14650"/>
        <v>332</v>
      </c>
      <c r="AO764" s="1">
        <f t="shared" si="14650"/>
        <v>151</v>
      </c>
      <c r="AP764" s="14">
        <f t="shared" si="14650"/>
        <v>831</v>
      </c>
      <c r="AQ764" s="1">
        <f t="shared" si="14650"/>
        <v>380</v>
      </c>
      <c r="AR764" s="14">
        <f t="shared" si="14650"/>
        <v>1007</v>
      </c>
      <c r="AS764" s="1">
        <f t="shared" si="14650"/>
        <v>763</v>
      </c>
      <c r="AT764" s="14">
        <f t="shared" si="14650"/>
        <v>521</v>
      </c>
      <c r="AU764" s="1">
        <f t="shared" si="14650"/>
        <v>545</v>
      </c>
      <c r="AV764" s="14">
        <f t="shared" si="14650"/>
        <v>551</v>
      </c>
      <c r="AW764" s="1">
        <f t="shared" si="14650"/>
        <v>770</v>
      </c>
      <c r="AX764" s="14">
        <f t="shared" si="14650"/>
        <v>296</v>
      </c>
      <c r="AY764" s="1">
        <f t="shared" si="14650"/>
        <v>68</v>
      </c>
      <c r="AZ764" s="14">
        <f t="shared" si="14650"/>
        <v>1087</v>
      </c>
      <c r="BA764" s="1">
        <f t="shared" si="14650"/>
        <v>359</v>
      </c>
      <c r="BB764" s="14">
        <f t="shared" si="14650"/>
        <v>629</v>
      </c>
      <c r="BC764" s="1">
        <f t="shared" si="14650"/>
        <v>464</v>
      </c>
      <c r="BD764" s="14">
        <f t="shared" si="14650"/>
        <v>846</v>
      </c>
      <c r="BE764" s="1">
        <f t="shared" si="14650"/>
        <v>1769</v>
      </c>
      <c r="BF764" s="167">
        <f t="shared" si="14650"/>
        <v>9370</v>
      </c>
      <c r="BG764" s="168">
        <f t="shared" si="14650"/>
        <v>9005</v>
      </c>
      <c r="BI764" s="132" t="s">
        <v>27</v>
      </c>
      <c r="BJ764" s="124">
        <f>B764/B777</f>
        <v>3.9845559845559847E-2</v>
      </c>
      <c r="BK764" s="125">
        <f t="shared" ref="BK764" si="14651">C764/C777</f>
        <v>6.4461646727656585E-2</v>
      </c>
      <c r="BL764" s="126">
        <f t="shared" ref="BL764" si="14652">D764/D777</f>
        <v>4.4004725339633788E-2</v>
      </c>
      <c r="BM764" s="127">
        <f t="shared" ref="BM764" si="14653">E764/E777</f>
        <v>5.0113321581465628E-2</v>
      </c>
      <c r="BN764" s="124">
        <f t="shared" ref="BN764" si="14654">F764/F777</f>
        <v>5.7986111111111113E-2</v>
      </c>
      <c r="BO764" s="125">
        <f t="shared" ref="BO764" si="14655">G764/G777</f>
        <v>4.4181977252843396E-2</v>
      </c>
      <c r="BP764" s="126">
        <f t="shared" ref="BP764" si="14656">H764/H777</f>
        <v>5.0860228557076476E-2</v>
      </c>
      <c r="BQ764" s="127">
        <f t="shared" ref="BQ764" si="14657">I764/I777</f>
        <v>5.0798258345428157E-2</v>
      </c>
      <c r="BR764" s="124">
        <f t="shared" ref="BR764" si="14658">J764/J777</f>
        <v>7.0787637088733799E-2</v>
      </c>
      <c r="BS764" s="125">
        <f t="shared" ref="BS764" si="14659">K764/K777</f>
        <v>3.5300925925925923E-2</v>
      </c>
      <c r="BT764" s="126">
        <f t="shared" ref="BT764" si="14660">L764/L777</f>
        <v>5.1697010564171725E-2</v>
      </c>
      <c r="BU764" s="124">
        <f t="shared" ref="BU764" si="14661">M764/M777</f>
        <v>3.6398467432950193E-2</v>
      </c>
      <c r="BV764" s="128">
        <f t="shared" ref="BV764" si="14662">N764/N777</f>
        <v>6.1778992106860962E-2</v>
      </c>
      <c r="BW764" s="129">
        <f t="shared" ref="BW764" si="14663">O764/O777</f>
        <v>3.2437302898333083E-2</v>
      </c>
      <c r="BX764" s="124">
        <f t="shared" ref="BX764" si="14664">P764/P777</f>
        <v>4.4706527701590781E-2</v>
      </c>
      <c r="BY764" s="125">
        <f t="shared" ref="BY764" si="14665">Q764/Q777</f>
        <v>5.3140096618357488E-2</v>
      </c>
      <c r="BZ764" s="126">
        <f t="shared" ref="BZ764" si="14666">R764/R777</f>
        <v>5.0158874262369493E-2</v>
      </c>
      <c r="CA764" s="127">
        <f t="shared" ref="CA764" si="14667">S764/S777</f>
        <v>5.4755043227665709E-2</v>
      </c>
      <c r="CB764" s="124">
        <f t="shared" ref="CB764" si="14668">T764/T777</f>
        <v>5.7184750733137828E-2</v>
      </c>
      <c r="CC764" s="125">
        <f t="shared" ref="CC764" si="14669">U764/U777</f>
        <v>3.4941763727121461E-2</v>
      </c>
      <c r="CD764" s="126">
        <f t="shared" ref="CD764" si="14670">V764/V777</f>
        <v>5.4388984509466436E-2</v>
      </c>
      <c r="CE764" s="127">
        <f t="shared" ref="CE764" si="14671">W764/W777</f>
        <v>4.4838630204483865E-2</v>
      </c>
      <c r="CF764" s="124">
        <f t="shared" ref="CF764" si="14672">X764/X777</f>
        <v>4.0750513046027559E-2</v>
      </c>
      <c r="CG764" s="125">
        <f t="shared" ref="CG764" si="14673">Y764/Y777</f>
        <v>4.2341678939617086E-2</v>
      </c>
      <c r="CH764" s="126">
        <f t="shared" ref="CH764" si="14674">Z764/Z777</f>
        <v>6.1426116838487969E-2</v>
      </c>
      <c r="CI764" s="124">
        <f t="shared" ref="CI764" si="14675">AA764/AA777</f>
        <v>4.4060933281912844E-2</v>
      </c>
      <c r="CJ764" s="130">
        <f t="shared" ref="CJ764" si="14676">AB764/AB777</f>
        <v>5.2547873024032903E-2</v>
      </c>
      <c r="CK764" s="131">
        <f t="shared" ref="CK764" si="14677">AC764/AC777</f>
        <v>4.6542317781675974E-2</v>
      </c>
    </row>
    <row r="765" spans="1:89" ht="13.5" thickTop="1" x14ac:dyDescent="0.2">
      <c r="A765" s="140" t="s">
        <v>28</v>
      </c>
      <c r="B765" s="195">
        <v>274</v>
      </c>
      <c r="C765" s="189">
        <v>448</v>
      </c>
      <c r="D765" s="190">
        <v>154</v>
      </c>
      <c r="E765" s="191">
        <v>365</v>
      </c>
      <c r="F765" s="188">
        <v>334</v>
      </c>
      <c r="G765" s="192">
        <v>386</v>
      </c>
      <c r="H765" s="190">
        <v>497</v>
      </c>
      <c r="I765" s="191">
        <v>520</v>
      </c>
      <c r="J765" s="188">
        <v>157</v>
      </c>
      <c r="K765" s="189">
        <v>53</v>
      </c>
      <c r="L765" s="190">
        <v>386</v>
      </c>
      <c r="M765" s="188">
        <v>176</v>
      </c>
      <c r="N765" s="193">
        <v>493</v>
      </c>
      <c r="O765" s="196">
        <v>306</v>
      </c>
      <c r="P765" s="188">
        <v>249</v>
      </c>
      <c r="Q765" s="189">
        <v>165</v>
      </c>
      <c r="R765" s="190">
        <v>214</v>
      </c>
      <c r="S765" s="191">
        <v>241</v>
      </c>
      <c r="T765" s="188">
        <v>178</v>
      </c>
      <c r="U765" s="192">
        <v>34</v>
      </c>
      <c r="V765" s="190">
        <v>407</v>
      </c>
      <c r="W765" s="197">
        <v>193</v>
      </c>
      <c r="X765" s="188">
        <v>191</v>
      </c>
      <c r="Y765" s="192">
        <v>136</v>
      </c>
      <c r="Z765" s="190">
        <v>460</v>
      </c>
      <c r="AA765" s="188">
        <v>707</v>
      </c>
      <c r="AB765" s="165">
        <f t="shared" si="14458"/>
        <v>3994</v>
      </c>
      <c r="AC765" s="166">
        <f t="shared" si="14375"/>
        <v>3730</v>
      </c>
      <c r="BI765" s="140" t="s">
        <v>28</v>
      </c>
      <c r="BJ765" s="124">
        <f>B765/B777</f>
        <v>4.2316602316602316E-2</v>
      </c>
      <c r="BK765" s="125">
        <f t="shared" ref="BK765" si="14678">C765/C777</f>
        <v>6.3054187192118222E-2</v>
      </c>
      <c r="BL765" s="126">
        <f t="shared" ref="BL765" si="14679">D765/D777</f>
        <v>4.5481393975191964E-2</v>
      </c>
      <c r="BM765" s="127">
        <f t="shared" ref="BM765" si="14680">E765/E777</f>
        <v>9.1916393855452028E-2</v>
      </c>
      <c r="BN765" s="124">
        <f t="shared" ref="BN765" si="14681">F765/F777</f>
        <v>5.7986111111111113E-2</v>
      </c>
      <c r="BO765" s="125">
        <f t="shared" ref="BO765" si="14682">G765/G777</f>
        <v>8.4426946631671038E-2</v>
      </c>
      <c r="BP765" s="126">
        <f t="shared" ref="BP765" si="14683">H765/H777</f>
        <v>6.241366319226422E-2</v>
      </c>
      <c r="BQ765" s="127">
        <f t="shared" ref="BQ765" si="14684">I765/I777</f>
        <v>6.86106346483705E-2</v>
      </c>
      <c r="BR765" s="124">
        <f t="shared" ref="BR765" si="14685">J765/J777</f>
        <v>7.8265204386839482E-2</v>
      </c>
      <c r="BS765" s="125">
        <f t="shared" ref="BS765" si="14686">K765/K777</f>
        <v>3.0671296296296297E-2</v>
      </c>
      <c r="BT765" s="126">
        <f t="shared" ref="BT765" si="14687">L765/L777</f>
        <v>8.6761069903349072E-2</v>
      </c>
      <c r="BU765" s="124">
        <f t="shared" ref="BU765" si="14688">M765/M777</f>
        <v>3.7462750106428265E-2</v>
      </c>
      <c r="BV765" s="128">
        <f t="shared" ref="BV765" si="14689">N765/N777</f>
        <v>7.4833029751062541E-2</v>
      </c>
      <c r="BW765" s="129">
        <f t="shared" ref="BW765" si="14690">O765/O777</f>
        <v>4.5952845772638536E-2</v>
      </c>
      <c r="BX765" s="124">
        <f t="shared" ref="BX765" si="14691">P765/P777</f>
        <v>6.8294020844761383E-2</v>
      </c>
      <c r="BY765" s="125">
        <f t="shared" ref="BY765" si="14692">Q765/Q777</f>
        <v>4.9818840579710144E-2</v>
      </c>
      <c r="BZ765" s="126">
        <f t="shared" ref="BZ765" si="14693">R765/R777</f>
        <v>4.8570131638674532E-2</v>
      </c>
      <c r="CA765" s="127">
        <f t="shared" ref="CA765" si="14694">S765/S777</f>
        <v>5.7877041306436117E-2</v>
      </c>
      <c r="CB765" s="124">
        <f t="shared" ref="CB765" si="14695">T765/T777</f>
        <v>0.13049853372434017</v>
      </c>
      <c r="CC765" s="125">
        <f t="shared" ref="CC765" si="14696">U765/U777</f>
        <v>2.8286189683860232E-2</v>
      </c>
      <c r="CD765" s="126">
        <f t="shared" ref="CD765" si="14697">V765/V777</f>
        <v>7.0051635111876079E-2</v>
      </c>
      <c r="CE765" s="127">
        <f t="shared" ref="CE765" si="14698">W765/W777</f>
        <v>4.7548657304754868E-2</v>
      </c>
      <c r="CF765" s="124">
        <f t="shared" ref="CF765" si="14699">X765/X777</f>
        <v>5.5995309293462331E-2</v>
      </c>
      <c r="CG765" s="125">
        <f t="shared" ref="CG765" si="14700">Y765/Y777</f>
        <v>5.0073637702503684E-2</v>
      </c>
      <c r="CH765" s="126">
        <f t="shared" ref="CH765" si="14701">Z765/Z777</f>
        <v>6.5864833906071021E-2</v>
      </c>
      <c r="CI765" s="124">
        <f t="shared" ref="CI765" si="14702">AA765/AA777</f>
        <v>6.8164288468954878E-2</v>
      </c>
      <c r="CJ765" s="130">
        <f t="shared" ref="CJ765" si="14703">AB765/AB777</f>
        <v>6.4162704022619199E-2</v>
      </c>
      <c r="CK765" s="131">
        <f t="shared" ref="CK765" si="14704">AC765/AC777</f>
        <v>6.002864637816438E-2</v>
      </c>
    </row>
    <row r="766" spans="1:89" x14ac:dyDescent="0.2">
      <c r="A766" s="132" t="s">
        <v>29</v>
      </c>
      <c r="B766" s="198">
        <v>336</v>
      </c>
      <c r="C766" s="182">
        <v>584</v>
      </c>
      <c r="D766" s="183">
        <v>209</v>
      </c>
      <c r="E766" s="184">
        <v>361</v>
      </c>
      <c r="F766" s="181">
        <v>322</v>
      </c>
      <c r="G766" s="185">
        <v>411</v>
      </c>
      <c r="H766" s="183">
        <v>600</v>
      </c>
      <c r="I766" s="184">
        <v>585</v>
      </c>
      <c r="J766" s="181">
        <v>212</v>
      </c>
      <c r="K766" s="182">
        <v>68</v>
      </c>
      <c r="L766" s="183">
        <v>458</v>
      </c>
      <c r="M766" s="181">
        <v>215</v>
      </c>
      <c r="N766" s="186">
        <v>494</v>
      </c>
      <c r="O766" s="199">
        <v>371</v>
      </c>
      <c r="P766" s="181">
        <v>294</v>
      </c>
      <c r="Q766" s="182">
        <v>213</v>
      </c>
      <c r="R766" s="183">
        <v>280</v>
      </c>
      <c r="S766" s="184">
        <v>319</v>
      </c>
      <c r="T766" s="181">
        <v>145</v>
      </c>
      <c r="U766" s="185">
        <v>30</v>
      </c>
      <c r="V766" s="183">
        <v>577</v>
      </c>
      <c r="W766" s="200">
        <v>249</v>
      </c>
      <c r="X766" s="181">
        <v>332</v>
      </c>
      <c r="Y766" s="185">
        <v>204</v>
      </c>
      <c r="Z766" s="183">
        <v>464</v>
      </c>
      <c r="AA766" s="181">
        <v>983</v>
      </c>
      <c r="AB766" s="165">
        <f t="shared" si="14458"/>
        <v>4723</v>
      </c>
      <c r="AC766" s="166">
        <f t="shared" si="14375"/>
        <v>4593</v>
      </c>
      <c r="BI766" s="132" t="s">
        <v>29</v>
      </c>
      <c r="BJ766" s="124">
        <f>B766/B777</f>
        <v>5.1891891891891889E-2</v>
      </c>
      <c r="BK766" s="125">
        <f t="shared" ref="BK766" si="14705">C766/C777</f>
        <v>8.2195636875439834E-2</v>
      </c>
      <c r="BL766" s="126">
        <f t="shared" ref="BL766" si="14706">D766/D777</f>
        <v>6.1724748966331955E-2</v>
      </c>
      <c r="BM766" s="127">
        <f t="shared" ref="BM766" si="14707">E766/E777</f>
        <v>9.0909090909090912E-2</v>
      </c>
      <c r="BN766" s="124">
        <f t="shared" ref="BN766" si="14708">F766/F777</f>
        <v>5.590277777777778E-2</v>
      </c>
      <c r="BO766" s="125">
        <f t="shared" ref="BO766" si="14709">G766/G777</f>
        <v>8.9895013123359582E-2</v>
      </c>
      <c r="BP766" s="126">
        <f t="shared" ref="BP766" si="14710">H766/H777</f>
        <v>7.5348486751224408E-2</v>
      </c>
      <c r="BQ766" s="127">
        <f t="shared" ref="BQ766" si="14711">I766/I777</f>
        <v>7.7186963979416809E-2</v>
      </c>
      <c r="BR766" s="124">
        <f t="shared" ref="BR766" si="14712">J766/J777</f>
        <v>0.10568295114656032</v>
      </c>
      <c r="BS766" s="125">
        <f t="shared" ref="BS766" si="14713">K766/K777</f>
        <v>3.9351851851851853E-2</v>
      </c>
      <c r="BT766" s="126">
        <f t="shared" ref="BT766" si="14714">L766/L777</f>
        <v>0.1029444819060463</v>
      </c>
      <c r="BU766" s="124">
        <f t="shared" ref="BU766" si="14715">M766/M777</f>
        <v>4.5764154959557261E-2</v>
      </c>
      <c r="BV766" s="128">
        <f t="shared" ref="BV766" si="14716">N766/N777</f>
        <v>7.4984820886460232E-2</v>
      </c>
      <c r="BW766" s="129">
        <f t="shared" ref="BW766" si="14717">O766/O777</f>
        <v>5.5714071181859136E-2</v>
      </c>
      <c r="BX766" s="124">
        <f t="shared" ref="BX766" si="14718">P766/P777</f>
        <v>8.0636313768513435E-2</v>
      </c>
      <c r="BY766" s="125">
        <f t="shared" ref="BY766" si="14719">Q766/Q777</f>
        <v>6.4311594202898545E-2</v>
      </c>
      <c r="BZ766" s="126">
        <f t="shared" ref="BZ766" si="14720">R766/R777</f>
        <v>6.3549704947798463E-2</v>
      </c>
      <c r="CA766" s="127">
        <f t="shared" ref="CA766" si="14721">S766/S777</f>
        <v>7.6609029779058591E-2</v>
      </c>
      <c r="CB766" s="124">
        <f t="shared" ref="CB766" si="14722">T766/T777</f>
        <v>0.1063049853372434</v>
      </c>
      <c r="CC766" s="125">
        <f t="shared" ref="CC766" si="14723">U766/U777</f>
        <v>2.4958402662229616E-2</v>
      </c>
      <c r="CD766" s="126">
        <f t="shared" ref="CD766" si="14724">V766/V777</f>
        <v>9.9311531841652326E-2</v>
      </c>
      <c r="CE766" s="127">
        <f t="shared" ref="CE766" si="14725">W766/W777</f>
        <v>6.1345158906134518E-2</v>
      </c>
      <c r="CF766" s="124">
        <f t="shared" ref="CF766" si="14726">X766/X777</f>
        <v>9.7332160656698918E-2</v>
      </c>
      <c r="CG766" s="125">
        <f t="shared" ref="CG766" si="14727">Y766/Y777</f>
        <v>7.511045655375552E-2</v>
      </c>
      <c r="CH766" s="126">
        <f t="shared" ref="CH766" si="14728">Z766/Z777</f>
        <v>6.6437571592210767E-2</v>
      </c>
      <c r="CI766" s="124">
        <f t="shared" ref="CI766" si="14729">AA766/AA777</f>
        <v>9.4774392595449286E-2</v>
      </c>
      <c r="CJ766" s="130">
        <f t="shared" ref="CJ766" si="14730">AB766/AB777</f>
        <v>7.587392366019792E-2</v>
      </c>
      <c r="CK766" s="131">
        <f t="shared" ref="CK766" si="14731">AC766/AC777</f>
        <v>7.3917311746624401E-2</v>
      </c>
    </row>
    <row r="767" spans="1:89" x14ac:dyDescent="0.2">
      <c r="A767" s="140" t="s">
        <v>30</v>
      </c>
      <c r="B767" s="195">
        <v>460</v>
      </c>
      <c r="C767" s="189">
        <v>557</v>
      </c>
      <c r="D767" s="190">
        <v>250</v>
      </c>
      <c r="E767" s="191">
        <v>337</v>
      </c>
      <c r="F767" s="188">
        <v>350</v>
      </c>
      <c r="G767" s="192">
        <v>443</v>
      </c>
      <c r="H767" s="190">
        <v>657</v>
      </c>
      <c r="I767" s="191">
        <v>564</v>
      </c>
      <c r="J767" s="188">
        <v>158</v>
      </c>
      <c r="K767" s="189">
        <v>65</v>
      </c>
      <c r="L767" s="190">
        <v>371</v>
      </c>
      <c r="M767" s="188">
        <v>193</v>
      </c>
      <c r="N767" s="193">
        <v>510</v>
      </c>
      <c r="O767" s="196">
        <v>384</v>
      </c>
      <c r="P767" s="188">
        <v>262</v>
      </c>
      <c r="Q767" s="189">
        <v>270</v>
      </c>
      <c r="R767" s="190">
        <v>305</v>
      </c>
      <c r="S767" s="191">
        <v>376</v>
      </c>
      <c r="T767" s="188">
        <v>97</v>
      </c>
      <c r="U767" s="192">
        <v>28</v>
      </c>
      <c r="V767" s="190">
        <v>447</v>
      </c>
      <c r="W767" s="197">
        <v>166</v>
      </c>
      <c r="X767" s="188">
        <v>351</v>
      </c>
      <c r="Y767" s="192">
        <v>211</v>
      </c>
      <c r="Z767" s="190">
        <v>405</v>
      </c>
      <c r="AA767" s="188">
        <v>837</v>
      </c>
      <c r="AB767" s="165">
        <f t="shared" si="14458"/>
        <v>4623</v>
      </c>
      <c r="AC767" s="166">
        <f t="shared" si="14375"/>
        <v>4431</v>
      </c>
      <c r="BI767" s="140" t="s">
        <v>30</v>
      </c>
      <c r="BJ767" s="124">
        <f>B767/B777</f>
        <v>7.1042471042471037E-2</v>
      </c>
      <c r="BK767" s="125">
        <f t="shared" ref="BK767" si="14732">C767/C777</f>
        <v>7.8395496129486278E-2</v>
      </c>
      <c r="BL767" s="126">
        <f t="shared" ref="BL767" si="14733">D767/D777</f>
        <v>7.3833431777909034E-2</v>
      </c>
      <c r="BM767" s="127">
        <f t="shared" ref="BM767" si="14734">E767/E777</f>
        <v>8.4865273230924201E-2</v>
      </c>
      <c r="BN767" s="124">
        <f t="shared" ref="BN767" si="14735">F767/F777</f>
        <v>6.0763888888888888E-2</v>
      </c>
      <c r="BO767" s="125">
        <f t="shared" ref="BO767" si="14736">G767/G777</f>
        <v>9.6894138232720917E-2</v>
      </c>
      <c r="BP767" s="126">
        <f t="shared" ref="BP767" si="14737">H767/H777</f>
        <v>8.2506592992590735E-2</v>
      </c>
      <c r="BQ767" s="127">
        <f t="shared" ref="BQ767" si="14738">I767/I777</f>
        <v>7.4416149887848004E-2</v>
      </c>
      <c r="BR767" s="124">
        <f t="shared" ref="BR767" si="14739">J767/J777</f>
        <v>7.8763708873379856E-2</v>
      </c>
      <c r="BS767" s="125">
        <f t="shared" ref="BS767" si="14740">K767/K777</f>
        <v>3.7615740740740741E-2</v>
      </c>
      <c r="BT767" s="126">
        <f t="shared" ref="BT767" si="14741">L767/L777</f>
        <v>8.3389525736120476E-2</v>
      </c>
      <c r="BU767" s="124">
        <f t="shared" ref="BU767" si="14742">M767/M777</f>
        <v>4.1081311196253724E-2</v>
      </c>
      <c r="BV767" s="128">
        <f t="shared" ref="BV767" si="14743">N767/N777</f>
        <v>7.7413479052823309E-2</v>
      </c>
      <c r="BW767" s="129">
        <f t="shared" ref="BW767" si="14744">O767/O777</f>
        <v>5.7666316263703256E-2</v>
      </c>
      <c r="BX767" s="124">
        <f t="shared" ref="BX767" si="14745">P767/P777</f>
        <v>7.1859572133845306E-2</v>
      </c>
      <c r="BY767" s="125">
        <f t="shared" ref="BY767" si="14746">Q767/Q777</f>
        <v>8.1521739130434784E-2</v>
      </c>
      <c r="BZ767" s="126">
        <f t="shared" ref="BZ767" si="14747">R767/R777</f>
        <v>6.9223785746709038E-2</v>
      </c>
      <c r="CA767" s="127">
        <f t="shared" ref="CA767" si="14748">S767/S777</f>
        <v>9.0297790585975021E-2</v>
      </c>
      <c r="CB767" s="124">
        <f t="shared" ref="CB767" si="14749">T767/T777</f>
        <v>7.1114369501466282E-2</v>
      </c>
      <c r="CC767" s="125">
        <f t="shared" ref="CC767" si="14750">U767/U777</f>
        <v>2.329450915141431E-2</v>
      </c>
      <c r="CD767" s="126">
        <f t="shared" ref="CD767" si="14751">V767/V777</f>
        <v>7.6936316695352835E-2</v>
      </c>
      <c r="CE767" s="127">
        <f t="shared" ref="CE767" si="14752">W767/W777</f>
        <v>4.0896772604089679E-2</v>
      </c>
      <c r="CF767" s="124">
        <f t="shared" ref="CF767" si="14753">X767/X777</f>
        <v>0.10290237467018469</v>
      </c>
      <c r="CG767" s="125">
        <f t="shared" ref="CG767" si="14754">Y767/Y777</f>
        <v>7.768777614138439E-2</v>
      </c>
      <c r="CH767" s="126">
        <f t="shared" ref="CH767" si="14755">Z767/Z777</f>
        <v>5.7989690721649487E-2</v>
      </c>
      <c r="CI767" s="124">
        <f t="shared" ref="CI767" si="14756">AA767/AA777</f>
        <v>8.0698033166216737E-2</v>
      </c>
      <c r="CJ767" s="130">
        <f t="shared" ref="CJ767" si="14757">AB767/AB777</f>
        <v>7.4267446343657631E-2</v>
      </c>
      <c r="CK767" s="131">
        <f t="shared" ref="CK767" si="14758">AC767/AC777</f>
        <v>7.1310169464248355E-2</v>
      </c>
    </row>
    <row r="768" spans="1:89" x14ac:dyDescent="0.2">
      <c r="A768" s="132" t="s">
        <v>31</v>
      </c>
      <c r="B768" s="198">
        <v>505</v>
      </c>
      <c r="C768" s="182">
        <v>597</v>
      </c>
      <c r="D768" s="183">
        <v>195</v>
      </c>
      <c r="E768" s="184">
        <v>283</v>
      </c>
      <c r="F768" s="181">
        <v>225</v>
      </c>
      <c r="G768" s="185">
        <v>411</v>
      </c>
      <c r="H768" s="183">
        <v>628</v>
      </c>
      <c r="I768" s="184">
        <v>544</v>
      </c>
      <c r="J768" s="181">
        <v>174</v>
      </c>
      <c r="K768" s="182">
        <v>86</v>
      </c>
      <c r="L768" s="183">
        <v>460</v>
      </c>
      <c r="M768" s="181">
        <v>187</v>
      </c>
      <c r="N768" s="186">
        <v>497</v>
      </c>
      <c r="O768" s="199">
        <v>379</v>
      </c>
      <c r="P768" s="181">
        <v>259</v>
      </c>
      <c r="Q768" s="182">
        <v>275</v>
      </c>
      <c r="R768" s="183">
        <v>246</v>
      </c>
      <c r="S768" s="184">
        <v>394</v>
      </c>
      <c r="T768" s="181">
        <v>199</v>
      </c>
      <c r="U768" s="185">
        <v>40</v>
      </c>
      <c r="V768" s="183">
        <v>640</v>
      </c>
      <c r="W768" s="200">
        <v>193</v>
      </c>
      <c r="X768" s="181">
        <v>278</v>
      </c>
      <c r="Y768" s="185">
        <v>253</v>
      </c>
      <c r="Z768" s="183">
        <v>441</v>
      </c>
      <c r="AA768" s="181">
        <v>932</v>
      </c>
      <c r="AB768" s="165">
        <f t="shared" si="14458"/>
        <v>4747</v>
      </c>
      <c r="AC768" s="166">
        <f t="shared" si="14375"/>
        <v>4574</v>
      </c>
      <c r="BI768" s="132" t="s">
        <v>31</v>
      </c>
      <c r="BJ768" s="124">
        <f>B768/B777</f>
        <v>7.7992277992277995E-2</v>
      </c>
      <c r="BK768" s="125">
        <f t="shared" ref="BK768" si="14759">C768/C777</f>
        <v>8.402533427163969E-2</v>
      </c>
      <c r="BL768" s="126">
        <f t="shared" ref="BL768" si="14760">D768/D777</f>
        <v>5.759007678676905E-2</v>
      </c>
      <c r="BM768" s="127">
        <f t="shared" ref="BM768" si="14761">E768/E777</f>
        <v>7.1266683455049107E-2</v>
      </c>
      <c r="BN768" s="124">
        <f t="shared" ref="BN768" si="14762">F768/F777</f>
        <v>3.90625E-2</v>
      </c>
      <c r="BO768" s="125">
        <f t="shared" ref="BO768" si="14763">G768/G777</f>
        <v>8.9895013123359582E-2</v>
      </c>
      <c r="BP768" s="126">
        <f t="shared" ref="BP768" si="14764">H768/H777</f>
        <v>7.8864749466281553E-2</v>
      </c>
      <c r="BQ768" s="127">
        <f t="shared" ref="BQ768" si="14765">I768/I777</f>
        <v>7.1777279324449134E-2</v>
      </c>
      <c r="BR768" s="124">
        <f t="shared" ref="BR768" si="14766">J768/J777</f>
        <v>8.6739780658025928E-2</v>
      </c>
      <c r="BS768" s="125">
        <f t="shared" ref="BS768" si="14767">K768/K777</f>
        <v>4.9768518518518517E-2</v>
      </c>
      <c r="BT768" s="126">
        <f t="shared" ref="BT768" si="14768">L768/L777</f>
        <v>0.10339402112834345</v>
      </c>
      <c r="BU768" s="124">
        <f t="shared" ref="BU768" si="14769">M768/M777</f>
        <v>3.9804171988080034E-2</v>
      </c>
      <c r="BV768" s="128">
        <f t="shared" ref="BV768" si="14770">N768/N777</f>
        <v>7.5440194292653306E-2</v>
      </c>
      <c r="BW768" s="129">
        <f t="shared" ref="BW768" si="14771">O768/O777</f>
        <v>5.6915452770686291E-2</v>
      </c>
      <c r="BX768" s="124">
        <f t="shared" ref="BX768" si="14772">P768/P777</f>
        <v>7.1036752605595166E-2</v>
      </c>
      <c r="BY768" s="125">
        <f t="shared" ref="BY768" si="14773">Q768/Q777</f>
        <v>8.3031400966183569E-2</v>
      </c>
      <c r="BZ768" s="126">
        <f t="shared" ref="BZ768" si="14774">R768/R777</f>
        <v>5.5832955061280075E-2</v>
      </c>
      <c r="CA768" s="127">
        <f t="shared" ref="CA768" si="14775">S768/S777</f>
        <v>9.4620557156580215E-2</v>
      </c>
      <c r="CB768" s="124">
        <f t="shared" ref="CB768" si="14776">T768/T777</f>
        <v>0.14589442815249268</v>
      </c>
      <c r="CC768" s="125">
        <f t="shared" ref="CC768" si="14777">U768/U777</f>
        <v>3.3277870216306155E-2</v>
      </c>
      <c r="CD768" s="126">
        <f t="shared" ref="CD768" si="14778">V768/V777</f>
        <v>0.11015490533562823</v>
      </c>
      <c r="CE768" s="127">
        <f t="shared" ref="CE768" si="14779">W768/W777</f>
        <v>4.7548657304754868E-2</v>
      </c>
      <c r="CF768" s="124">
        <f t="shared" ref="CF768" si="14780">X768/X777</f>
        <v>8.1501026092055118E-2</v>
      </c>
      <c r="CG768" s="125">
        <f t="shared" ref="CG768" si="14781">Y768/Y777</f>
        <v>9.3151693667157587E-2</v>
      </c>
      <c r="CH768" s="126">
        <f t="shared" ref="CH768" si="14782">Z768/Z777</f>
        <v>6.3144329896907214E-2</v>
      </c>
      <c r="CI768" s="124">
        <f t="shared" ref="CI768" si="14783">AA768/AA777</f>
        <v>8.9857308137292716E-2</v>
      </c>
      <c r="CJ768" s="130">
        <f t="shared" ref="CJ768" si="14784">AB768/AB777</f>
        <v>7.6259478216167589E-2</v>
      </c>
      <c r="CK768" s="131">
        <f t="shared" ref="CK768" si="14785">AC768/AC777</f>
        <v>7.3611535799925965E-2</v>
      </c>
    </row>
    <row r="769" spans="1:89" x14ac:dyDescent="0.2">
      <c r="A769" s="140" t="s">
        <v>32</v>
      </c>
      <c r="B769" s="195">
        <v>385</v>
      </c>
      <c r="C769" s="189">
        <v>589</v>
      </c>
      <c r="D769" s="190">
        <v>99</v>
      </c>
      <c r="E769" s="191">
        <v>455</v>
      </c>
      <c r="F769" s="188">
        <v>152</v>
      </c>
      <c r="G769" s="192">
        <v>569</v>
      </c>
      <c r="H769" s="190">
        <v>522</v>
      </c>
      <c r="I769" s="191">
        <v>698</v>
      </c>
      <c r="J769" s="188">
        <v>97</v>
      </c>
      <c r="K769" s="189">
        <v>78</v>
      </c>
      <c r="L769" s="190">
        <v>446</v>
      </c>
      <c r="M769" s="188">
        <v>152</v>
      </c>
      <c r="N769" s="193">
        <v>518</v>
      </c>
      <c r="O769" s="196">
        <v>381</v>
      </c>
      <c r="P769" s="188">
        <v>273</v>
      </c>
      <c r="Q769" s="189">
        <v>302</v>
      </c>
      <c r="R769" s="190">
        <v>171</v>
      </c>
      <c r="S769" s="191">
        <v>364</v>
      </c>
      <c r="T769" s="188">
        <v>133</v>
      </c>
      <c r="U769" s="192">
        <v>29</v>
      </c>
      <c r="V769" s="190">
        <v>617</v>
      </c>
      <c r="W769" s="197">
        <v>141</v>
      </c>
      <c r="X769" s="188">
        <v>191</v>
      </c>
      <c r="Y769" s="192">
        <v>167</v>
      </c>
      <c r="Z769" s="190">
        <v>321</v>
      </c>
      <c r="AA769" s="188">
        <v>939</v>
      </c>
      <c r="AB769" s="165">
        <f t="shared" si="14458"/>
        <v>3925</v>
      </c>
      <c r="AC769" s="166">
        <f t="shared" si="14375"/>
        <v>4864</v>
      </c>
      <c r="BI769" s="140" t="s">
        <v>32</v>
      </c>
      <c r="BJ769" s="124">
        <f>B769/B777</f>
        <v>5.9459459459459463E-2</v>
      </c>
      <c r="BK769" s="125">
        <f t="shared" ref="BK769" si="14786">C769/C777</f>
        <v>8.2899366643209002E-2</v>
      </c>
      <c r="BL769" s="126">
        <f t="shared" ref="BL769" si="14787">D769/D777</f>
        <v>2.923803898405198E-2</v>
      </c>
      <c r="BM769" s="127">
        <f t="shared" ref="BM769" si="14788">E769/E777</f>
        <v>0.11458071014857718</v>
      </c>
      <c r="BN769" s="124">
        <f t="shared" ref="BN769" si="14789">F769/F777</f>
        <v>2.6388888888888889E-2</v>
      </c>
      <c r="BO769" s="125">
        <f t="shared" ref="BO769" si="14790">G769/G777</f>
        <v>0.12445319335083115</v>
      </c>
      <c r="BP769" s="126">
        <f t="shared" ref="BP769" si="14791">H769/H777</f>
        <v>6.5553183473565244E-2</v>
      </c>
      <c r="BQ769" s="127">
        <f t="shared" ref="BQ769" si="14792">I769/I777</f>
        <v>9.2096582662620399E-2</v>
      </c>
      <c r="BR769" s="124">
        <f t="shared" ref="BR769" si="14793">J769/J777</f>
        <v>4.8354935194416748E-2</v>
      </c>
      <c r="BS769" s="125">
        <f t="shared" ref="BS769" si="14794">K769/K777</f>
        <v>4.5138888888888888E-2</v>
      </c>
      <c r="BT769" s="126">
        <f t="shared" ref="BT769" si="14795">L769/L777</f>
        <v>0.10024724657226343</v>
      </c>
      <c r="BU769" s="124">
        <f t="shared" ref="BU769" si="14796">M769/M777</f>
        <v>3.2354193273733504E-2</v>
      </c>
      <c r="BV769" s="128">
        <f t="shared" ref="BV769" si="14797">N769/N777</f>
        <v>7.8627808136004854E-2</v>
      </c>
      <c r="BW769" s="129">
        <f t="shared" ref="BW769" si="14798">O769/O777</f>
        <v>5.721579816789308E-2</v>
      </c>
      <c r="BX769" s="124">
        <f t="shared" ref="BX769" si="14799">P769/P777</f>
        <v>7.4876577070762479E-2</v>
      </c>
      <c r="BY769" s="125">
        <f t="shared" ref="BY769" si="14800">Q769/Q777</f>
        <v>9.1183574879227056E-2</v>
      </c>
      <c r="BZ769" s="126">
        <f t="shared" ref="BZ769" si="14801">R769/R777</f>
        <v>3.8810712664548344E-2</v>
      </c>
      <c r="CA769" s="127">
        <f t="shared" ref="CA769" si="14802">S769/S777</f>
        <v>8.7415946205571568E-2</v>
      </c>
      <c r="CB769" s="124">
        <f t="shared" ref="CB769" si="14803">T769/T777</f>
        <v>9.7507331378299117E-2</v>
      </c>
      <c r="CC769" s="125">
        <f t="shared" ref="CC769" si="14804">U769/U777</f>
        <v>2.4126455906821963E-2</v>
      </c>
      <c r="CD769" s="126">
        <f t="shared" ref="CD769" si="14805">V769/V777</f>
        <v>0.10619621342512908</v>
      </c>
      <c r="CE769" s="127">
        <f t="shared" ref="CE769" si="14806">W769/W777</f>
        <v>3.4737620103473761E-2</v>
      </c>
      <c r="CF769" s="124">
        <f t="shared" ref="CF769" si="14807">X769/X777</f>
        <v>5.5995309293462331E-2</v>
      </c>
      <c r="CG769" s="125">
        <f t="shared" ref="CG769" si="14808">Y769/Y777</f>
        <v>6.1487481590574371E-2</v>
      </c>
      <c r="CH769" s="126">
        <f t="shared" ref="CH769" si="14809">Z769/Z777</f>
        <v>4.596219931271478E-2</v>
      </c>
      <c r="CI769" s="124">
        <f t="shared" ref="CI769" si="14810">AA769/AA777</f>
        <v>9.0532202082529892E-2</v>
      </c>
      <c r="CJ769" s="130">
        <f t="shared" ref="CJ769" si="14811">AB769/AB777</f>
        <v>6.30542346742064E-2</v>
      </c>
      <c r="CK769" s="131">
        <f t="shared" ref="CK769" si="14812">AC769/AC777</f>
        <v>7.827864235479666E-2</v>
      </c>
    </row>
    <row r="770" spans="1:89" x14ac:dyDescent="0.2">
      <c r="A770" s="132" t="s">
        <v>33</v>
      </c>
      <c r="B770" s="198">
        <v>266</v>
      </c>
      <c r="C770" s="182">
        <v>412</v>
      </c>
      <c r="D770" s="183">
        <v>48</v>
      </c>
      <c r="E770" s="184">
        <v>288</v>
      </c>
      <c r="F770" s="181">
        <v>88</v>
      </c>
      <c r="G770" s="185">
        <v>388</v>
      </c>
      <c r="H770" s="183">
        <v>168</v>
      </c>
      <c r="I770" s="184">
        <v>408</v>
      </c>
      <c r="J770" s="181">
        <v>35</v>
      </c>
      <c r="K770" s="182">
        <v>62</v>
      </c>
      <c r="L770" s="183">
        <v>345</v>
      </c>
      <c r="M770" s="181">
        <v>121</v>
      </c>
      <c r="N770" s="186">
        <v>415</v>
      </c>
      <c r="O770" s="199">
        <v>281</v>
      </c>
      <c r="P770" s="181">
        <v>114</v>
      </c>
      <c r="Q770" s="182">
        <v>185</v>
      </c>
      <c r="R770" s="183">
        <v>109</v>
      </c>
      <c r="S770" s="184">
        <v>278</v>
      </c>
      <c r="T770" s="181">
        <v>40</v>
      </c>
      <c r="U770" s="185">
        <v>17</v>
      </c>
      <c r="V770" s="183">
        <v>407</v>
      </c>
      <c r="W770" s="200">
        <v>123</v>
      </c>
      <c r="X770" s="181">
        <v>82</v>
      </c>
      <c r="Y770" s="185">
        <v>126</v>
      </c>
      <c r="Z770" s="183">
        <v>196</v>
      </c>
      <c r="AA770" s="181">
        <v>553</v>
      </c>
      <c r="AB770" s="165">
        <f t="shared" si="14458"/>
        <v>2313</v>
      </c>
      <c r="AC770" s="166">
        <f t="shared" si="14375"/>
        <v>3242</v>
      </c>
      <c r="BI770" s="132" t="s">
        <v>33</v>
      </c>
      <c r="BJ770" s="124">
        <f>B770/B777</f>
        <v>4.1081081081081078E-2</v>
      </c>
      <c r="BK770" s="125">
        <f t="shared" ref="BK770" si="14813">C770/C777</f>
        <v>5.7987332864180154E-2</v>
      </c>
      <c r="BL770" s="126">
        <f t="shared" ref="BL770" si="14814">D770/D777</f>
        <v>1.4176018901358535E-2</v>
      </c>
      <c r="BM770" s="127">
        <f t="shared" ref="BM770" si="14815">E770/E777</f>
        <v>7.2525812138000509E-2</v>
      </c>
      <c r="BN770" s="124">
        <f t="shared" ref="BN770" si="14816">F770/F777</f>
        <v>1.5277777777777777E-2</v>
      </c>
      <c r="BO770" s="125">
        <f t="shared" ref="BO770" si="14817">G770/G777</f>
        <v>8.4864391951006118E-2</v>
      </c>
      <c r="BP770" s="126">
        <f t="shared" ref="BP770" si="14818">H770/H777</f>
        <v>2.1097576290342836E-2</v>
      </c>
      <c r="BQ770" s="127">
        <f t="shared" ref="BQ770" si="14819">I770/I777</f>
        <v>5.383295949333685E-2</v>
      </c>
      <c r="BR770" s="124">
        <f t="shared" ref="BR770" si="14820">J770/J777</f>
        <v>1.7447657028913259E-2</v>
      </c>
      <c r="BS770" s="125">
        <f t="shared" ref="BS770" si="14821">K770/K777</f>
        <v>3.5879629629629629E-2</v>
      </c>
      <c r="BT770" s="126">
        <f t="shared" ref="BT770" si="14822">L770/L777</f>
        <v>7.7545515846257587E-2</v>
      </c>
      <c r="BU770" s="124">
        <f t="shared" ref="BU770" si="14823">M770/M777</f>
        <v>2.5755640698169435E-2</v>
      </c>
      <c r="BV770" s="128">
        <f t="shared" ref="BV770" si="14824">N770/N777</f>
        <v>6.2993321190042501E-2</v>
      </c>
      <c r="BW770" s="129">
        <f t="shared" ref="BW770" si="14825">O770/O777</f>
        <v>4.219852830755369E-2</v>
      </c>
      <c r="BX770" s="124">
        <f t="shared" ref="BX770" si="14826">P770/P777</f>
        <v>3.1267142073505214E-2</v>
      </c>
      <c r="BY770" s="125">
        <f t="shared" ref="BY770" si="14827">Q770/Q777</f>
        <v>5.5857487922705312E-2</v>
      </c>
      <c r="BZ770" s="126">
        <f t="shared" ref="BZ770" si="14828">R770/R777</f>
        <v>2.4738992283250112E-2</v>
      </c>
      <c r="CA770" s="127">
        <f t="shared" ref="CA770" si="14829">S770/S777</f>
        <v>6.6762728146013445E-2</v>
      </c>
      <c r="CB770" s="124">
        <f t="shared" ref="CB770" si="14830">T770/T777</f>
        <v>2.932551319648094E-2</v>
      </c>
      <c r="CC770" s="125">
        <f t="shared" ref="CC770" si="14831">U770/U777</f>
        <v>1.4143094841930116E-2</v>
      </c>
      <c r="CD770" s="126">
        <f t="shared" ref="CD770" si="14832">V770/V777</f>
        <v>7.0051635111876079E-2</v>
      </c>
      <c r="CE770" s="127">
        <f t="shared" ref="CE770" si="14833">W770/W777</f>
        <v>3.0303030303030304E-2</v>
      </c>
      <c r="CF770" s="124">
        <f t="shared" ref="CF770" si="14834">X770/X777</f>
        <v>2.4039871005570215E-2</v>
      </c>
      <c r="CG770" s="125">
        <f t="shared" ref="CG770" si="14835">Y770/Y777</f>
        <v>4.6391752577319589E-2</v>
      </c>
      <c r="CH770" s="126">
        <f t="shared" ref="CH770" si="14836">Z770/Z777</f>
        <v>2.8064146620847653E-2</v>
      </c>
      <c r="CI770" s="124">
        <f t="shared" ref="CI770" si="14837">AA770/AA777</f>
        <v>5.3316621673736984E-2</v>
      </c>
      <c r="CJ770" s="130">
        <f t="shared" ref="CJ770" si="14838">AB770/AB777</f>
        <v>3.715782033157692E-2</v>
      </c>
      <c r="CK770" s="131">
        <f t="shared" ref="CK770" si="14839">AC770/AC777</f>
        <v>5.2175032589278532E-2</v>
      </c>
    </row>
    <row r="771" spans="1:89" x14ac:dyDescent="0.2">
      <c r="A771" s="140" t="s">
        <v>34</v>
      </c>
      <c r="B771" s="195">
        <v>6</v>
      </c>
      <c r="C771" s="189">
        <v>215</v>
      </c>
      <c r="D771" s="190">
        <v>6</v>
      </c>
      <c r="E771" s="191">
        <v>115</v>
      </c>
      <c r="F771" s="188">
        <v>8</v>
      </c>
      <c r="G771" s="192">
        <v>132</v>
      </c>
      <c r="H771" s="190">
        <v>37</v>
      </c>
      <c r="I771" s="191">
        <v>164</v>
      </c>
      <c r="J771" s="188">
        <v>3</v>
      </c>
      <c r="K771" s="189">
        <v>29</v>
      </c>
      <c r="L771" s="190">
        <v>49</v>
      </c>
      <c r="M771" s="188">
        <v>33</v>
      </c>
      <c r="N771" s="193">
        <v>53</v>
      </c>
      <c r="O771" s="196">
        <v>69</v>
      </c>
      <c r="P771" s="188">
        <v>25</v>
      </c>
      <c r="Q771" s="189">
        <v>56</v>
      </c>
      <c r="R771" s="190">
        <v>27</v>
      </c>
      <c r="S771" s="191">
        <v>80</v>
      </c>
      <c r="T771" s="188">
        <v>17</v>
      </c>
      <c r="U771" s="192">
        <v>7</v>
      </c>
      <c r="V771" s="190">
        <v>60</v>
      </c>
      <c r="W771" s="197">
        <v>42</v>
      </c>
      <c r="X771" s="188">
        <v>14</v>
      </c>
      <c r="Y771" s="192">
        <v>39</v>
      </c>
      <c r="Z771" s="190">
        <v>87</v>
      </c>
      <c r="AA771" s="188">
        <v>172</v>
      </c>
      <c r="AB771" s="165">
        <f t="shared" si="14458"/>
        <v>392</v>
      </c>
      <c r="AC771" s="166">
        <f t="shared" si="14375"/>
        <v>1153</v>
      </c>
      <c r="BI771" s="140" t="s">
        <v>34</v>
      </c>
      <c r="BJ771" s="124">
        <f>B771/B777</f>
        <v>9.2664092664092659E-4</v>
      </c>
      <c r="BK771" s="125">
        <f t="shared" ref="BK771" si="14840">C771/C777</f>
        <v>3.0260380014074596E-2</v>
      </c>
      <c r="BL771" s="126">
        <f t="shared" ref="BL771" si="14841">D771/D777</f>
        <v>1.7720023626698169E-3</v>
      </c>
      <c r="BM771" s="127">
        <f t="shared" ref="BM771" si="14842">E771/E777</f>
        <v>2.8959959707882146E-2</v>
      </c>
      <c r="BN771" s="124">
        <f t="shared" ref="BN771" si="14843">F771/F777</f>
        <v>1.3888888888888889E-3</v>
      </c>
      <c r="BO771" s="125">
        <f t="shared" ref="BO771" si="14844">G771/G777</f>
        <v>2.8871391076115485E-2</v>
      </c>
      <c r="BP771" s="126">
        <f t="shared" ref="BP771" si="14845">H771/H777</f>
        <v>4.6464900163255057E-3</v>
      </c>
      <c r="BQ771" s="127">
        <f t="shared" ref="BQ771" si="14846">I771/I777</f>
        <v>2.1638738619870694E-2</v>
      </c>
      <c r="BR771" s="124">
        <f t="shared" ref="BR771" si="14847">J771/J777</f>
        <v>1.4955134596211367E-3</v>
      </c>
      <c r="BS771" s="125">
        <f t="shared" ref="BS771" si="14848">K771/K777</f>
        <v>1.6782407407407409E-2</v>
      </c>
      <c r="BT771" s="126">
        <f t="shared" ref="BT771" si="14849">L771/L777</f>
        <v>1.1013710946280062E-2</v>
      </c>
      <c r="BU771" s="124">
        <f t="shared" ref="BU771" si="14850">M771/M777</f>
        <v>7.0242656449553001E-3</v>
      </c>
      <c r="BV771" s="128">
        <f t="shared" ref="BV771" si="14851">N771/N777</f>
        <v>8.0449301760777171E-3</v>
      </c>
      <c r="BW771" s="129">
        <f t="shared" ref="BW771" si="14852">O771/O777</f>
        <v>1.0361916203634179E-2</v>
      </c>
      <c r="BX771" s="124">
        <f t="shared" ref="BX771" si="14853">P771/P777</f>
        <v>6.856829402084476E-3</v>
      </c>
      <c r="BY771" s="125">
        <f t="shared" ref="BY771" si="14854">Q771/Q777</f>
        <v>1.6908212560386472E-2</v>
      </c>
      <c r="BZ771" s="126">
        <f t="shared" ref="BZ771" si="14855">R771/R777</f>
        <v>6.1280072628234223E-3</v>
      </c>
      <c r="CA771" s="127">
        <f t="shared" ref="CA771" si="14856">S771/S777</f>
        <v>1.921229586935639E-2</v>
      </c>
      <c r="CB771" s="124">
        <f t="shared" ref="CB771" si="14857">T771/T777</f>
        <v>1.2463343108504398E-2</v>
      </c>
      <c r="CC771" s="125">
        <f t="shared" ref="CC771" si="14858">U771/U777</f>
        <v>5.8236272878535774E-3</v>
      </c>
      <c r="CD771" s="126">
        <f t="shared" ref="CD771" si="14859">V771/V777</f>
        <v>1.0327022375215147E-2</v>
      </c>
      <c r="CE771" s="127">
        <f t="shared" ref="CE771" si="14860">W771/W777</f>
        <v>1.0347376201034738E-2</v>
      </c>
      <c r="CF771" s="124">
        <f t="shared" ref="CF771" si="14861">X771/X777</f>
        <v>4.1043682204632073E-3</v>
      </c>
      <c r="CG771" s="125">
        <f t="shared" ref="CG771" si="14862">Y771/Y777</f>
        <v>1.4359351988217967E-2</v>
      </c>
      <c r="CH771" s="126">
        <f t="shared" ref="CH771" si="14863">Z771/Z777</f>
        <v>1.245704467353952E-2</v>
      </c>
      <c r="CI771" s="124">
        <f t="shared" ref="CI771" si="14864">AA771/AA777</f>
        <v>1.6583108368684922E-2</v>
      </c>
      <c r="CJ771" s="130">
        <f t="shared" ref="CJ771" si="14865">AB771/AB777</f>
        <v>6.2973910808379382E-3</v>
      </c>
      <c r="CK771" s="131">
        <f t="shared" ref="CK771" si="14866">AC771/AC777</f>
        <v>1.8555771923330706E-2</v>
      </c>
    </row>
    <row r="772" spans="1:89" x14ac:dyDescent="0.2">
      <c r="A772" s="132" t="s">
        <v>35</v>
      </c>
      <c r="B772" s="198">
        <v>0</v>
      </c>
      <c r="C772" s="182">
        <v>9</v>
      </c>
      <c r="D772" s="183">
        <v>0</v>
      </c>
      <c r="E772" s="184">
        <v>15</v>
      </c>
      <c r="F772" s="181">
        <v>1</v>
      </c>
      <c r="G772" s="185">
        <v>3</v>
      </c>
      <c r="H772" s="183">
        <v>0</v>
      </c>
      <c r="I772" s="184">
        <v>11</v>
      </c>
      <c r="J772" s="181">
        <v>0</v>
      </c>
      <c r="K772" s="182">
        <v>2</v>
      </c>
      <c r="L772" s="183">
        <v>4</v>
      </c>
      <c r="M772" s="181">
        <v>1</v>
      </c>
      <c r="N772" s="186">
        <v>0</v>
      </c>
      <c r="O772" s="199">
        <v>5</v>
      </c>
      <c r="P772" s="181">
        <v>1</v>
      </c>
      <c r="Q772" s="182">
        <v>4</v>
      </c>
      <c r="R772" s="183">
        <v>1</v>
      </c>
      <c r="S772" s="184">
        <v>3</v>
      </c>
      <c r="T772" s="181">
        <v>0</v>
      </c>
      <c r="U772" s="185">
        <v>2</v>
      </c>
      <c r="V772" s="183">
        <v>0</v>
      </c>
      <c r="W772" s="200">
        <v>0</v>
      </c>
      <c r="X772" s="181">
        <v>0</v>
      </c>
      <c r="Y772" s="185">
        <v>0</v>
      </c>
      <c r="Z772" s="183">
        <v>2</v>
      </c>
      <c r="AA772" s="181">
        <v>8</v>
      </c>
      <c r="AB772" s="165">
        <f t="shared" si="14458"/>
        <v>9</v>
      </c>
      <c r="AC772" s="166">
        <f t="shared" si="14375"/>
        <v>63</v>
      </c>
      <c r="BI772" s="132" t="s">
        <v>35</v>
      </c>
      <c r="BJ772" s="124">
        <f>B772/B777</f>
        <v>0</v>
      </c>
      <c r="BK772" s="125">
        <f t="shared" ref="BK772" si="14867">C772/C777</f>
        <v>1.2667135819845179E-3</v>
      </c>
      <c r="BL772" s="126">
        <f t="shared" ref="BL772" si="14868">D772/D777</f>
        <v>0</v>
      </c>
      <c r="BM772" s="127">
        <f t="shared" ref="BM772" si="14869">E772/E777</f>
        <v>3.777386048854193E-3</v>
      </c>
      <c r="BN772" s="124">
        <f t="shared" ref="BN772" si="14870">F772/F777</f>
        <v>1.7361111111111112E-4</v>
      </c>
      <c r="BO772" s="125">
        <f t="shared" ref="BO772" si="14871">G772/G777</f>
        <v>6.5616797900262466E-4</v>
      </c>
      <c r="BP772" s="126">
        <f t="shared" ref="BP772" si="14872">H772/H777</f>
        <v>0</v>
      </c>
      <c r="BQ772" s="127">
        <f t="shared" ref="BQ772" si="14873">I772/I777</f>
        <v>1.4513788098693759E-3</v>
      </c>
      <c r="BR772" s="124">
        <f t="shared" ref="BR772" si="14874">J772/J777</f>
        <v>0</v>
      </c>
      <c r="BS772" s="125">
        <f t="shared" ref="BS772" si="14875">K772/K777</f>
        <v>1.1574074074074073E-3</v>
      </c>
      <c r="BT772" s="126">
        <f t="shared" ref="BT772" si="14876">L772/L777</f>
        <v>8.9907844459429084E-4</v>
      </c>
      <c r="BU772" s="124">
        <f t="shared" ref="BU772" si="14877">M772/M777</f>
        <v>2.1285653469561516E-4</v>
      </c>
      <c r="BV772" s="128">
        <f t="shared" ref="BV772" si="14878">N772/N777</f>
        <v>0</v>
      </c>
      <c r="BW772" s="129">
        <f t="shared" ref="BW772" si="14879">O772/O777</f>
        <v>7.5086349301696953E-4</v>
      </c>
      <c r="BX772" s="124">
        <f t="shared" ref="BX772" si="14880">P772/P777</f>
        <v>2.7427317608337906E-4</v>
      </c>
      <c r="BY772" s="125">
        <f t="shared" ref="BY772" si="14881">Q772/Q777</f>
        <v>1.2077294685990338E-3</v>
      </c>
      <c r="BZ772" s="126">
        <f t="shared" ref="BZ772" si="14882">R772/R777</f>
        <v>2.2696323195642307E-4</v>
      </c>
      <c r="CA772" s="127">
        <f t="shared" ref="CA772" si="14883">S772/S777</f>
        <v>7.2046109510086451E-4</v>
      </c>
      <c r="CB772" s="124">
        <f t="shared" ref="CB772" si="14884">T772/T777</f>
        <v>0</v>
      </c>
      <c r="CC772" s="125">
        <f t="shared" ref="CC772" si="14885">U772/U777</f>
        <v>1.6638935108153079E-3</v>
      </c>
      <c r="CD772" s="126">
        <f t="shared" ref="CD772" si="14886">V772/V777</f>
        <v>0</v>
      </c>
      <c r="CE772" s="127">
        <f t="shared" ref="CE772" si="14887">W772/W777</f>
        <v>0</v>
      </c>
      <c r="CF772" s="124">
        <f t="shared" ref="CF772" si="14888">X772/X777</f>
        <v>0</v>
      </c>
      <c r="CG772" s="125">
        <f t="shared" ref="CG772" si="14889">Y772/Y777</f>
        <v>0</v>
      </c>
      <c r="CH772" s="126">
        <f t="shared" ref="CH772" si="14890">Z772/Z777</f>
        <v>2.8636884306987401E-4</v>
      </c>
      <c r="CI772" s="124">
        <f t="shared" ref="CI772" si="14891">AA772/AA777</f>
        <v>7.7130736598534516E-4</v>
      </c>
      <c r="CJ772" s="130">
        <f t="shared" ref="CJ772" si="14892">AB772/AB777</f>
        <v>1.4458295848862615E-4</v>
      </c>
      <c r="CK772" s="131">
        <f t="shared" ref="CK772" si="14893">AC772/AC777</f>
        <v>1.0138886653684601E-3</v>
      </c>
    </row>
    <row r="773" spans="1:89" x14ac:dyDescent="0.2">
      <c r="A773" s="140" t="s">
        <v>36</v>
      </c>
      <c r="B773" s="195">
        <v>0</v>
      </c>
      <c r="C773" s="189">
        <v>0</v>
      </c>
      <c r="D773" s="190">
        <v>0</v>
      </c>
      <c r="E773" s="191">
        <v>0</v>
      </c>
      <c r="F773" s="188">
        <v>0</v>
      </c>
      <c r="G773" s="192">
        <v>0</v>
      </c>
      <c r="H773" s="190">
        <v>0</v>
      </c>
      <c r="I773" s="191">
        <v>0</v>
      </c>
      <c r="J773" s="188">
        <v>0</v>
      </c>
      <c r="K773" s="192">
        <v>0</v>
      </c>
      <c r="L773" s="190">
        <v>0</v>
      </c>
      <c r="M773" s="188">
        <v>0</v>
      </c>
      <c r="N773" s="193">
        <v>0</v>
      </c>
      <c r="O773" s="196">
        <v>0</v>
      </c>
      <c r="P773" s="188">
        <v>0</v>
      </c>
      <c r="Q773" s="192">
        <v>0</v>
      </c>
      <c r="R773" s="190">
        <v>0</v>
      </c>
      <c r="S773" s="191">
        <v>0</v>
      </c>
      <c r="T773" s="188">
        <v>0</v>
      </c>
      <c r="U773" s="192">
        <v>0</v>
      </c>
      <c r="V773" s="190">
        <v>0</v>
      </c>
      <c r="W773" s="191">
        <v>0</v>
      </c>
      <c r="X773" s="188">
        <v>0</v>
      </c>
      <c r="Y773" s="192">
        <v>0</v>
      </c>
      <c r="Z773" s="190">
        <v>0</v>
      </c>
      <c r="AA773" s="188">
        <v>0</v>
      </c>
      <c r="AB773" s="165">
        <f t="shared" si="14458"/>
        <v>0</v>
      </c>
      <c r="AC773" s="166">
        <f t="shared" si="14375"/>
        <v>0</v>
      </c>
      <c r="BI773" s="140" t="s">
        <v>36</v>
      </c>
      <c r="BJ773" s="124">
        <f>B773/B777</f>
        <v>0</v>
      </c>
      <c r="BK773" s="125">
        <f t="shared" ref="BK773" si="14894">C773/C777</f>
        <v>0</v>
      </c>
      <c r="BL773" s="126">
        <f t="shared" ref="BL773" si="14895">D773/D777</f>
        <v>0</v>
      </c>
      <c r="BM773" s="127">
        <f t="shared" ref="BM773" si="14896">E773/E777</f>
        <v>0</v>
      </c>
      <c r="BN773" s="124">
        <f t="shared" ref="BN773" si="14897">F773/F777</f>
        <v>0</v>
      </c>
      <c r="BO773" s="125">
        <f t="shared" ref="BO773" si="14898">G773/G777</f>
        <v>0</v>
      </c>
      <c r="BP773" s="126">
        <f t="shared" ref="BP773" si="14899">H773/H777</f>
        <v>0</v>
      </c>
      <c r="BQ773" s="127">
        <f t="shared" ref="BQ773" si="14900">I773/I777</f>
        <v>0</v>
      </c>
      <c r="BR773" s="124">
        <f t="shared" ref="BR773" si="14901">J773/J777</f>
        <v>0</v>
      </c>
      <c r="BS773" s="125">
        <f t="shared" ref="BS773" si="14902">K773/K777</f>
        <v>0</v>
      </c>
      <c r="BT773" s="126">
        <f t="shared" ref="BT773" si="14903">L773/L777</f>
        <v>0</v>
      </c>
      <c r="BU773" s="124">
        <f t="shared" ref="BU773" si="14904">M773/M777</f>
        <v>0</v>
      </c>
      <c r="BV773" s="128">
        <f t="shared" ref="BV773" si="14905">N773/N777</f>
        <v>0</v>
      </c>
      <c r="BW773" s="129">
        <f t="shared" ref="BW773" si="14906">O773/O777</f>
        <v>0</v>
      </c>
      <c r="BX773" s="124">
        <f t="shared" ref="BX773" si="14907">P773/P777</f>
        <v>0</v>
      </c>
      <c r="BY773" s="125">
        <f t="shared" ref="BY773" si="14908">Q773/Q777</f>
        <v>0</v>
      </c>
      <c r="BZ773" s="126">
        <f t="shared" ref="BZ773" si="14909">R773/R777</f>
        <v>0</v>
      </c>
      <c r="CA773" s="127">
        <f t="shared" ref="CA773" si="14910">S773/S777</f>
        <v>0</v>
      </c>
      <c r="CB773" s="124">
        <f t="shared" ref="CB773" si="14911">T773/T777</f>
        <v>0</v>
      </c>
      <c r="CC773" s="125">
        <f t="shared" ref="CC773" si="14912">U773/U777</f>
        <v>0</v>
      </c>
      <c r="CD773" s="126">
        <f t="shared" ref="CD773" si="14913">V773/V777</f>
        <v>0</v>
      </c>
      <c r="CE773" s="127">
        <f t="shared" ref="CE773" si="14914">W773/W777</f>
        <v>0</v>
      </c>
      <c r="CF773" s="124">
        <f t="shared" ref="CF773" si="14915">X773/X777</f>
        <v>0</v>
      </c>
      <c r="CG773" s="125">
        <f t="shared" ref="CG773" si="14916">Y773/Y777</f>
        <v>0</v>
      </c>
      <c r="CH773" s="126">
        <f t="shared" ref="CH773" si="14917">Z773/Z777</f>
        <v>0</v>
      </c>
      <c r="CI773" s="124">
        <f t="shared" ref="CI773" si="14918">AA773/AA777</f>
        <v>0</v>
      </c>
      <c r="CJ773" s="130">
        <f t="shared" ref="CJ773" si="14919">AB773/AB777</f>
        <v>0</v>
      </c>
      <c r="CK773" s="131">
        <f t="shared" ref="CK773" si="14920">AC773/AC777</f>
        <v>0</v>
      </c>
    </row>
    <row r="774" spans="1:89" x14ac:dyDescent="0.2">
      <c r="A774" s="132" t="s">
        <v>37</v>
      </c>
      <c r="B774" s="57">
        <v>0</v>
      </c>
      <c r="C774" s="58">
        <v>0</v>
      </c>
      <c r="D774" s="134">
        <v>0</v>
      </c>
      <c r="E774" s="135">
        <v>0</v>
      </c>
      <c r="F774" s="133">
        <v>0</v>
      </c>
      <c r="G774" s="136">
        <v>0</v>
      </c>
      <c r="H774" s="134">
        <v>0</v>
      </c>
      <c r="I774" s="135">
        <v>0</v>
      </c>
      <c r="J774" s="133">
        <v>0</v>
      </c>
      <c r="K774" s="136">
        <v>0</v>
      </c>
      <c r="L774" s="134">
        <v>0</v>
      </c>
      <c r="M774" s="133">
        <v>0</v>
      </c>
      <c r="N774" s="137">
        <v>0</v>
      </c>
      <c r="O774" s="138">
        <v>0</v>
      </c>
      <c r="P774" s="133">
        <v>0</v>
      </c>
      <c r="Q774" s="136">
        <v>0</v>
      </c>
      <c r="R774" s="134"/>
      <c r="S774" s="135">
        <v>0</v>
      </c>
      <c r="T774" s="133">
        <v>0</v>
      </c>
      <c r="U774" s="136">
        <v>0</v>
      </c>
      <c r="V774" s="134">
        <v>0</v>
      </c>
      <c r="W774" s="135">
        <v>0</v>
      </c>
      <c r="X774" s="133">
        <v>0</v>
      </c>
      <c r="Y774" s="136">
        <v>0</v>
      </c>
      <c r="Z774" s="139">
        <v>0</v>
      </c>
      <c r="AA774" s="2">
        <v>0</v>
      </c>
      <c r="AB774" s="165"/>
      <c r="AC774" s="166"/>
      <c r="BI774" s="132" t="s">
        <v>37</v>
      </c>
      <c r="BJ774" s="124">
        <f>B774/B777</f>
        <v>0</v>
      </c>
      <c r="BK774" s="125">
        <f t="shared" ref="BK774" si="14921">C774/C777</f>
        <v>0</v>
      </c>
      <c r="BL774" s="126">
        <f t="shared" ref="BL774" si="14922">D774/D777</f>
        <v>0</v>
      </c>
      <c r="BM774" s="127">
        <f t="shared" ref="BM774" si="14923">E774/E777</f>
        <v>0</v>
      </c>
      <c r="BN774" s="124">
        <f t="shared" ref="BN774" si="14924">F774/F777</f>
        <v>0</v>
      </c>
      <c r="BO774" s="125">
        <f t="shared" ref="BO774" si="14925">G774/G777</f>
        <v>0</v>
      </c>
      <c r="BP774" s="126">
        <f t="shared" ref="BP774" si="14926">H774/H777</f>
        <v>0</v>
      </c>
      <c r="BQ774" s="127">
        <f t="shared" ref="BQ774" si="14927">I774/I777</f>
        <v>0</v>
      </c>
      <c r="BR774" s="124">
        <f t="shared" ref="BR774" si="14928">J774/J777</f>
        <v>0</v>
      </c>
      <c r="BS774" s="125">
        <f t="shared" ref="BS774" si="14929">K774/K777</f>
        <v>0</v>
      </c>
      <c r="BT774" s="126">
        <f t="shared" ref="BT774" si="14930">L774/L777</f>
        <v>0</v>
      </c>
      <c r="BU774" s="124">
        <f t="shared" ref="BU774" si="14931">M774/M777</f>
        <v>0</v>
      </c>
      <c r="BV774" s="128">
        <f t="shared" ref="BV774" si="14932">N774/N777</f>
        <v>0</v>
      </c>
      <c r="BW774" s="129">
        <f t="shared" ref="BW774" si="14933">O774/O777</f>
        <v>0</v>
      </c>
      <c r="BX774" s="124">
        <f t="shared" ref="BX774" si="14934">P774/P777</f>
        <v>0</v>
      </c>
      <c r="BY774" s="125">
        <f t="shared" ref="BY774" si="14935">Q774/Q777</f>
        <v>0</v>
      </c>
      <c r="BZ774" s="126">
        <f t="shared" ref="BZ774" si="14936">R774/R777</f>
        <v>0</v>
      </c>
      <c r="CA774" s="127">
        <f t="shared" ref="CA774" si="14937">S774/S777</f>
        <v>0</v>
      </c>
      <c r="CB774" s="124">
        <f t="shared" ref="CB774" si="14938">T774/T777</f>
        <v>0</v>
      </c>
      <c r="CC774" s="125">
        <f t="shared" ref="CC774" si="14939">U774/U777</f>
        <v>0</v>
      </c>
      <c r="CD774" s="126">
        <f t="shared" ref="CD774" si="14940">V774/V777</f>
        <v>0</v>
      </c>
      <c r="CE774" s="127">
        <f t="shared" ref="CE774" si="14941">W774/W777</f>
        <v>0</v>
      </c>
      <c r="CF774" s="124">
        <f t="shared" ref="CF774" si="14942">X774/X777</f>
        <v>0</v>
      </c>
      <c r="CG774" s="125">
        <f t="shared" ref="CG774" si="14943">Y774/Y777</f>
        <v>0</v>
      </c>
      <c r="CH774" s="126">
        <f t="shared" ref="CH774" si="14944">Z774/Z777</f>
        <v>0</v>
      </c>
      <c r="CI774" s="124">
        <f t="shared" ref="CI774" si="14945">AA774/AA777</f>
        <v>0</v>
      </c>
      <c r="CJ774" s="130">
        <f t="shared" ref="CJ774" si="14946">AB774/AB777</f>
        <v>0</v>
      </c>
      <c r="CK774" s="131">
        <f t="shared" ref="CK774" si="14947">AC774/AC777</f>
        <v>0</v>
      </c>
    </row>
    <row r="775" spans="1:89" x14ac:dyDescent="0.2">
      <c r="A775" s="140" t="s">
        <v>38</v>
      </c>
      <c r="B775" s="55"/>
      <c r="C775" s="56"/>
      <c r="D775" s="145"/>
      <c r="E775" s="142"/>
      <c r="F775" s="143"/>
      <c r="G775" s="144"/>
      <c r="H775" s="145"/>
      <c r="I775" s="142"/>
      <c r="J775" s="143"/>
      <c r="K775" s="144"/>
      <c r="L775" s="145"/>
      <c r="M775" s="143"/>
      <c r="N775" s="147"/>
      <c r="O775" s="146"/>
      <c r="P775" s="143"/>
      <c r="Q775" s="144"/>
      <c r="R775" s="145"/>
      <c r="S775" s="142"/>
      <c r="T775" s="143"/>
      <c r="U775" s="144"/>
      <c r="V775" s="145"/>
      <c r="W775" s="142"/>
      <c r="X775" s="143"/>
      <c r="Y775" s="144"/>
      <c r="Z775" s="3"/>
      <c r="AA775" s="141"/>
      <c r="AB775" s="165"/>
      <c r="AC775" s="166"/>
      <c r="BI775" s="140" t="s">
        <v>38</v>
      </c>
      <c r="BJ775" s="124">
        <f>B775/B777</f>
        <v>0</v>
      </c>
      <c r="BK775" s="125">
        <f t="shared" ref="BK775" si="14948">C775/C777</f>
        <v>0</v>
      </c>
      <c r="BL775" s="126">
        <f t="shared" ref="BL775" si="14949">D775/D777</f>
        <v>0</v>
      </c>
      <c r="BM775" s="127">
        <f t="shared" ref="BM775" si="14950">E775/E777</f>
        <v>0</v>
      </c>
      <c r="BN775" s="124">
        <f t="shared" ref="BN775" si="14951">F775/F777</f>
        <v>0</v>
      </c>
      <c r="BO775" s="125">
        <f t="shared" ref="BO775" si="14952">G775/G777</f>
        <v>0</v>
      </c>
      <c r="BP775" s="126">
        <f t="shared" ref="BP775" si="14953">H775/H777</f>
        <v>0</v>
      </c>
      <c r="BQ775" s="127">
        <f t="shared" ref="BQ775" si="14954">I775/I777</f>
        <v>0</v>
      </c>
      <c r="BR775" s="124">
        <f t="shared" ref="BR775" si="14955">J775/J777</f>
        <v>0</v>
      </c>
      <c r="BS775" s="125">
        <f t="shared" ref="BS775" si="14956">K775/K777</f>
        <v>0</v>
      </c>
      <c r="BT775" s="126">
        <f t="shared" ref="BT775" si="14957">L775/L777</f>
        <v>0</v>
      </c>
      <c r="BU775" s="124">
        <f t="shared" ref="BU775" si="14958">M775/M777</f>
        <v>0</v>
      </c>
      <c r="BV775" s="128">
        <f t="shared" ref="BV775" si="14959">N775/N777</f>
        <v>0</v>
      </c>
      <c r="BW775" s="129">
        <f t="shared" ref="BW775" si="14960">O775/O777</f>
        <v>0</v>
      </c>
      <c r="BX775" s="124">
        <f t="shared" ref="BX775" si="14961">P775/P777</f>
        <v>0</v>
      </c>
      <c r="BY775" s="125">
        <f t="shared" ref="BY775" si="14962">Q775/Q777</f>
        <v>0</v>
      </c>
      <c r="BZ775" s="126">
        <f t="shared" ref="BZ775" si="14963">R775/R777</f>
        <v>0</v>
      </c>
      <c r="CA775" s="127">
        <f t="shared" ref="CA775" si="14964">S775/S777</f>
        <v>0</v>
      </c>
      <c r="CB775" s="124">
        <f t="shared" ref="CB775" si="14965">T775/T777</f>
        <v>0</v>
      </c>
      <c r="CC775" s="125">
        <f t="shared" ref="CC775" si="14966">U775/U777</f>
        <v>0</v>
      </c>
      <c r="CD775" s="126">
        <f t="shared" ref="CD775" si="14967">V775/V777</f>
        <v>0</v>
      </c>
      <c r="CE775" s="127">
        <f t="shared" ref="CE775" si="14968">W775/W777</f>
        <v>0</v>
      </c>
      <c r="CF775" s="124">
        <f t="shared" ref="CF775" si="14969">X775/X777</f>
        <v>0</v>
      </c>
      <c r="CG775" s="125">
        <f t="shared" ref="CG775" si="14970">Y775/Y777</f>
        <v>0</v>
      </c>
      <c r="CH775" s="126">
        <f t="shared" ref="CH775" si="14971">Z775/Z777</f>
        <v>0</v>
      </c>
      <c r="CI775" s="124">
        <f t="shared" ref="CI775" si="14972">AA775/AA777</f>
        <v>0</v>
      </c>
      <c r="CJ775" s="130">
        <f t="shared" ref="CJ775" si="14973">AB775/AB777</f>
        <v>0</v>
      </c>
      <c r="CK775" s="131">
        <f t="shared" ref="CK775" si="14974">AC775/AC777</f>
        <v>0</v>
      </c>
    </row>
    <row r="776" spans="1:89" ht="13.5" thickBot="1" x14ac:dyDescent="0.25">
      <c r="A776" s="132" t="s">
        <v>39</v>
      </c>
      <c r="B776" s="57"/>
      <c r="C776" s="58"/>
      <c r="D776" s="134"/>
      <c r="E776" s="135"/>
      <c r="F776" s="133"/>
      <c r="G776" s="136"/>
      <c r="H776" s="134"/>
      <c r="I776" s="135"/>
      <c r="J776" s="133"/>
      <c r="K776" s="136"/>
      <c r="L776" s="134"/>
      <c r="M776" s="133"/>
      <c r="N776" s="137"/>
      <c r="O776" s="138"/>
      <c r="P776" s="133"/>
      <c r="Q776" s="136"/>
      <c r="R776" s="134"/>
      <c r="S776" s="135"/>
      <c r="T776" s="133"/>
      <c r="U776" s="136"/>
      <c r="V776" s="134"/>
      <c r="W776" s="135"/>
      <c r="X776" s="133"/>
      <c r="Y776" s="136"/>
      <c r="Z776" s="139"/>
      <c r="AA776" s="2"/>
      <c r="AB776" s="165"/>
      <c r="AC776" s="166"/>
      <c r="BI776" s="132" t="s">
        <v>39</v>
      </c>
      <c r="BJ776" s="124">
        <f>B776/B777</f>
        <v>0</v>
      </c>
      <c r="BK776" s="125">
        <f t="shared" ref="BK776" si="14975">C776/C777</f>
        <v>0</v>
      </c>
      <c r="BL776" s="126">
        <f t="shared" ref="BL776" si="14976">D776/D777</f>
        <v>0</v>
      </c>
      <c r="BM776" s="127">
        <f t="shared" ref="BM776" si="14977">E776/E777</f>
        <v>0</v>
      </c>
      <c r="BN776" s="124">
        <f t="shared" ref="BN776" si="14978">F776/F777</f>
        <v>0</v>
      </c>
      <c r="BO776" s="125">
        <f t="shared" ref="BO776" si="14979">G776/G777</f>
        <v>0</v>
      </c>
      <c r="BP776" s="126">
        <f t="shared" ref="BP776" si="14980">H776/H777</f>
        <v>0</v>
      </c>
      <c r="BQ776" s="127">
        <f t="shared" ref="BQ776" si="14981">I776/I777</f>
        <v>0</v>
      </c>
      <c r="BR776" s="124">
        <f t="shared" ref="BR776" si="14982">J776/J777</f>
        <v>0</v>
      </c>
      <c r="BS776" s="125">
        <f t="shared" ref="BS776" si="14983">K776/K777</f>
        <v>0</v>
      </c>
      <c r="BT776" s="126">
        <f t="shared" ref="BT776" si="14984">L776/L777</f>
        <v>0</v>
      </c>
      <c r="BU776" s="124">
        <f t="shared" ref="BU776" si="14985">M776/M777</f>
        <v>0</v>
      </c>
      <c r="BV776" s="128">
        <f t="shared" ref="BV776" si="14986">N776/N777</f>
        <v>0</v>
      </c>
      <c r="BW776" s="129">
        <f t="shared" ref="BW776" si="14987">O776/O777</f>
        <v>0</v>
      </c>
      <c r="BX776" s="124">
        <f t="shared" ref="BX776" si="14988">P776/P777</f>
        <v>0</v>
      </c>
      <c r="BY776" s="125">
        <f t="shared" ref="BY776" si="14989">Q776/Q777</f>
        <v>0</v>
      </c>
      <c r="BZ776" s="126">
        <f t="shared" ref="BZ776" si="14990">R776/R777</f>
        <v>0</v>
      </c>
      <c r="CA776" s="127">
        <f t="shared" ref="CA776" si="14991">S776/S777</f>
        <v>0</v>
      </c>
      <c r="CB776" s="124">
        <f t="shared" ref="CB776" si="14992">T776/T777</f>
        <v>0</v>
      </c>
      <c r="CC776" s="125">
        <f t="shared" ref="CC776" si="14993">U776/U777</f>
        <v>0</v>
      </c>
      <c r="CD776" s="126">
        <f t="shared" ref="CD776" si="14994">V776/V777</f>
        <v>0</v>
      </c>
      <c r="CE776" s="127">
        <f t="shared" ref="CE776" si="14995">W776/W777</f>
        <v>0</v>
      </c>
      <c r="CF776" s="124">
        <f t="shared" ref="CF776" si="14996">X776/X777</f>
        <v>0</v>
      </c>
      <c r="CG776" s="125">
        <f t="shared" ref="CG776" si="14997">Y776/Y777</f>
        <v>0</v>
      </c>
      <c r="CH776" s="126">
        <f t="shared" ref="CH776" si="14998">Z776/Z777</f>
        <v>0</v>
      </c>
      <c r="CI776" s="124">
        <f t="shared" ref="CI776" si="14999">AA776/AA777</f>
        <v>0</v>
      </c>
      <c r="CJ776" s="130">
        <f t="shared" ref="CJ776" si="15000">AB776/AB777</f>
        <v>0</v>
      </c>
      <c r="CK776" s="131">
        <f t="shared" ref="CK776" si="15001">AC776/AC777</f>
        <v>0</v>
      </c>
    </row>
    <row r="777" spans="1:89" ht="14.25" thickTop="1" thickBot="1" x14ac:dyDescent="0.25">
      <c r="A777" s="254" t="s">
        <v>13</v>
      </c>
      <c r="B777" s="14">
        <f t="shared" ref="B777:AA777" si="15002">SUM(B754:B776)</f>
        <v>6475</v>
      </c>
      <c r="C777" s="1">
        <f t="shared" si="15002"/>
        <v>7105</v>
      </c>
      <c r="D777" s="14">
        <f t="shared" si="15002"/>
        <v>3386</v>
      </c>
      <c r="E777" s="1">
        <f t="shared" si="15002"/>
        <v>3971</v>
      </c>
      <c r="F777" s="14">
        <f t="shared" si="15002"/>
        <v>5760</v>
      </c>
      <c r="G777" s="1">
        <f t="shared" si="15002"/>
        <v>4572</v>
      </c>
      <c r="H777" s="14">
        <f t="shared" si="15002"/>
        <v>7963</v>
      </c>
      <c r="I777" s="1">
        <f t="shared" si="15002"/>
        <v>7579</v>
      </c>
      <c r="J777" s="14">
        <f t="shared" si="15002"/>
        <v>2006</v>
      </c>
      <c r="K777" s="1">
        <f t="shared" si="15002"/>
        <v>1728</v>
      </c>
      <c r="L777" s="14">
        <f t="shared" si="15002"/>
        <v>4449</v>
      </c>
      <c r="M777" s="1">
        <f t="shared" si="15002"/>
        <v>4698</v>
      </c>
      <c r="N777" s="14">
        <f t="shared" si="15002"/>
        <v>6588</v>
      </c>
      <c r="O777" s="1">
        <f t="shared" si="15002"/>
        <v>6659</v>
      </c>
      <c r="P777" s="14">
        <f t="shared" si="15002"/>
        <v>3646</v>
      </c>
      <c r="Q777" s="1">
        <f t="shared" si="15002"/>
        <v>3312</v>
      </c>
      <c r="R777" s="14">
        <f t="shared" si="15002"/>
        <v>4406</v>
      </c>
      <c r="S777" s="1">
        <f t="shared" si="15002"/>
        <v>4164</v>
      </c>
      <c r="T777" s="14">
        <f t="shared" si="15002"/>
        <v>1364</v>
      </c>
      <c r="U777" s="1">
        <f t="shared" si="15002"/>
        <v>1202</v>
      </c>
      <c r="V777" s="14">
        <f t="shared" si="15002"/>
        <v>5810</v>
      </c>
      <c r="W777" s="1">
        <f t="shared" si="15002"/>
        <v>4059</v>
      </c>
      <c r="X777" s="14">
        <f t="shared" si="15002"/>
        <v>3411</v>
      </c>
      <c r="Y777" s="1">
        <f t="shared" si="15002"/>
        <v>2716</v>
      </c>
      <c r="Z777" s="14">
        <f t="shared" si="15002"/>
        <v>6984</v>
      </c>
      <c r="AA777" s="1">
        <f t="shared" si="15002"/>
        <v>10372</v>
      </c>
      <c r="AB777" s="167">
        <f t="shared" ref="AB777:AC777" si="15003">SUM(AB753:AB776)</f>
        <v>62248</v>
      </c>
      <c r="AC777" s="168">
        <f t="shared" si="15003"/>
        <v>62137</v>
      </c>
      <c r="BI777" s="254" t="s">
        <v>13</v>
      </c>
      <c r="BJ777" s="148">
        <f>SUM(BJ753:BJ776)</f>
        <v>1</v>
      </c>
      <c r="BK777" s="149">
        <f t="shared" ref="BK777:CK777" si="15004">SUM(BK753:BK776)</f>
        <v>1</v>
      </c>
      <c r="BL777" s="148">
        <f t="shared" si="15004"/>
        <v>1</v>
      </c>
      <c r="BM777" s="149">
        <f t="shared" si="15004"/>
        <v>0.99999999999999989</v>
      </c>
      <c r="BN777" s="148">
        <f t="shared" si="15004"/>
        <v>1</v>
      </c>
      <c r="BO777" s="149">
        <f t="shared" si="15004"/>
        <v>0.99999999999999989</v>
      </c>
      <c r="BP777" s="148">
        <f t="shared" si="15004"/>
        <v>1</v>
      </c>
      <c r="BQ777" s="149">
        <f t="shared" si="15004"/>
        <v>0.99999999999999989</v>
      </c>
      <c r="BR777" s="148">
        <f t="shared" si="15004"/>
        <v>1</v>
      </c>
      <c r="BS777" s="149">
        <f t="shared" si="15004"/>
        <v>1</v>
      </c>
      <c r="BT777" s="148">
        <f t="shared" si="15004"/>
        <v>1</v>
      </c>
      <c r="BU777" s="149">
        <f t="shared" si="15004"/>
        <v>0.99999999999999989</v>
      </c>
      <c r="BV777" s="148">
        <f t="shared" si="15004"/>
        <v>1</v>
      </c>
      <c r="BW777" s="149">
        <f t="shared" si="15004"/>
        <v>1</v>
      </c>
      <c r="BX777" s="148">
        <f t="shared" si="15004"/>
        <v>1</v>
      </c>
      <c r="BY777" s="149">
        <f t="shared" si="15004"/>
        <v>0.99999999999999989</v>
      </c>
      <c r="BZ777" s="148">
        <f t="shared" si="15004"/>
        <v>1</v>
      </c>
      <c r="CA777" s="149">
        <f t="shared" si="15004"/>
        <v>0.99999999999999989</v>
      </c>
      <c r="CB777" s="148">
        <f t="shared" si="15004"/>
        <v>1</v>
      </c>
      <c r="CC777" s="149">
        <f t="shared" si="15004"/>
        <v>0.99999999999999978</v>
      </c>
      <c r="CD777" s="148">
        <f t="shared" si="15004"/>
        <v>1</v>
      </c>
      <c r="CE777" s="149">
        <f t="shared" si="15004"/>
        <v>1</v>
      </c>
      <c r="CF777" s="148">
        <f t="shared" si="15004"/>
        <v>0.99999999999999989</v>
      </c>
      <c r="CG777" s="149">
        <f t="shared" si="15004"/>
        <v>1</v>
      </c>
      <c r="CH777" s="148">
        <f t="shared" si="15004"/>
        <v>0.99999999999999989</v>
      </c>
      <c r="CI777" s="149">
        <f t="shared" si="15004"/>
        <v>0.99999999999999989</v>
      </c>
      <c r="CJ777" s="148">
        <f t="shared" si="15004"/>
        <v>1</v>
      </c>
      <c r="CK777" s="149">
        <f t="shared" si="15004"/>
        <v>1.0000000000000002</v>
      </c>
    </row>
    <row r="778" spans="1:89" ht="13.5" thickTop="1" x14ac:dyDescent="0.2">
      <c r="A778" s="179"/>
    </row>
    <row r="780" spans="1:89" x14ac:dyDescent="0.2">
      <c r="A780" s="271">
        <f>+A749+1</f>
        <v>44008</v>
      </c>
      <c r="B780" s="271"/>
      <c r="C780" s="271"/>
      <c r="D780" s="271"/>
      <c r="BI780" s="270">
        <f>+BI718+2</f>
        <v>44008</v>
      </c>
      <c r="BJ780" s="270"/>
      <c r="BK780" s="270"/>
      <c r="BL780" s="270"/>
    </row>
    <row r="781" spans="1:89" ht="13.5" thickBot="1" x14ac:dyDescent="0.25">
      <c r="AE781" t="s">
        <v>84</v>
      </c>
    </row>
    <row r="782" spans="1:89" ht="14.25" thickTop="1" thickBot="1" x14ac:dyDescent="0.25">
      <c r="A782" s="268" t="s">
        <v>0</v>
      </c>
      <c r="B782" s="262" t="s">
        <v>1</v>
      </c>
      <c r="C782" s="263"/>
      <c r="D782" s="262" t="s">
        <v>2</v>
      </c>
      <c r="E782" s="263"/>
      <c r="F782" s="262" t="s">
        <v>3</v>
      </c>
      <c r="G782" s="263"/>
      <c r="H782" s="262" t="s">
        <v>4</v>
      </c>
      <c r="I782" s="263"/>
      <c r="J782" s="262" t="s">
        <v>5</v>
      </c>
      <c r="K782" s="263"/>
      <c r="L782" s="262" t="s">
        <v>6</v>
      </c>
      <c r="M782" s="263"/>
      <c r="N782" s="262" t="s">
        <v>7</v>
      </c>
      <c r="O782" s="263"/>
      <c r="P782" s="262" t="s">
        <v>8</v>
      </c>
      <c r="Q782" s="263"/>
      <c r="R782" s="262" t="s">
        <v>9</v>
      </c>
      <c r="S782" s="263"/>
      <c r="T782" s="262" t="s">
        <v>10</v>
      </c>
      <c r="U782" s="263"/>
      <c r="V782" s="262" t="s">
        <v>11</v>
      </c>
      <c r="W782" s="263"/>
      <c r="X782" s="262" t="s">
        <v>12</v>
      </c>
      <c r="Y782" s="263"/>
      <c r="Z782" s="264" t="s">
        <v>40</v>
      </c>
      <c r="AA782" s="265"/>
      <c r="AB782" s="266" t="s">
        <v>41</v>
      </c>
      <c r="AC782" s="267"/>
      <c r="AE782" s="268" t="s">
        <v>0</v>
      </c>
      <c r="AF782" s="262" t="s">
        <v>1</v>
      </c>
      <c r="AG782" s="263"/>
      <c r="AH782" s="262" t="s">
        <v>2</v>
      </c>
      <c r="AI782" s="263"/>
      <c r="AJ782" s="262" t="s">
        <v>3</v>
      </c>
      <c r="AK782" s="263"/>
      <c r="AL782" s="262" t="s">
        <v>4</v>
      </c>
      <c r="AM782" s="263"/>
      <c r="AN782" s="262" t="s">
        <v>5</v>
      </c>
      <c r="AO782" s="263"/>
      <c r="AP782" s="262" t="s">
        <v>6</v>
      </c>
      <c r="AQ782" s="263"/>
      <c r="AR782" s="262" t="s">
        <v>7</v>
      </c>
      <c r="AS782" s="263"/>
      <c r="AT782" s="262" t="s">
        <v>8</v>
      </c>
      <c r="AU782" s="263"/>
      <c r="AV782" s="262" t="s">
        <v>9</v>
      </c>
      <c r="AW782" s="263"/>
      <c r="AX782" s="262" t="s">
        <v>10</v>
      </c>
      <c r="AY782" s="263"/>
      <c r="AZ782" s="262" t="s">
        <v>11</v>
      </c>
      <c r="BA782" s="263"/>
      <c r="BB782" s="262" t="s">
        <v>12</v>
      </c>
      <c r="BC782" s="263"/>
      <c r="BD782" s="264" t="s">
        <v>40</v>
      </c>
      <c r="BE782" s="265"/>
      <c r="BF782" s="266" t="s">
        <v>41</v>
      </c>
      <c r="BG782" s="267"/>
      <c r="BI782" s="268" t="s">
        <v>0</v>
      </c>
      <c r="BJ782" s="262" t="s">
        <v>1</v>
      </c>
      <c r="BK782" s="263"/>
      <c r="BL782" s="262" t="s">
        <v>2</v>
      </c>
      <c r="BM782" s="263"/>
      <c r="BN782" s="262" t="s">
        <v>3</v>
      </c>
      <c r="BO782" s="263"/>
      <c r="BP782" s="262" t="s">
        <v>4</v>
      </c>
      <c r="BQ782" s="263"/>
      <c r="BR782" s="262" t="s">
        <v>5</v>
      </c>
      <c r="BS782" s="263"/>
      <c r="BT782" s="262" t="s">
        <v>6</v>
      </c>
      <c r="BU782" s="263"/>
      <c r="BV782" s="262" t="s">
        <v>7</v>
      </c>
      <c r="BW782" s="263"/>
      <c r="BX782" s="262" t="s">
        <v>8</v>
      </c>
      <c r="BY782" s="263"/>
      <c r="BZ782" s="262" t="s">
        <v>9</v>
      </c>
      <c r="CA782" s="263"/>
      <c r="CB782" s="262" t="s">
        <v>10</v>
      </c>
      <c r="CC782" s="263"/>
      <c r="CD782" s="262" t="s">
        <v>11</v>
      </c>
      <c r="CE782" s="263"/>
      <c r="CF782" s="262" t="s">
        <v>12</v>
      </c>
      <c r="CG782" s="263"/>
      <c r="CH782" s="264" t="s">
        <v>40</v>
      </c>
      <c r="CI782" s="265"/>
      <c r="CJ782" s="262" t="s">
        <v>41</v>
      </c>
      <c r="CK782" s="263"/>
    </row>
    <row r="783" spans="1:89" ht="15" thickTop="1" thickBot="1" x14ac:dyDescent="0.3">
      <c r="A783" s="269"/>
      <c r="B783" s="112" t="s">
        <v>14</v>
      </c>
      <c r="C783" s="113" t="s">
        <v>15</v>
      </c>
      <c r="D783" s="114" t="s">
        <v>14</v>
      </c>
      <c r="E783" s="115" t="s">
        <v>15</v>
      </c>
      <c r="F783" s="112" t="s">
        <v>14</v>
      </c>
      <c r="G783" s="113" t="s">
        <v>15</v>
      </c>
      <c r="H783" s="114" t="s">
        <v>14</v>
      </c>
      <c r="I783" s="115" t="s">
        <v>15</v>
      </c>
      <c r="J783" s="112" t="s">
        <v>14</v>
      </c>
      <c r="K783" s="113" t="s">
        <v>15</v>
      </c>
      <c r="L783" s="114" t="s">
        <v>14</v>
      </c>
      <c r="M783" s="112" t="s">
        <v>15</v>
      </c>
      <c r="N783" s="116" t="s">
        <v>14</v>
      </c>
      <c r="O783" s="117" t="s">
        <v>15</v>
      </c>
      <c r="P783" s="112" t="s">
        <v>14</v>
      </c>
      <c r="Q783" s="113" t="s">
        <v>15</v>
      </c>
      <c r="R783" s="114" t="s">
        <v>14</v>
      </c>
      <c r="S783" s="115" t="s">
        <v>15</v>
      </c>
      <c r="T783" s="112" t="s">
        <v>14</v>
      </c>
      <c r="U783" s="113" t="s">
        <v>15</v>
      </c>
      <c r="V783" s="114" t="s">
        <v>14</v>
      </c>
      <c r="W783" s="115" t="s">
        <v>15</v>
      </c>
      <c r="X783" s="112" t="s">
        <v>14</v>
      </c>
      <c r="Y783" s="113" t="s">
        <v>15</v>
      </c>
      <c r="Z783" s="26" t="s">
        <v>14</v>
      </c>
      <c r="AA783" s="118" t="s">
        <v>15</v>
      </c>
      <c r="AB783" s="169" t="s">
        <v>14</v>
      </c>
      <c r="AC783" s="170" t="s">
        <v>15</v>
      </c>
      <c r="AE783" s="269"/>
      <c r="AF783" s="112" t="s">
        <v>14</v>
      </c>
      <c r="AG783" s="113" t="s">
        <v>15</v>
      </c>
      <c r="AH783" s="114" t="s">
        <v>14</v>
      </c>
      <c r="AI783" s="115" t="s">
        <v>15</v>
      </c>
      <c r="AJ783" s="112" t="s">
        <v>14</v>
      </c>
      <c r="AK783" s="113" t="s">
        <v>15</v>
      </c>
      <c r="AL783" s="114" t="s">
        <v>14</v>
      </c>
      <c r="AM783" s="115" t="s">
        <v>15</v>
      </c>
      <c r="AN783" s="112" t="s">
        <v>14</v>
      </c>
      <c r="AO783" s="113" t="s">
        <v>15</v>
      </c>
      <c r="AP783" s="114" t="s">
        <v>14</v>
      </c>
      <c r="AQ783" s="112" t="s">
        <v>15</v>
      </c>
      <c r="AR783" s="116" t="s">
        <v>14</v>
      </c>
      <c r="AS783" s="117" t="s">
        <v>15</v>
      </c>
      <c r="AT783" s="112" t="s">
        <v>14</v>
      </c>
      <c r="AU783" s="113" t="s">
        <v>15</v>
      </c>
      <c r="AV783" s="114" t="s">
        <v>14</v>
      </c>
      <c r="AW783" s="115" t="s">
        <v>15</v>
      </c>
      <c r="AX783" s="112" t="s">
        <v>14</v>
      </c>
      <c r="AY783" s="113" t="s">
        <v>15</v>
      </c>
      <c r="AZ783" s="114" t="s">
        <v>14</v>
      </c>
      <c r="BA783" s="115" t="s">
        <v>15</v>
      </c>
      <c r="BB783" s="112" t="s">
        <v>14</v>
      </c>
      <c r="BC783" s="113" t="s">
        <v>15</v>
      </c>
      <c r="BD783" s="26" t="s">
        <v>14</v>
      </c>
      <c r="BE783" s="118" t="s">
        <v>15</v>
      </c>
      <c r="BF783" s="169" t="s">
        <v>14</v>
      </c>
      <c r="BG783" s="170" t="s">
        <v>15</v>
      </c>
      <c r="BI783" s="269"/>
      <c r="BJ783" s="112" t="s">
        <v>14</v>
      </c>
      <c r="BK783" s="113" t="s">
        <v>15</v>
      </c>
      <c r="BL783" s="114" t="s">
        <v>14</v>
      </c>
      <c r="BM783" s="115" t="s">
        <v>15</v>
      </c>
      <c r="BN783" s="112" t="s">
        <v>14</v>
      </c>
      <c r="BO783" s="113" t="s">
        <v>15</v>
      </c>
      <c r="BP783" s="114" t="s">
        <v>14</v>
      </c>
      <c r="BQ783" s="115" t="s">
        <v>15</v>
      </c>
      <c r="BR783" s="112" t="s">
        <v>14</v>
      </c>
      <c r="BS783" s="113" t="s">
        <v>15</v>
      </c>
      <c r="BT783" s="114" t="s">
        <v>14</v>
      </c>
      <c r="BU783" s="112" t="s">
        <v>15</v>
      </c>
      <c r="BV783" s="116" t="s">
        <v>14</v>
      </c>
      <c r="BW783" s="117" t="s">
        <v>15</v>
      </c>
      <c r="BX783" s="112" t="s">
        <v>14</v>
      </c>
      <c r="BY783" s="113" t="s">
        <v>15</v>
      </c>
      <c r="BZ783" s="114" t="s">
        <v>14</v>
      </c>
      <c r="CA783" s="115" t="s">
        <v>15</v>
      </c>
      <c r="CB783" s="112" t="s">
        <v>14</v>
      </c>
      <c r="CC783" s="113" t="s">
        <v>15</v>
      </c>
      <c r="CD783" s="114" t="s">
        <v>14</v>
      </c>
      <c r="CE783" s="115" t="s">
        <v>15</v>
      </c>
      <c r="CF783" s="112" t="s">
        <v>14</v>
      </c>
      <c r="CG783" s="113" t="s">
        <v>15</v>
      </c>
      <c r="CH783" s="26" t="s">
        <v>14</v>
      </c>
      <c r="CI783" s="118" t="s">
        <v>15</v>
      </c>
      <c r="CJ783" s="116" t="s">
        <v>14</v>
      </c>
      <c r="CK783" s="117" t="s">
        <v>15</v>
      </c>
    </row>
    <row r="784" spans="1:89" ht="13.5" thickTop="1" x14ac:dyDescent="0.2">
      <c r="A784" s="120" t="s">
        <v>16</v>
      </c>
      <c r="B784" s="121"/>
      <c r="C784" s="178"/>
      <c r="D784" s="122"/>
      <c r="E784" s="173"/>
      <c r="F784" s="121"/>
      <c r="G784" s="123"/>
      <c r="H784" s="122"/>
      <c r="I784" s="173"/>
      <c r="J784" s="121"/>
      <c r="K784" s="123"/>
      <c r="L784" s="122"/>
      <c r="M784" s="121"/>
      <c r="N784" s="172"/>
      <c r="O784" s="174"/>
      <c r="P784" s="121"/>
      <c r="Q784" s="123"/>
      <c r="R784" s="122"/>
      <c r="S784" s="173"/>
      <c r="T784" s="121"/>
      <c r="U784" s="123"/>
      <c r="V784" s="122"/>
      <c r="W784" s="173"/>
      <c r="X784" s="121"/>
      <c r="Y784" s="123"/>
      <c r="Z784" s="21"/>
      <c r="AA784" s="177"/>
      <c r="AB784" s="163">
        <f>B784+D784+F784+H784+J784+L784+N784+P784+R784+T784+V784+X784+Z784</f>
        <v>0</v>
      </c>
      <c r="AC784" s="164">
        <f>C784+E784+G784+I784+K784+M784+O784+Q784+S784+U784+W784+Y784+AA784</f>
        <v>0</v>
      </c>
      <c r="AE784" s="257" t="str">
        <f>$AE$9</f>
        <v>07:00 - 07:59</v>
      </c>
      <c r="AF784" s="121">
        <f>SUMIF($A$9:$A$32,$AE784,B$784:B$807)</f>
        <v>291</v>
      </c>
      <c r="AG784" s="178">
        <f t="shared" ref="AG784:AV786" si="15005">SUMIF($A$9:$A$32,$AE784,C$784:C$807)</f>
        <v>0</v>
      </c>
      <c r="AH784" s="122">
        <f t="shared" si="15005"/>
        <v>130</v>
      </c>
      <c r="AI784" s="173">
        <f t="shared" si="15005"/>
        <v>1</v>
      </c>
      <c r="AJ784" s="121">
        <f t="shared" si="15005"/>
        <v>249</v>
      </c>
      <c r="AK784" s="123">
        <f t="shared" si="15005"/>
        <v>0</v>
      </c>
      <c r="AL784" s="122">
        <f t="shared" si="15005"/>
        <v>284</v>
      </c>
      <c r="AM784" s="173">
        <f t="shared" si="15005"/>
        <v>19</v>
      </c>
      <c r="AN784" s="121">
        <f t="shared" si="15005"/>
        <v>35</v>
      </c>
      <c r="AO784" s="123">
        <f t="shared" si="15005"/>
        <v>7</v>
      </c>
      <c r="AP784" s="122">
        <f t="shared" si="15005"/>
        <v>50</v>
      </c>
      <c r="AQ784" s="121">
        <f t="shared" si="15005"/>
        <v>56</v>
      </c>
      <c r="AR784" s="172">
        <f t="shared" si="15005"/>
        <v>82</v>
      </c>
      <c r="AS784" s="174">
        <f t="shared" si="15005"/>
        <v>18</v>
      </c>
      <c r="AT784" s="121">
        <f t="shared" si="15005"/>
        <v>41</v>
      </c>
      <c r="AU784" s="123">
        <f t="shared" si="15005"/>
        <v>7</v>
      </c>
      <c r="AV784" s="122">
        <f t="shared" si="15005"/>
        <v>14</v>
      </c>
      <c r="AW784" s="173">
        <f t="shared" ref="AW784:BE786" si="15006">SUMIF($A$9:$A$32,$AE784,S$784:S$807)</f>
        <v>0</v>
      </c>
      <c r="AX784" s="121">
        <f t="shared" si="15006"/>
        <v>5</v>
      </c>
      <c r="AY784" s="123">
        <f t="shared" si="15006"/>
        <v>0</v>
      </c>
      <c r="AZ784" s="122">
        <f t="shared" si="15006"/>
        <v>1</v>
      </c>
      <c r="BA784" s="173">
        <f t="shared" si="15006"/>
        <v>0</v>
      </c>
      <c r="BB784" s="121">
        <f t="shared" si="15006"/>
        <v>0</v>
      </c>
      <c r="BC784" s="123">
        <f t="shared" si="15006"/>
        <v>0</v>
      </c>
      <c r="BD784" s="21">
        <f t="shared" si="15006"/>
        <v>0</v>
      </c>
      <c r="BE784" s="177">
        <f t="shared" si="15006"/>
        <v>0</v>
      </c>
      <c r="BF784" s="163">
        <f>AF784+AH784+AJ784+AL784+AN784+AP784+AR784+AT784+AV784+AX784+AZ784+BB784+BD784</f>
        <v>1182</v>
      </c>
      <c r="BG784" s="164">
        <f>AG784+AI784+AK784+AM784+AO784+AQ784+AS784+AU784+AW784+AY784+BA784+BC784+BE784</f>
        <v>108</v>
      </c>
      <c r="BI784" s="120" t="s">
        <v>16</v>
      </c>
      <c r="BJ784" s="124">
        <f>B784/B808</f>
        <v>0</v>
      </c>
      <c r="BK784" s="125">
        <f t="shared" ref="BK784" si="15007">C784/C808</f>
        <v>0</v>
      </c>
      <c r="BL784" s="126">
        <f t="shared" ref="BL784" si="15008">D784/D808</f>
        <v>0</v>
      </c>
      <c r="BM784" s="127">
        <f t="shared" ref="BM784" si="15009">E784/E808</f>
        <v>0</v>
      </c>
      <c r="BN784" s="124">
        <f t="shared" ref="BN784" si="15010">F784/F808</f>
        <v>0</v>
      </c>
      <c r="BO784" s="125">
        <f t="shared" ref="BO784" si="15011">G784/G808</f>
        <v>0</v>
      </c>
      <c r="BP784" s="126">
        <f t="shared" ref="BP784" si="15012">H784/H808</f>
        <v>0</v>
      </c>
      <c r="BQ784" s="127">
        <f t="shared" ref="BQ784" si="15013">I784/I808</f>
        <v>0</v>
      </c>
      <c r="BR784" s="124">
        <f t="shared" ref="BR784" si="15014">J784/J808</f>
        <v>0</v>
      </c>
      <c r="BS784" s="125">
        <f t="shared" ref="BS784" si="15015">K784/K808</f>
        <v>0</v>
      </c>
      <c r="BT784" s="126">
        <f t="shared" ref="BT784" si="15016">L784/L808</f>
        <v>0</v>
      </c>
      <c r="BU784" s="124">
        <f t="shared" ref="BU784" si="15017">M784/M808</f>
        <v>0</v>
      </c>
      <c r="BV784" s="128">
        <f t="shared" ref="BV784" si="15018">N784/N808</f>
        <v>0</v>
      </c>
      <c r="BW784" s="129">
        <f t="shared" ref="BW784" si="15019">O784/O808</f>
        <v>0</v>
      </c>
      <c r="BX784" s="124">
        <f t="shared" ref="BX784" si="15020">P784/P808</f>
        <v>0</v>
      </c>
      <c r="BY784" s="125">
        <f t="shared" ref="BY784" si="15021">Q784/Q808</f>
        <v>0</v>
      </c>
      <c r="BZ784" s="126">
        <f t="shared" ref="BZ784" si="15022">R784/R808</f>
        <v>0</v>
      </c>
      <c r="CA784" s="127">
        <f t="shared" ref="CA784" si="15023">S784/S808</f>
        <v>0</v>
      </c>
      <c r="CB784" s="124">
        <f t="shared" ref="CB784" si="15024">T784/T808</f>
        <v>0</v>
      </c>
      <c r="CC784" s="125">
        <f t="shared" ref="CC784" si="15025">U784/U808</f>
        <v>0</v>
      </c>
      <c r="CD784" s="126">
        <f t="shared" ref="CD784" si="15026">V784/V808</f>
        <v>0</v>
      </c>
      <c r="CE784" s="127">
        <f t="shared" ref="CE784" si="15027">W784/W808</f>
        <v>0</v>
      </c>
      <c r="CF784" s="124">
        <f t="shared" ref="CF784" si="15028">X784/X808</f>
        <v>0</v>
      </c>
      <c r="CG784" s="125">
        <f t="shared" ref="CG784" si="15029">Y784/Y808</f>
        <v>0</v>
      </c>
      <c r="CH784" s="126">
        <f t="shared" ref="CH784" si="15030">Z784/Z808</f>
        <v>0</v>
      </c>
      <c r="CI784" s="124">
        <f t="shared" ref="CI784" si="15031">AA784/AA808</f>
        <v>0</v>
      </c>
      <c r="CJ784" s="130">
        <f t="shared" ref="CJ784" si="15032">AB784/AB808</f>
        <v>0</v>
      </c>
      <c r="CK784" s="131">
        <f t="shared" ref="CK784" si="15033">AC784/AC808</f>
        <v>0</v>
      </c>
    </row>
    <row r="785" spans="1:89" x14ac:dyDescent="0.2">
      <c r="A785" s="132" t="s">
        <v>17</v>
      </c>
      <c r="B785" s="181">
        <v>0</v>
      </c>
      <c r="C785" s="182">
        <v>0</v>
      </c>
      <c r="D785" s="183">
        <v>0</v>
      </c>
      <c r="E785" s="184">
        <v>0</v>
      </c>
      <c r="F785" s="181">
        <v>0</v>
      </c>
      <c r="G785" s="185">
        <v>0</v>
      </c>
      <c r="H785" s="183">
        <v>0</v>
      </c>
      <c r="I785" s="184">
        <v>0</v>
      </c>
      <c r="J785" s="181">
        <v>0</v>
      </c>
      <c r="K785" s="185">
        <v>0</v>
      </c>
      <c r="L785" s="183">
        <v>0</v>
      </c>
      <c r="M785" s="181">
        <v>0</v>
      </c>
      <c r="N785" s="186">
        <v>0</v>
      </c>
      <c r="O785" s="187">
        <v>0</v>
      </c>
      <c r="P785" s="181">
        <v>0</v>
      </c>
      <c r="Q785" s="185">
        <v>0</v>
      </c>
      <c r="R785" s="183">
        <v>0</v>
      </c>
      <c r="S785" s="184">
        <v>0</v>
      </c>
      <c r="T785" s="181">
        <v>0</v>
      </c>
      <c r="U785" s="185">
        <v>0</v>
      </c>
      <c r="V785" s="183">
        <v>0</v>
      </c>
      <c r="W785" s="184">
        <v>0</v>
      </c>
      <c r="X785" s="181">
        <v>0</v>
      </c>
      <c r="Y785" s="185">
        <v>0</v>
      </c>
      <c r="Z785" s="183">
        <v>0</v>
      </c>
      <c r="AA785" s="181">
        <v>0</v>
      </c>
      <c r="AB785" s="165">
        <f t="shared" ref="AB785:AB786" si="15034">B785+D785+F785+H785+J785+L785+N785+P785+R785+T785+V785+X785+Z785</f>
        <v>0</v>
      </c>
      <c r="AC785" s="166">
        <f t="shared" ref="AC785:AC804" si="15035">C785+E785+G785+I785+K785+M785+O785+Q785+S785+U785+W785+Y785+AA785</f>
        <v>0</v>
      </c>
      <c r="AE785" s="259" t="str">
        <f>$AE$10</f>
        <v>08:00 - 08:59</v>
      </c>
      <c r="AF785" s="121">
        <f>SUMIF($A$9:$A$32,$AE785,B$784:B$807)</f>
        <v>501</v>
      </c>
      <c r="AG785" s="182">
        <f t="shared" si="15005"/>
        <v>101</v>
      </c>
      <c r="AH785" s="183">
        <f t="shared" si="15005"/>
        <v>279</v>
      </c>
      <c r="AI785" s="184">
        <f t="shared" si="15005"/>
        <v>68</v>
      </c>
      <c r="AJ785" s="181">
        <f t="shared" si="15005"/>
        <v>290</v>
      </c>
      <c r="AK785" s="185">
        <f t="shared" si="15005"/>
        <v>84</v>
      </c>
      <c r="AL785" s="183">
        <f t="shared" si="15005"/>
        <v>597</v>
      </c>
      <c r="AM785" s="184">
        <f t="shared" si="15005"/>
        <v>240</v>
      </c>
      <c r="AN785" s="181">
        <f t="shared" si="15005"/>
        <v>103</v>
      </c>
      <c r="AO785" s="185">
        <f t="shared" si="15005"/>
        <v>98</v>
      </c>
      <c r="AP785" s="183">
        <f t="shared" si="15005"/>
        <v>175</v>
      </c>
      <c r="AQ785" s="181">
        <f t="shared" si="15005"/>
        <v>330</v>
      </c>
      <c r="AR785" s="186">
        <f t="shared" si="15005"/>
        <v>422</v>
      </c>
      <c r="AS785" s="187">
        <f t="shared" si="15005"/>
        <v>366</v>
      </c>
      <c r="AT785" s="181">
        <f t="shared" si="15005"/>
        <v>208</v>
      </c>
      <c r="AU785" s="185">
        <f t="shared" si="15005"/>
        <v>144</v>
      </c>
      <c r="AV785" s="183">
        <f t="shared" si="15005"/>
        <v>371</v>
      </c>
      <c r="AW785" s="184">
        <f t="shared" si="15006"/>
        <v>171</v>
      </c>
      <c r="AX785" s="181">
        <f t="shared" si="15006"/>
        <v>75</v>
      </c>
      <c r="AY785" s="185">
        <f t="shared" si="15006"/>
        <v>98</v>
      </c>
      <c r="AZ785" s="183">
        <f t="shared" si="15006"/>
        <v>281</v>
      </c>
      <c r="BA785" s="184">
        <f t="shared" si="15006"/>
        <v>324</v>
      </c>
      <c r="BB785" s="181">
        <f t="shared" si="15006"/>
        <v>188</v>
      </c>
      <c r="BC785" s="185">
        <f t="shared" si="15006"/>
        <v>163</v>
      </c>
      <c r="BD785" s="183">
        <f t="shared" si="15006"/>
        <v>657</v>
      </c>
      <c r="BE785" s="181">
        <f t="shared" si="15006"/>
        <v>365</v>
      </c>
      <c r="BF785" s="165">
        <f>SUM(AF785,AH785,AJ785,AL785,AN785,AP785,AR785,AT785,AV785,AX785,AZ785,BB785,BD785)</f>
        <v>4147</v>
      </c>
      <c r="BG785" s="166">
        <f>SUM(AG785,AI785,AK785,AM785,AO785,AQ785,AS785,AU785,AW785,AY785,BA785,BC785,BE785)</f>
        <v>2552</v>
      </c>
      <c r="BI785" s="132" t="s">
        <v>17</v>
      </c>
      <c r="BJ785" s="124">
        <f>B785/B808</f>
        <v>0</v>
      </c>
      <c r="BK785" s="125">
        <f t="shared" ref="BK785" si="15036">C785/C808</f>
        <v>0</v>
      </c>
      <c r="BL785" s="126">
        <f t="shared" ref="BL785" si="15037">D785/D808</f>
        <v>0</v>
      </c>
      <c r="BM785" s="127">
        <f t="shared" ref="BM785" si="15038">E785/E808</f>
        <v>0</v>
      </c>
      <c r="BN785" s="124">
        <f t="shared" ref="BN785" si="15039">F785/F808</f>
        <v>0</v>
      </c>
      <c r="BO785" s="125">
        <f t="shared" ref="BO785" si="15040">G785/G808</f>
        <v>0</v>
      </c>
      <c r="BP785" s="126">
        <f t="shared" ref="BP785" si="15041">H785/H808</f>
        <v>0</v>
      </c>
      <c r="BQ785" s="127">
        <f t="shared" ref="BQ785" si="15042">I785/I808</f>
        <v>0</v>
      </c>
      <c r="BR785" s="124">
        <f t="shared" ref="BR785" si="15043">J785/J808</f>
        <v>0</v>
      </c>
      <c r="BS785" s="125">
        <f t="shared" ref="BS785" si="15044">K785/K808</f>
        <v>0</v>
      </c>
      <c r="BT785" s="126">
        <f t="shared" ref="BT785" si="15045">L785/L808</f>
        <v>0</v>
      </c>
      <c r="BU785" s="124">
        <f t="shared" ref="BU785" si="15046">M785/M808</f>
        <v>0</v>
      </c>
      <c r="BV785" s="128">
        <f t="shared" ref="BV785" si="15047">N785/N808</f>
        <v>0</v>
      </c>
      <c r="BW785" s="129">
        <f t="shared" ref="BW785" si="15048">O785/O808</f>
        <v>0</v>
      </c>
      <c r="BX785" s="124">
        <f t="shared" ref="BX785" si="15049">P785/P808</f>
        <v>0</v>
      </c>
      <c r="BY785" s="125">
        <f t="shared" ref="BY785" si="15050">Q785/Q808</f>
        <v>0</v>
      </c>
      <c r="BZ785" s="126">
        <f t="shared" ref="BZ785" si="15051">R785/R808</f>
        <v>0</v>
      </c>
      <c r="CA785" s="127">
        <f t="shared" ref="CA785" si="15052">S785/S808</f>
        <v>0</v>
      </c>
      <c r="CB785" s="124">
        <f t="shared" ref="CB785" si="15053">T785/T808</f>
        <v>0</v>
      </c>
      <c r="CC785" s="125">
        <f t="shared" ref="CC785" si="15054">U785/U808</f>
        <v>0</v>
      </c>
      <c r="CD785" s="126">
        <f t="shared" ref="CD785" si="15055">V785/V808</f>
        <v>0</v>
      </c>
      <c r="CE785" s="127">
        <f t="shared" ref="CE785" si="15056">W785/W808</f>
        <v>0</v>
      </c>
      <c r="CF785" s="124">
        <f t="shared" ref="CF785" si="15057">X785/X808</f>
        <v>0</v>
      </c>
      <c r="CG785" s="125">
        <f t="shared" ref="CG785" si="15058">Y785/Y808</f>
        <v>0</v>
      </c>
      <c r="CH785" s="126">
        <f t="shared" ref="CH785" si="15059">Z785/Z808</f>
        <v>0</v>
      </c>
      <c r="CI785" s="124">
        <f t="shared" ref="CI785" si="15060">AA785/AA808</f>
        <v>0</v>
      </c>
      <c r="CJ785" s="130">
        <f t="shared" ref="CJ785" si="15061">AB785/AB808</f>
        <v>0</v>
      </c>
      <c r="CK785" s="131">
        <f t="shared" ref="CK785" si="15062">AC785/AC808</f>
        <v>0</v>
      </c>
    </row>
    <row r="786" spans="1:89" ht="13.5" thickBot="1" x14ac:dyDescent="0.25">
      <c r="A786" s="140" t="s">
        <v>18</v>
      </c>
      <c r="B786" s="188">
        <v>0</v>
      </c>
      <c r="C786" s="189">
        <v>0</v>
      </c>
      <c r="D786" s="190">
        <v>0</v>
      </c>
      <c r="E786" s="191">
        <v>0</v>
      </c>
      <c r="F786" s="188">
        <v>0</v>
      </c>
      <c r="G786" s="192">
        <v>0</v>
      </c>
      <c r="H786" s="190">
        <v>0</v>
      </c>
      <c r="I786" s="191">
        <v>0</v>
      </c>
      <c r="J786" s="188">
        <v>0</v>
      </c>
      <c r="K786" s="192">
        <v>0</v>
      </c>
      <c r="L786" s="190">
        <v>0</v>
      </c>
      <c r="M786" s="188">
        <v>0</v>
      </c>
      <c r="N786" s="193">
        <v>0</v>
      </c>
      <c r="O786" s="194">
        <v>0</v>
      </c>
      <c r="P786" s="188">
        <v>0</v>
      </c>
      <c r="Q786" s="192">
        <v>0</v>
      </c>
      <c r="R786" s="190">
        <v>0</v>
      </c>
      <c r="S786" s="191">
        <v>0</v>
      </c>
      <c r="T786" s="188">
        <v>0</v>
      </c>
      <c r="U786" s="192">
        <v>0</v>
      </c>
      <c r="V786" s="190">
        <v>0</v>
      </c>
      <c r="W786" s="191">
        <v>0</v>
      </c>
      <c r="X786" s="188">
        <v>0</v>
      </c>
      <c r="Y786" s="192">
        <v>0</v>
      </c>
      <c r="Z786" s="190">
        <v>0</v>
      </c>
      <c r="AA786" s="188">
        <v>0</v>
      </c>
      <c r="AB786" s="165">
        <f t="shared" si="15034"/>
        <v>0</v>
      </c>
      <c r="AC786" s="166">
        <f t="shared" si="15035"/>
        <v>0</v>
      </c>
      <c r="AE786" s="257">
        <f>$AE$11</f>
        <v>0</v>
      </c>
      <c r="AF786" s="121">
        <f>SUMIF($A$9:$A$32,$AE786,B$784:B$807)</f>
        <v>0</v>
      </c>
      <c r="AG786" s="189">
        <f t="shared" si="15005"/>
        <v>0</v>
      </c>
      <c r="AH786" s="190">
        <f t="shared" si="15005"/>
        <v>0</v>
      </c>
      <c r="AI786" s="191">
        <f t="shared" si="15005"/>
        <v>0</v>
      </c>
      <c r="AJ786" s="188">
        <f t="shared" si="15005"/>
        <v>0</v>
      </c>
      <c r="AK786" s="192">
        <f t="shared" si="15005"/>
        <v>0</v>
      </c>
      <c r="AL786" s="190">
        <f t="shared" si="15005"/>
        <v>0</v>
      </c>
      <c r="AM786" s="191">
        <f t="shared" si="15005"/>
        <v>0</v>
      </c>
      <c r="AN786" s="188">
        <f t="shared" si="15005"/>
        <v>0</v>
      </c>
      <c r="AO786" s="192">
        <f t="shared" si="15005"/>
        <v>0</v>
      </c>
      <c r="AP786" s="190">
        <f t="shared" si="15005"/>
        <v>0</v>
      </c>
      <c r="AQ786" s="188">
        <f t="shared" si="15005"/>
        <v>0</v>
      </c>
      <c r="AR786" s="193">
        <f t="shared" si="15005"/>
        <v>0</v>
      </c>
      <c r="AS786" s="194">
        <f t="shared" si="15005"/>
        <v>0</v>
      </c>
      <c r="AT786" s="188">
        <f t="shared" si="15005"/>
        <v>0</v>
      </c>
      <c r="AU786" s="192">
        <f t="shared" si="15005"/>
        <v>0</v>
      </c>
      <c r="AV786" s="190">
        <f t="shared" si="15005"/>
        <v>0</v>
      </c>
      <c r="AW786" s="191">
        <f t="shared" si="15006"/>
        <v>0</v>
      </c>
      <c r="AX786" s="188">
        <f t="shared" si="15006"/>
        <v>0</v>
      </c>
      <c r="AY786" s="192">
        <f t="shared" si="15006"/>
        <v>0</v>
      </c>
      <c r="AZ786" s="190">
        <f t="shared" si="15006"/>
        <v>0</v>
      </c>
      <c r="BA786" s="191">
        <f t="shared" si="15006"/>
        <v>0</v>
      </c>
      <c r="BB786" s="188">
        <f t="shared" si="15006"/>
        <v>0</v>
      </c>
      <c r="BC786" s="192">
        <f t="shared" si="15006"/>
        <v>0</v>
      </c>
      <c r="BD786" s="190">
        <f t="shared" si="15006"/>
        <v>0</v>
      </c>
      <c r="BE786" s="188">
        <f t="shared" si="15006"/>
        <v>0</v>
      </c>
      <c r="BF786" s="165">
        <f>SUM(AF786,AH786,AJ786,AL786,AN786,AP786,AR786,AT786,AV786,AX786,AZ786,BB786,BD786)</f>
        <v>0</v>
      </c>
      <c r="BG786" s="166">
        <f>SUM(AG786,AI786,AK786,AM786,AO786,AQ786,AS786,AU786,AW786,AY786,BA786,BC786,BE786)</f>
        <v>0</v>
      </c>
      <c r="BI786" s="140" t="s">
        <v>18</v>
      </c>
      <c r="BJ786" s="124">
        <f>B786/B808</f>
        <v>0</v>
      </c>
      <c r="BK786" s="125">
        <f t="shared" ref="BK786" si="15063">C786/C808</f>
        <v>0</v>
      </c>
      <c r="BL786" s="126">
        <f t="shared" ref="BL786" si="15064">D786/D808</f>
        <v>0</v>
      </c>
      <c r="BM786" s="127">
        <f t="shared" ref="BM786" si="15065">E786/E808</f>
        <v>0</v>
      </c>
      <c r="BN786" s="124">
        <f t="shared" ref="BN786" si="15066">F786/F808</f>
        <v>0</v>
      </c>
      <c r="BO786" s="125">
        <f t="shared" ref="BO786" si="15067">G786/G808</f>
        <v>0</v>
      </c>
      <c r="BP786" s="126">
        <f t="shared" ref="BP786" si="15068">H786/H808</f>
        <v>0</v>
      </c>
      <c r="BQ786" s="127">
        <f t="shared" ref="BQ786" si="15069">I786/I808</f>
        <v>0</v>
      </c>
      <c r="BR786" s="124">
        <f t="shared" ref="BR786" si="15070">J786/J808</f>
        <v>0</v>
      </c>
      <c r="BS786" s="125">
        <f t="shared" ref="BS786" si="15071">K786/K808</f>
        <v>0</v>
      </c>
      <c r="BT786" s="126">
        <f t="shared" ref="BT786" si="15072">L786/L808</f>
        <v>0</v>
      </c>
      <c r="BU786" s="124">
        <f t="shared" ref="BU786" si="15073">M786/M808</f>
        <v>0</v>
      </c>
      <c r="BV786" s="128">
        <f t="shared" ref="BV786" si="15074">N786/N808</f>
        <v>0</v>
      </c>
      <c r="BW786" s="129">
        <f t="shared" ref="BW786" si="15075">O786/O808</f>
        <v>0</v>
      </c>
      <c r="BX786" s="124">
        <f t="shared" ref="BX786" si="15076">P786/P808</f>
        <v>0</v>
      </c>
      <c r="BY786" s="125">
        <f t="shared" ref="BY786" si="15077">Q786/Q808</f>
        <v>0</v>
      </c>
      <c r="BZ786" s="126">
        <f t="shared" ref="BZ786" si="15078">R786/R808</f>
        <v>0</v>
      </c>
      <c r="CA786" s="127">
        <f t="shared" ref="CA786" si="15079">S786/S808</f>
        <v>0</v>
      </c>
      <c r="CB786" s="124">
        <f t="shared" ref="CB786" si="15080">T786/T808</f>
        <v>0</v>
      </c>
      <c r="CC786" s="125">
        <f t="shared" ref="CC786" si="15081">U786/U808</f>
        <v>0</v>
      </c>
      <c r="CD786" s="126">
        <f t="shared" ref="CD786" si="15082">V786/V808</f>
        <v>0</v>
      </c>
      <c r="CE786" s="127">
        <f t="shared" ref="CE786" si="15083">W786/W808</f>
        <v>0</v>
      </c>
      <c r="CF786" s="124">
        <f t="shared" ref="CF786" si="15084">X786/X808</f>
        <v>0</v>
      </c>
      <c r="CG786" s="125">
        <f t="shared" ref="CG786" si="15085">Y786/Y808</f>
        <v>0</v>
      </c>
      <c r="CH786" s="126">
        <f t="shared" ref="CH786" si="15086">Z786/Z808</f>
        <v>0</v>
      </c>
      <c r="CI786" s="124">
        <f t="shared" ref="CI786" si="15087">AA786/AA808</f>
        <v>0</v>
      </c>
      <c r="CJ786" s="130">
        <f t="shared" ref="CJ786" si="15088">AB786/AB808</f>
        <v>0</v>
      </c>
      <c r="CK786" s="131">
        <f t="shared" ref="CK786" si="15089">AC786/AC808</f>
        <v>0</v>
      </c>
    </row>
    <row r="787" spans="1:89" ht="14.25" thickTop="1" thickBot="1" x14ac:dyDescent="0.25">
      <c r="A787" s="132" t="s">
        <v>19</v>
      </c>
      <c r="B787" s="181">
        <v>0</v>
      </c>
      <c r="C787" s="182">
        <v>0</v>
      </c>
      <c r="D787" s="183">
        <v>0</v>
      </c>
      <c r="E787" s="184">
        <v>0</v>
      </c>
      <c r="F787" s="181">
        <v>0</v>
      </c>
      <c r="G787" s="185">
        <v>0</v>
      </c>
      <c r="H787" s="183">
        <v>0</v>
      </c>
      <c r="I787" s="184">
        <v>0</v>
      </c>
      <c r="J787" s="181">
        <v>0</v>
      </c>
      <c r="K787" s="185">
        <v>0</v>
      </c>
      <c r="L787" s="183">
        <v>0</v>
      </c>
      <c r="M787" s="181">
        <v>0</v>
      </c>
      <c r="N787" s="186">
        <v>0</v>
      </c>
      <c r="O787" s="187">
        <v>0</v>
      </c>
      <c r="P787" s="181">
        <v>0</v>
      </c>
      <c r="Q787" s="185">
        <v>0</v>
      </c>
      <c r="R787" s="183">
        <v>0</v>
      </c>
      <c r="S787" s="184">
        <v>0</v>
      </c>
      <c r="T787" s="181">
        <v>0</v>
      </c>
      <c r="U787" s="185">
        <v>0</v>
      </c>
      <c r="V787" s="183">
        <v>0</v>
      </c>
      <c r="W787" s="184">
        <v>0</v>
      </c>
      <c r="X787" s="181">
        <v>0</v>
      </c>
      <c r="Y787" s="185">
        <v>0</v>
      </c>
      <c r="Z787" s="183">
        <v>0</v>
      </c>
      <c r="AA787" s="181">
        <v>0</v>
      </c>
      <c r="AB787" s="165">
        <f>B787+D787+F787+H787+J787+L787+N787+P787+R787+T787+V787+X787+Z787</f>
        <v>0</v>
      </c>
      <c r="AC787" s="166">
        <f t="shared" si="15035"/>
        <v>0</v>
      </c>
      <c r="AE787" s="254" t="s">
        <v>13</v>
      </c>
      <c r="AF787" s="14">
        <f t="shared" ref="AF787:BG787" si="15090">SUM(AF784:AF786)</f>
        <v>792</v>
      </c>
      <c r="AG787" s="1">
        <f t="shared" si="15090"/>
        <v>101</v>
      </c>
      <c r="AH787" s="14">
        <f t="shared" si="15090"/>
        <v>409</v>
      </c>
      <c r="AI787" s="1">
        <f t="shared" si="15090"/>
        <v>69</v>
      </c>
      <c r="AJ787" s="14">
        <f t="shared" si="15090"/>
        <v>539</v>
      </c>
      <c r="AK787" s="1">
        <f t="shared" si="15090"/>
        <v>84</v>
      </c>
      <c r="AL787" s="14">
        <f t="shared" si="15090"/>
        <v>881</v>
      </c>
      <c r="AM787" s="1">
        <f t="shared" si="15090"/>
        <v>259</v>
      </c>
      <c r="AN787" s="14">
        <f t="shared" si="15090"/>
        <v>138</v>
      </c>
      <c r="AO787" s="1">
        <f t="shared" si="15090"/>
        <v>105</v>
      </c>
      <c r="AP787" s="14">
        <f t="shared" si="15090"/>
        <v>225</v>
      </c>
      <c r="AQ787" s="1">
        <f t="shared" si="15090"/>
        <v>386</v>
      </c>
      <c r="AR787" s="14">
        <f t="shared" si="15090"/>
        <v>504</v>
      </c>
      <c r="AS787" s="1">
        <f t="shared" si="15090"/>
        <v>384</v>
      </c>
      <c r="AT787" s="14">
        <f t="shared" si="15090"/>
        <v>249</v>
      </c>
      <c r="AU787" s="1">
        <f t="shared" si="15090"/>
        <v>151</v>
      </c>
      <c r="AV787" s="14">
        <f t="shared" si="15090"/>
        <v>385</v>
      </c>
      <c r="AW787" s="1">
        <f t="shared" si="15090"/>
        <v>171</v>
      </c>
      <c r="AX787" s="14">
        <f t="shared" si="15090"/>
        <v>80</v>
      </c>
      <c r="AY787" s="1">
        <f t="shared" si="15090"/>
        <v>98</v>
      </c>
      <c r="AZ787" s="14">
        <f t="shared" si="15090"/>
        <v>282</v>
      </c>
      <c r="BA787" s="1">
        <f t="shared" si="15090"/>
        <v>324</v>
      </c>
      <c r="BB787" s="14">
        <f t="shared" si="15090"/>
        <v>188</v>
      </c>
      <c r="BC787" s="1">
        <f t="shared" si="15090"/>
        <v>163</v>
      </c>
      <c r="BD787" s="14">
        <f t="shared" si="15090"/>
        <v>657</v>
      </c>
      <c r="BE787" s="1">
        <f t="shared" si="15090"/>
        <v>365</v>
      </c>
      <c r="BF787" s="167">
        <f t="shared" si="15090"/>
        <v>5329</v>
      </c>
      <c r="BG787" s="168">
        <f t="shared" si="15090"/>
        <v>2660</v>
      </c>
      <c r="BI787" s="132" t="s">
        <v>19</v>
      </c>
      <c r="BJ787" s="124">
        <f>B787/B808</f>
        <v>0</v>
      </c>
      <c r="BK787" s="125">
        <f t="shared" ref="BK787" si="15091">C787/C808</f>
        <v>0</v>
      </c>
      <c r="BL787" s="126">
        <f t="shared" ref="BL787" si="15092">D787/D808</f>
        <v>0</v>
      </c>
      <c r="BM787" s="127">
        <f t="shared" ref="BM787" si="15093">E787/E808</f>
        <v>0</v>
      </c>
      <c r="BN787" s="124">
        <f t="shared" ref="BN787" si="15094">F787/F808</f>
        <v>0</v>
      </c>
      <c r="BO787" s="125">
        <f t="shared" ref="BO787" si="15095">G787/G808</f>
        <v>0</v>
      </c>
      <c r="BP787" s="126">
        <f t="shared" ref="BP787" si="15096">H787/H808</f>
        <v>0</v>
      </c>
      <c r="BQ787" s="127">
        <f t="shared" ref="BQ787" si="15097">I787/I808</f>
        <v>0</v>
      </c>
      <c r="BR787" s="124">
        <f t="shared" ref="BR787" si="15098">J787/J808</f>
        <v>0</v>
      </c>
      <c r="BS787" s="125">
        <f t="shared" ref="BS787" si="15099">K787/K808</f>
        <v>0</v>
      </c>
      <c r="BT787" s="126">
        <f t="shared" ref="BT787" si="15100">L787/L808</f>
        <v>0</v>
      </c>
      <c r="BU787" s="124">
        <f t="shared" ref="BU787" si="15101">M787/M808</f>
        <v>0</v>
      </c>
      <c r="BV787" s="128">
        <f t="shared" ref="BV787" si="15102">N787/N808</f>
        <v>0</v>
      </c>
      <c r="BW787" s="129">
        <f t="shared" ref="BW787" si="15103">O787/O808</f>
        <v>0</v>
      </c>
      <c r="BX787" s="124">
        <f t="shared" ref="BX787" si="15104">P787/P808</f>
        <v>0</v>
      </c>
      <c r="BY787" s="125">
        <f t="shared" ref="BY787" si="15105">Q787/Q808</f>
        <v>0</v>
      </c>
      <c r="BZ787" s="126">
        <f t="shared" ref="BZ787" si="15106">R787/R808</f>
        <v>0</v>
      </c>
      <c r="CA787" s="127">
        <f t="shared" ref="CA787" si="15107">S787/S808</f>
        <v>0</v>
      </c>
      <c r="CB787" s="124">
        <f t="shared" ref="CB787" si="15108">T787/T808</f>
        <v>0</v>
      </c>
      <c r="CC787" s="125">
        <f t="shared" ref="CC787" si="15109">U787/U808</f>
        <v>0</v>
      </c>
      <c r="CD787" s="126">
        <f t="shared" ref="CD787" si="15110">V787/V808</f>
        <v>0</v>
      </c>
      <c r="CE787" s="127">
        <f t="shared" ref="CE787" si="15111">W787/W808</f>
        <v>0</v>
      </c>
      <c r="CF787" s="124">
        <f t="shared" ref="CF787" si="15112">X787/X808</f>
        <v>0</v>
      </c>
      <c r="CG787" s="125">
        <f t="shared" ref="CG787" si="15113">Y787/Y808</f>
        <v>0</v>
      </c>
      <c r="CH787" s="126">
        <f t="shared" ref="CH787" si="15114">Z787/Z808</f>
        <v>0</v>
      </c>
      <c r="CI787" s="124">
        <f t="shared" ref="CI787" si="15115">AA787/AA808</f>
        <v>0</v>
      </c>
      <c r="CJ787" s="130">
        <f t="shared" ref="CJ787" si="15116">AB787/AB808</f>
        <v>0</v>
      </c>
      <c r="CK787" s="131">
        <f t="shared" ref="CK787" si="15117">AC787/AC808</f>
        <v>0</v>
      </c>
    </row>
    <row r="788" spans="1:89" ht="13.5" thickTop="1" x14ac:dyDescent="0.2">
      <c r="A788" s="140" t="s">
        <v>20</v>
      </c>
      <c r="B788" s="188">
        <v>291</v>
      </c>
      <c r="C788" s="189">
        <v>0</v>
      </c>
      <c r="D788" s="190">
        <v>130</v>
      </c>
      <c r="E788" s="191">
        <v>1</v>
      </c>
      <c r="F788" s="188">
        <v>249</v>
      </c>
      <c r="G788" s="192">
        <v>0</v>
      </c>
      <c r="H788" s="190">
        <v>284</v>
      </c>
      <c r="I788" s="191">
        <v>19</v>
      </c>
      <c r="J788" s="188">
        <v>35</v>
      </c>
      <c r="K788" s="192">
        <v>7</v>
      </c>
      <c r="L788" s="190">
        <v>50</v>
      </c>
      <c r="M788" s="188">
        <v>56</v>
      </c>
      <c r="N788" s="193">
        <v>82</v>
      </c>
      <c r="O788" s="194">
        <v>18</v>
      </c>
      <c r="P788" s="188">
        <v>41</v>
      </c>
      <c r="Q788" s="192">
        <v>7</v>
      </c>
      <c r="R788" s="190">
        <v>14</v>
      </c>
      <c r="S788" s="191">
        <v>0</v>
      </c>
      <c r="T788" s="188">
        <v>5</v>
      </c>
      <c r="U788" s="192">
        <v>0</v>
      </c>
      <c r="V788" s="190">
        <v>1</v>
      </c>
      <c r="W788" s="191">
        <v>0</v>
      </c>
      <c r="X788" s="188">
        <v>0</v>
      </c>
      <c r="Y788" s="192">
        <v>0</v>
      </c>
      <c r="Z788" s="190">
        <v>0</v>
      </c>
      <c r="AA788" s="188">
        <v>0</v>
      </c>
      <c r="AB788" s="165">
        <f t="shared" ref="AB788:AB804" si="15118">B788+D788+F788+H788+J788+L788+N788+P788+R788+T788+V788+X788+Z788</f>
        <v>1182</v>
      </c>
      <c r="AC788" s="166">
        <f t="shared" si="15035"/>
        <v>108</v>
      </c>
      <c r="BI788" s="140" t="s">
        <v>20</v>
      </c>
      <c r="BJ788" s="124">
        <f>B788/B808</f>
        <v>5.7294743059657413E-2</v>
      </c>
      <c r="BK788" s="125">
        <f t="shared" ref="BK788" si="15119">C788/C808</f>
        <v>0</v>
      </c>
      <c r="BL788" s="126">
        <f t="shared" ref="BL788" si="15120">D788/D808</f>
        <v>4.7289923608584937E-2</v>
      </c>
      <c r="BM788" s="127">
        <f t="shared" ref="BM788" si="15121">E788/E808</f>
        <v>2.7793218454697053E-4</v>
      </c>
      <c r="BN788" s="124">
        <f t="shared" ref="BN788" si="15122">F788/F808</f>
        <v>5.6449784629335753E-2</v>
      </c>
      <c r="BO788" s="125">
        <f t="shared" ref="BO788" si="15123">G788/G808</f>
        <v>0</v>
      </c>
      <c r="BP788" s="126">
        <f t="shared" ref="BP788" si="15124">H788/H808</f>
        <v>4.240704793190981E-2</v>
      </c>
      <c r="BQ788" s="127">
        <f t="shared" ref="BQ788" si="15125">I788/I808</f>
        <v>2.8657616892911008E-3</v>
      </c>
      <c r="BR788" s="124">
        <f t="shared" ref="BR788" si="15126">J788/J808</f>
        <v>2.0045819014891181E-2</v>
      </c>
      <c r="BS788" s="125">
        <f t="shared" ref="BS788" si="15127">K788/K808</f>
        <v>6.0396893874029335E-3</v>
      </c>
      <c r="BT788" s="126">
        <f t="shared" ref="BT788" si="15128">L788/L808</f>
        <v>1.3199577613516367E-2</v>
      </c>
      <c r="BU788" s="124">
        <f t="shared" ref="BU788" si="15129">M788/M808</f>
        <v>1.6563146997929608E-2</v>
      </c>
      <c r="BV788" s="128">
        <f t="shared" ref="BV788" si="15130">N788/N808</f>
        <v>1.5190811411633939E-2</v>
      </c>
      <c r="BW788" s="129">
        <f t="shared" ref="BW788" si="15131">O788/O808</f>
        <v>3.5999999999999999E-3</v>
      </c>
      <c r="BX788" s="124">
        <f t="shared" ref="BX788" si="15132">P788/P808</f>
        <v>1.3969335604770016E-2</v>
      </c>
      <c r="BY788" s="125">
        <f t="shared" ref="BY788" si="15133">Q788/Q808</f>
        <v>2.8524857375713123E-3</v>
      </c>
      <c r="BZ788" s="126">
        <f t="shared" ref="BZ788" si="15134">R788/R808</f>
        <v>4.1444641799881585E-3</v>
      </c>
      <c r="CA788" s="127">
        <f t="shared" ref="CA788" si="15135">S788/S808</f>
        <v>0</v>
      </c>
      <c r="CB788" s="124">
        <f t="shared" ref="CB788" si="15136">T788/T808</f>
        <v>3.9308176100628931E-3</v>
      </c>
      <c r="CC788" s="125">
        <f t="shared" ref="CC788" si="15137">U788/U808</f>
        <v>0</v>
      </c>
      <c r="CD788" s="126">
        <f t="shared" ref="CD788" si="15138">V788/V808</f>
        <v>1.8857250612860644E-4</v>
      </c>
      <c r="CE788" s="127">
        <f t="shared" ref="CE788" si="15139">W788/W808</f>
        <v>0</v>
      </c>
      <c r="CF788" s="124">
        <f t="shared" ref="CF788" si="15140">X788/X808</f>
        <v>0</v>
      </c>
      <c r="CG788" s="125">
        <f t="shared" ref="CG788" si="15141">Y788/Y808</f>
        <v>0</v>
      </c>
      <c r="CH788" s="126">
        <f t="shared" ref="CH788" si="15142">Z788/Z808</f>
        <v>0</v>
      </c>
      <c r="CI788" s="124">
        <f t="shared" ref="CI788" si="15143">AA788/AA808</f>
        <v>0</v>
      </c>
      <c r="CJ788" s="130">
        <f t="shared" ref="CJ788" si="15144">AB788/AB808</f>
        <v>2.3225654326809713E-2</v>
      </c>
      <c r="CK788" s="131">
        <f t="shared" ref="CK788" si="15145">AC788/AC808</f>
        <v>2.1259424027086082E-3</v>
      </c>
    </row>
    <row r="789" spans="1:89" ht="13.5" thickBot="1" x14ac:dyDescent="0.25">
      <c r="A789" s="132" t="s">
        <v>21</v>
      </c>
      <c r="B789" s="181">
        <v>501</v>
      </c>
      <c r="C789" s="182">
        <v>101</v>
      </c>
      <c r="D789" s="183">
        <v>279</v>
      </c>
      <c r="E789" s="184">
        <v>68</v>
      </c>
      <c r="F789" s="181">
        <v>290</v>
      </c>
      <c r="G789" s="185">
        <v>84</v>
      </c>
      <c r="H789" s="183">
        <v>597</v>
      </c>
      <c r="I789" s="184">
        <v>240</v>
      </c>
      <c r="J789" s="181">
        <v>103</v>
      </c>
      <c r="K789" s="185">
        <v>98</v>
      </c>
      <c r="L789" s="183">
        <v>175</v>
      </c>
      <c r="M789" s="181">
        <v>330</v>
      </c>
      <c r="N789" s="186">
        <v>422</v>
      </c>
      <c r="O789" s="187">
        <v>366</v>
      </c>
      <c r="P789" s="181">
        <v>208</v>
      </c>
      <c r="Q789" s="185">
        <v>144</v>
      </c>
      <c r="R789" s="183">
        <v>371</v>
      </c>
      <c r="S789" s="184">
        <v>171</v>
      </c>
      <c r="T789" s="181">
        <v>75</v>
      </c>
      <c r="U789" s="185">
        <v>98</v>
      </c>
      <c r="V789" s="183">
        <v>281</v>
      </c>
      <c r="W789" s="184">
        <v>324</v>
      </c>
      <c r="X789" s="181">
        <v>188</v>
      </c>
      <c r="Y789" s="185">
        <v>163</v>
      </c>
      <c r="Z789" s="183">
        <v>657</v>
      </c>
      <c r="AA789" s="181">
        <v>365</v>
      </c>
      <c r="AB789" s="165">
        <f t="shared" si="15118"/>
        <v>4147</v>
      </c>
      <c r="AC789" s="166">
        <f t="shared" si="15035"/>
        <v>2552</v>
      </c>
      <c r="AE789" t="s">
        <v>85</v>
      </c>
      <c r="BI789" s="132" t="s">
        <v>21</v>
      </c>
      <c r="BJ789" s="124">
        <f>B789/B808</f>
        <v>9.8641464855286479E-2</v>
      </c>
      <c r="BK789" s="125">
        <f t="shared" ref="BK789" si="15146">C789/C808</f>
        <v>1.5649209792376821E-2</v>
      </c>
      <c r="BL789" s="126">
        <f t="shared" ref="BL789" si="15147">D789/D808</f>
        <v>0.10149145143688613</v>
      </c>
      <c r="BM789" s="127">
        <f t="shared" ref="BM789" si="15148">E789/E808</f>
        <v>1.8899388549193995E-2</v>
      </c>
      <c r="BN789" s="124">
        <f t="shared" ref="BN789" si="15149">F789/F808</f>
        <v>6.5744729086374978E-2</v>
      </c>
      <c r="BO789" s="125">
        <f t="shared" ref="BO789" si="15150">G789/G808</f>
        <v>2.0654044750430294E-2</v>
      </c>
      <c r="BP789" s="126">
        <f t="shared" ref="BP789" si="15151">H789/H808</f>
        <v>8.914439301179633E-2</v>
      </c>
      <c r="BQ789" s="127">
        <f t="shared" ref="BQ789" si="15152">I789/I808</f>
        <v>3.6199095022624438E-2</v>
      </c>
      <c r="BR789" s="124">
        <f t="shared" ref="BR789" si="15153">J789/J808</f>
        <v>5.8991981672394042E-2</v>
      </c>
      <c r="BS789" s="125">
        <f t="shared" ref="BS789" si="15154">K789/K808</f>
        <v>8.4555651423641076E-2</v>
      </c>
      <c r="BT789" s="126">
        <f t="shared" ref="BT789" si="15155">L789/L808</f>
        <v>4.6198521647307283E-2</v>
      </c>
      <c r="BU789" s="124">
        <f t="shared" ref="BU789" si="15156">M789/M808</f>
        <v>9.7604259094942331E-2</v>
      </c>
      <c r="BV789" s="128">
        <f t="shared" ref="BV789" si="15157">N789/N808</f>
        <v>7.8177102630603929E-2</v>
      </c>
      <c r="BW789" s="129">
        <f t="shared" ref="BW789" si="15158">O789/O808</f>
        <v>7.3200000000000001E-2</v>
      </c>
      <c r="BX789" s="124">
        <f t="shared" ref="BX789" si="15159">P789/P808</f>
        <v>7.0868824531516189E-2</v>
      </c>
      <c r="BY789" s="125">
        <f t="shared" ref="BY789" si="15160">Q789/Q808</f>
        <v>5.8679706601466992E-2</v>
      </c>
      <c r="BZ789" s="126">
        <f t="shared" ref="BZ789" si="15161">R789/R808</f>
        <v>0.10982830076968621</v>
      </c>
      <c r="CA789" s="127">
        <f t="shared" ref="CA789" si="15162">S789/S808</f>
        <v>5.0696709160984288E-2</v>
      </c>
      <c r="CB789" s="124">
        <f t="shared" ref="CB789" si="15163">T789/T808</f>
        <v>5.8962264150943397E-2</v>
      </c>
      <c r="CC789" s="125">
        <f t="shared" ref="CC789" si="15164">U789/U808</f>
        <v>0.15264797507788161</v>
      </c>
      <c r="CD789" s="126">
        <f t="shared" ref="CD789" si="15165">V789/V808</f>
        <v>5.298887422213841E-2</v>
      </c>
      <c r="CE789" s="127">
        <f t="shared" ref="CE789" si="15166">W789/W808</f>
        <v>9.9539170506912439E-2</v>
      </c>
      <c r="CF789" s="124">
        <f t="shared" ref="CF789" si="15167">X789/X808</f>
        <v>7.3265783320342948E-2</v>
      </c>
      <c r="CG789" s="125">
        <f t="shared" ref="CG789" si="15168">Y789/Y808</f>
        <v>8.2115869017632237E-2</v>
      </c>
      <c r="CH789" s="126">
        <f t="shared" ref="CH789" si="15169">Z789/Z808</f>
        <v>0.11795332136445243</v>
      </c>
      <c r="CI789" s="124">
        <f t="shared" ref="CI789" si="15170">AA789/AA808</f>
        <v>4.1463137566738612E-2</v>
      </c>
      <c r="CJ789" s="130">
        <f t="shared" ref="CJ789" si="15171">AB789/AB808</f>
        <v>8.1486284681285867E-2</v>
      </c>
      <c r="CK789" s="131">
        <f t="shared" ref="CK789" si="15172">AC789/AC808</f>
        <v>5.0235231589929333E-2</v>
      </c>
    </row>
    <row r="790" spans="1:89" ht="14.25" thickTop="1" thickBot="1" x14ac:dyDescent="0.25">
      <c r="A790" s="140" t="s">
        <v>22</v>
      </c>
      <c r="B790" s="188">
        <v>300</v>
      </c>
      <c r="C790" s="189">
        <v>455</v>
      </c>
      <c r="D790" s="190">
        <v>249</v>
      </c>
      <c r="E790" s="191">
        <v>158</v>
      </c>
      <c r="F790" s="188">
        <v>484</v>
      </c>
      <c r="G790" s="192">
        <v>181</v>
      </c>
      <c r="H790" s="190">
        <v>509</v>
      </c>
      <c r="I790" s="191">
        <v>477</v>
      </c>
      <c r="J790" s="188">
        <v>108</v>
      </c>
      <c r="K790" s="192">
        <v>176</v>
      </c>
      <c r="L790" s="190">
        <v>141</v>
      </c>
      <c r="M790" s="188">
        <v>468</v>
      </c>
      <c r="N790" s="193">
        <v>379</v>
      </c>
      <c r="O790" s="194">
        <v>553</v>
      </c>
      <c r="P790" s="188">
        <v>240</v>
      </c>
      <c r="Q790" s="192">
        <v>148</v>
      </c>
      <c r="R790" s="190">
        <v>407</v>
      </c>
      <c r="S790" s="191">
        <v>183</v>
      </c>
      <c r="T790" s="188">
        <v>37</v>
      </c>
      <c r="U790" s="192">
        <v>84</v>
      </c>
      <c r="V790" s="190">
        <v>257</v>
      </c>
      <c r="W790" s="191">
        <v>500</v>
      </c>
      <c r="X790" s="188">
        <v>237</v>
      </c>
      <c r="Y790" s="192">
        <v>120</v>
      </c>
      <c r="Z790" s="190">
        <v>368</v>
      </c>
      <c r="AA790" s="188">
        <v>483</v>
      </c>
      <c r="AB790" s="165">
        <f t="shared" si="15118"/>
        <v>3716</v>
      </c>
      <c r="AC790" s="166">
        <f t="shared" si="15035"/>
        <v>3986</v>
      </c>
      <c r="AE790" s="268" t="s">
        <v>0</v>
      </c>
      <c r="AF790" s="262" t="s">
        <v>1</v>
      </c>
      <c r="AG790" s="263"/>
      <c r="AH790" s="262" t="s">
        <v>2</v>
      </c>
      <c r="AI790" s="263"/>
      <c r="AJ790" s="262" t="s">
        <v>3</v>
      </c>
      <c r="AK790" s="263"/>
      <c r="AL790" s="262" t="s">
        <v>4</v>
      </c>
      <c r="AM790" s="263"/>
      <c r="AN790" s="262" t="s">
        <v>5</v>
      </c>
      <c r="AO790" s="263"/>
      <c r="AP790" s="262" t="s">
        <v>6</v>
      </c>
      <c r="AQ790" s="263"/>
      <c r="AR790" s="262" t="s">
        <v>7</v>
      </c>
      <c r="AS790" s="263"/>
      <c r="AT790" s="262" t="s">
        <v>8</v>
      </c>
      <c r="AU790" s="263"/>
      <c r="AV790" s="262" t="s">
        <v>9</v>
      </c>
      <c r="AW790" s="263"/>
      <c r="AX790" s="262" t="s">
        <v>10</v>
      </c>
      <c r="AY790" s="263"/>
      <c r="AZ790" s="262" t="s">
        <v>11</v>
      </c>
      <c r="BA790" s="263"/>
      <c r="BB790" s="262" t="s">
        <v>12</v>
      </c>
      <c r="BC790" s="263"/>
      <c r="BD790" s="264" t="s">
        <v>40</v>
      </c>
      <c r="BE790" s="265"/>
      <c r="BF790" s="266" t="s">
        <v>41</v>
      </c>
      <c r="BG790" s="267"/>
      <c r="BI790" s="140" t="s">
        <v>22</v>
      </c>
      <c r="BJ790" s="124">
        <f>B790/B808</f>
        <v>5.9066745422327233E-2</v>
      </c>
      <c r="BK790" s="125">
        <f t="shared" ref="BK790" si="15173">C790/C808</f>
        <v>7.0498915401301515E-2</v>
      </c>
      <c r="BL790" s="126">
        <f t="shared" ref="BL790" si="15174">D790/D808</f>
        <v>9.0578392142597303E-2</v>
      </c>
      <c r="BM790" s="127">
        <f t="shared" ref="BM790" si="15175">E790/E808</f>
        <v>4.3913285158421342E-2</v>
      </c>
      <c r="BN790" s="124">
        <f t="shared" ref="BN790" si="15176">F790/F808</f>
        <v>0.10972568578553615</v>
      </c>
      <c r="BO790" s="125">
        <f t="shared" ref="BO790" si="15177">G790/G808</f>
        <v>4.45045488074748E-2</v>
      </c>
      <c r="BP790" s="126">
        <f t="shared" ref="BP790" si="15178">H790/H808</f>
        <v>7.6004180976556673E-2</v>
      </c>
      <c r="BQ790" s="127">
        <f t="shared" ref="BQ790" si="15179">I790/I808</f>
        <v>7.1945701357466058E-2</v>
      </c>
      <c r="BR790" s="124">
        <f t="shared" ref="BR790" si="15180">J790/J808</f>
        <v>6.1855670103092786E-2</v>
      </c>
      <c r="BS790" s="125">
        <f t="shared" ref="BS790" si="15181">K790/K808</f>
        <v>0.15185504745470232</v>
      </c>
      <c r="BT790" s="126">
        <f t="shared" ref="BT790" si="15182">L790/L808</f>
        <v>3.7222808870116156E-2</v>
      </c>
      <c r="BU790" s="124">
        <f t="shared" ref="BU790" si="15183">M790/M808</f>
        <v>0.13842058562555457</v>
      </c>
      <c r="BV790" s="128">
        <f t="shared" ref="BV790" si="15184">N790/N808</f>
        <v>7.0211189329381252E-2</v>
      </c>
      <c r="BW790" s="129">
        <f t="shared" ref="BW790" si="15185">O790/O808</f>
        <v>0.1106</v>
      </c>
      <c r="BX790" s="124">
        <f t="shared" ref="BX790" si="15186">P790/P808</f>
        <v>8.1771720613287899E-2</v>
      </c>
      <c r="BY790" s="125">
        <f t="shared" ref="BY790" si="15187">Q790/Q808</f>
        <v>6.0309698451507743E-2</v>
      </c>
      <c r="BZ790" s="126">
        <f t="shared" ref="BZ790" si="15188">R790/R808</f>
        <v>0.12048549437537004</v>
      </c>
      <c r="CA790" s="127">
        <f t="shared" ref="CA790" si="15189">S790/S808</f>
        <v>5.4254372961755115E-2</v>
      </c>
      <c r="CB790" s="124">
        <f t="shared" ref="CB790" si="15190">T790/T808</f>
        <v>2.9088050314465409E-2</v>
      </c>
      <c r="CC790" s="125">
        <f t="shared" ref="CC790" si="15191">U790/U808</f>
        <v>0.13084112149532709</v>
      </c>
      <c r="CD790" s="126">
        <f t="shared" ref="CD790" si="15192">V790/V808</f>
        <v>4.8463134075051859E-2</v>
      </c>
      <c r="CE790" s="127">
        <f t="shared" ref="CE790" si="15193">W790/W808</f>
        <v>0.15360983102918588</v>
      </c>
      <c r="CF790" s="124">
        <f t="shared" ref="CF790" si="15194">X790/X808</f>
        <v>9.2361652377240838E-2</v>
      </c>
      <c r="CG790" s="125">
        <f t="shared" ref="CG790" si="15195">Y790/Y808</f>
        <v>6.0453400503778336E-2</v>
      </c>
      <c r="CH790" s="126">
        <f t="shared" ref="CH790" si="15196">Z790/Z808</f>
        <v>6.6068222621184919E-2</v>
      </c>
      <c r="CI790" s="124">
        <f t="shared" ref="CI790" si="15197">AA790/AA808</f>
        <v>5.4867658752697945E-2</v>
      </c>
      <c r="CJ790" s="130">
        <f t="shared" ref="CJ790" si="15198">AB790/AB808</f>
        <v>7.301737011711075E-2</v>
      </c>
      <c r="CK790" s="131">
        <f t="shared" ref="CK790" si="15199">AC790/AC808</f>
        <v>7.8463022381449185E-2</v>
      </c>
    </row>
    <row r="791" spans="1:89" ht="15" thickTop="1" thickBot="1" x14ac:dyDescent="0.3">
      <c r="A791" s="132" t="s">
        <v>23</v>
      </c>
      <c r="B791" s="181">
        <v>482</v>
      </c>
      <c r="C791" s="182">
        <v>598</v>
      </c>
      <c r="D791" s="183">
        <v>345</v>
      </c>
      <c r="E791" s="184">
        <v>223</v>
      </c>
      <c r="F791" s="181">
        <v>433</v>
      </c>
      <c r="G791" s="185">
        <v>234</v>
      </c>
      <c r="H791" s="183">
        <v>422</v>
      </c>
      <c r="I791" s="184">
        <v>482</v>
      </c>
      <c r="J791" s="181">
        <v>126</v>
      </c>
      <c r="K791" s="185">
        <v>161</v>
      </c>
      <c r="L791" s="183">
        <v>167</v>
      </c>
      <c r="M791" s="181">
        <v>452</v>
      </c>
      <c r="N791" s="186">
        <v>352</v>
      </c>
      <c r="O791" s="187">
        <v>519</v>
      </c>
      <c r="P791" s="181">
        <v>269</v>
      </c>
      <c r="Q791" s="185">
        <v>158</v>
      </c>
      <c r="R791" s="183">
        <v>285</v>
      </c>
      <c r="S791" s="184">
        <v>207</v>
      </c>
      <c r="T791" s="181">
        <v>44</v>
      </c>
      <c r="U791" s="185">
        <v>70</v>
      </c>
      <c r="V791" s="183">
        <v>214</v>
      </c>
      <c r="W791" s="184">
        <v>344</v>
      </c>
      <c r="X791" s="181">
        <v>198</v>
      </c>
      <c r="Y791" s="185">
        <v>118</v>
      </c>
      <c r="Z791" s="183">
        <v>432</v>
      </c>
      <c r="AA791" s="181">
        <v>549</v>
      </c>
      <c r="AB791" s="165">
        <f t="shared" si="15118"/>
        <v>3769</v>
      </c>
      <c r="AC791" s="166">
        <f t="shared" si="15035"/>
        <v>4115</v>
      </c>
      <c r="AE791" s="269"/>
      <c r="AF791" s="112" t="s">
        <v>14</v>
      </c>
      <c r="AG791" s="113" t="s">
        <v>15</v>
      </c>
      <c r="AH791" s="114" t="s">
        <v>14</v>
      </c>
      <c r="AI791" s="115" t="s">
        <v>15</v>
      </c>
      <c r="AJ791" s="112" t="s">
        <v>14</v>
      </c>
      <c r="AK791" s="113" t="s">
        <v>15</v>
      </c>
      <c r="AL791" s="114" t="s">
        <v>14</v>
      </c>
      <c r="AM791" s="115" t="s">
        <v>15</v>
      </c>
      <c r="AN791" s="112" t="s">
        <v>14</v>
      </c>
      <c r="AO791" s="113" t="s">
        <v>15</v>
      </c>
      <c r="AP791" s="114" t="s">
        <v>14</v>
      </c>
      <c r="AQ791" s="112" t="s">
        <v>15</v>
      </c>
      <c r="AR791" s="116" t="s">
        <v>14</v>
      </c>
      <c r="AS791" s="117" t="s">
        <v>15</v>
      </c>
      <c r="AT791" s="112" t="s">
        <v>14</v>
      </c>
      <c r="AU791" s="113" t="s">
        <v>15</v>
      </c>
      <c r="AV791" s="114" t="s">
        <v>14</v>
      </c>
      <c r="AW791" s="115" t="s">
        <v>15</v>
      </c>
      <c r="AX791" s="112" t="s">
        <v>14</v>
      </c>
      <c r="AY791" s="113" t="s">
        <v>15</v>
      </c>
      <c r="AZ791" s="114" t="s">
        <v>14</v>
      </c>
      <c r="BA791" s="115" t="s">
        <v>15</v>
      </c>
      <c r="BB791" s="112" t="s">
        <v>14</v>
      </c>
      <c r="BC791" s="113" t="s">
        <v>15</v>
      </c>
      <c r="BD791" s="26" t="s">
        <v>14</v>
      </c>
      <c r="BE791" s="118" t="s">
        <v>15</v>
      </c>
      <c r="BF791" s="169" t="s">
        <v>14</v>
      </c>
      <c r="BG791" s="170" t="s">
        <v>15</v>
      </c>
      <c r="BI791" s="132" t="s">
        <v>23</v>
      </c>
      <c r="BJ791" s="124">
        <f>B791/B808</f>
        <v>9.4900570978539087E-2</v>
      </c>
      <c r="BK791" s="125">
        <f t="shared" ref="BK791" si="15200">C791/C808</f>
        <v>9.265571738456771E-2</v>
      </c>
      <c r="BL791" s="126">
        <f t="shared" ref="BL791" si="15201">D791/D808</f>
        <v>0.12550018188432158</v>
      </c>
      <c r="BM791" s="127">
        <f t="shared" ref="BM791" si="15202">E791/E808</f>
        <v>6.1978877153974432E-2</v>
      </c>
      <c r="BN791" s="124">
        <f t="shared" ref="BN791" si="15203">F791/F808</f>
        <v>9.8163681704828837E-2</v>
      </c>
      <c r="BO791" s="125">
        <f t="shared" ref="BO791" si="15204">G791/G808</f>
        <v>5.7536267519055814E-2</v>
      </c>
      <c r="BP791" s="126">
        <f t="shared" ref="BP791" si="15205">H791/H808</f>
        <v>6.3013289532626554E-2</v>
      </c>
      <c r="BQ791" s="127">
        <f t="shared" ref="BQ791" si="15206">I791/I808</f>
        <v>7.2699849170437411E-2</v>
      </c>
      <c r="BR791" s="124">
        <f t="shared" ref="BR791" si="15207">J791/J808</f>
        <v>7.2164948453608241E-2</v>
      </c>
      <c r="BS791" s="125">
        <f t="shared" ref="BS791" si="15208">K791/K808</f>
        <v>0.13891285591026747</v>
      </c>
      <c r="BT791" s="126">
        <f t="shared" ref="BT791" si="15209">L791/L808</f>
        <v>4.4086589229144664E-2</v>
      </c>
      <c r="BU791" s="124">
        <f t="shared" ref="BU791" si="15210">M791/M808</f>
        <v>0.1336882579118604</v>
      </c>
      <c r="BV791" s="128">
        <f t="shared" ref="BV791" si="15211">N791/N808</f>
        <v>6.5209336791404227E-2</v>
      </c>
      <c r="BW791" s="129">
        <f t="shared" ref="BW791" si="15212">O791/O808</f>
        <v>0.1038</v>
      </c>
      <c r="BX791" s="124">
        <f t="shared" ref="BX791" si="15213">P791/P808</f>
        <v>9.1652470187393531E-2</v>
      </c>
      <c r="BY791" s="125">
        <f t="shared" ref="BY791" si="15214">Q791/Q808</f>
        <v>6.4384678076609622E-2</v>
      </c>
      <c r="BZ791" s="126">
        <f t="shared" ref="BZ791" si="15215">R791/R808</f>
        <v>8.4369449378330366E-2</v>
      </c>
      <c r="CA791" s="127">
        <f t="shared" ref="CA791" si="15216">S791/S808</f>
        <v>6.136970056329677E-2</v>
      </c>
      <c r="CB791" s="124">
        <f t="shared" ref="CB791" si="15217">T791/T808</f>
        <v>3.4591194968553458E-2</v>
      </c>
      <c r="CC791" s="125">
        <f t="shared" ref="CC791" si="15218">U791/U808</f>
        <v>0.10903426791277258</v>
      </c>
      <c r="CD791" s="126">
        <f t="shared" ref="CD791" si="15219">V791/V808</f>
        <v>4.0354516311521781E-2</v>
      </c>
      <c r="CE791" s="127">
        <f t="shared" ref="CE791" si="15220">W791/W808</f>
        <v>0.10568356374807988</v>
      </c>
      <c r="CF791" s="124">
        <f t="shared" ref="CF791" si="15221">X791/X808</f>
        <v>7.7162899454403744E-2</v>
      </c>
      <c r="CG791" s="125">
        <f t="shared" ref="CG791" si="15222">Y791/Y808</f>
        <v>5.9445843828715365E-2</v>
      </c>
      <c r="CH791" s="126">
        <f t="shared" ref="CH791" si="15223">Z791/Z808</f>
        <v>7.7558348294434476E-2</v>
      </c>
      <c r="CI791" s="124">
        <f t="shared" ref="CI791" si="15224">AA791/AA808</f>
        <v>6.236510280586164E-2</v>
      </c>
      <c r="CJ791" s="130">
        <f t="shared" ref="CJ791" si="15225">AB791/AB808</f>
        <v>7.4058791165605597E-2</v>
      </c>
      <c r="CK791" s="131">
        <f t="shared" ref="CK791" si="15226">AC791/AC808</f>
        <v>8.1002342473573352E-2</v>
      </c>
    </row>
    <row r="792" spans="1:89" ht="13.5" thickTop="1" x14ac:dyDescent="0.2">
      <c r="A792" s="140" t="s">
        <v>24</v>
      </c>
      <c r="B792" s="195">
        <v>313</v>
      </c>
      <c r="C792" s="189">
        <v>358</v>
      </c>
      <c r="D792" s="190">
        <v>213</v>
      </c>
      <c r="E792" s="191">
        <v>190</v>
      </c>
      <c r="F792" s="188">
        <v>418</v>
      </c>
      <c r="G792" s="192">
        <v>235</v>
      </c>
      <c r="H792" s="190">
        <v>388</v>
      </c>
      <c r="I792" s="191">
        <v>476</v>
      </c>
      <c r="J792" s="188">
        <v>98</v>
      </c>
      <c r="K792" s="192">
        <v>101</v>
      </c>
      <c r="L792" s="190">
        <v>196</v>
      </c>
      <c r="M792" s="188">
        <v>316</v>
      </c>
      <c r="N792" s="193">
        <v>285</v>
      </c>
      <c r="O792" s="196">
        <v>384</v>
      </c>
      <c r="P792" s="188">
        <v>170</v>
      </c>
      <c r="Q792" s="192">
        <v>176</v>
      </c>
      <c r="R792" s="190">
        <v>226</v>
      </c>
      <c r="S792" s="191">
        <v>192</v>
      </c>
      <c r="T792" s="188">
        <v>38</v>
      </c>
      <c r="U792" s="192">
        <v>57</v>
      </c>
      <c r="V792" s="190">
        <v>232</v>
      </c>
      <c r="W792" s="197">
        <v>264</v>
      </c>
      <c r="X792" s="188">
        <v>152</v>
      </c>
      <c r="Y792" s="192">
        <v>99</v>
      </c>
      <c r="Z792" s="190">
        <v>386</v>
      </c>
      <c r="AA792" s="188">
        <v>447</v>
      </c>
      <c r="AB792" s="165">
        <f t="shared" si="15118"/>
        <v>3115</v>
      </c>
      <c r="AC792" s="166">
        <f t="shared" si="15035"/>
        <v>3295</v>
      </c>
      <c r="AE792" s="257" t="str">
        <f>$AE$17</f>
        <v>17:00 - 17:59</v>
      </c>
      <c r="AF792" s="121">
        <f t="shared" ref="AF792:AU794" si="15227">SUMIF($A$9:$A$32,$AE792,B$784:B$807)</f>
        <v>424</v>
      </c>
      <c r="AG792" s="178">
        <f t="shared" si="15227"/>
        <v>571</v>
      </c>
      <c r="AH792" s="122">
        <f t="shared" si="15227"/>
        <v>200</v>
      </c>
      <c r="AI792" s="173">
        <f t="shared" si="15227"/>
        <v>299</v>
      </c>
      <c r="AJ792" s="121">
        <f t="shared" si="15227"/>
        <v>344</v>
      </c>
      <c r="AK792" s="123">
        <f t="shared" si="15227"/>
        <v>388</v>
      </c>
      <c r="AL792" s="122">
        <f t="shared" si="15227"/>
        <v>686</v>
      </c>
      <c r="AM792" s="173">
        <f t="shared" si="15227"/>
        <v>541</v>
      </c>
      <c r="AN792" s="121">
        <f t="shared" si="15227"/>
        <v>153</v>
      </c>
      <c r="AO792" s="123">
        <f t="shared" si="15227"/>
        <v>54</v>
      </c>
      <c r="AP792" s="122">
        <f t="shared" si="15227"/>
        <v>313</v>
      </c>
      <c r="AQ792" s="121">
        <f t="shared" si="15227"/>
        <v>158</v>
      </c>
      <c r="AR792" s="172">
        <f t="shared" si="15227"/>
        <v>347</v>
      </c>
      <c r="AS792" s="174">
        <f t="shared" si="15227"/>
        <v>285</v>
      </c>
      <c r="AT792" s="121">
        <f t="shared" si="15227"/>
        <v>183</v>
      </c>
      <c r="AU792" s="123">
        <f t="shared" si="15227"/>
        <v>141</v>
      </c>
      <c r="AV792" s="122">
        <f t="shared" ref="AP792:BE794" si="15228">SUMIF($A$9:$A$32,$AE792,R$784:R$807)</f>
        <v>304</v>
      </c>
      <c r="AW792" s="173">
        <f t="shared" si="15228"/>
        <v>196</v>
      </c>
      <c r="AX792" s="121">
        <f t="shared" si="15228"/>
        <v>154</v>
      </c>
      <c r="AY792" s="123">
        <f t="shared" si="15228"/>
        <v>32</v>
      </c>
      <c r="AZ792" s="122">
        <f t="shared" si="15228"/>
        <v>415</v>
      </c>
      <c r="BA792" s="173">
        <f t="shared" si="15228"/>
        <v>135</v>
      </c>
      <c r="BB792" s="121">
        <f t="shared" si="15228"/>
        <v>263</v>
      </c>
      <c r="BC792" s="123">
        <f t="shared" si="15228"/>
        <v>152</v>
      </c>
      <c r="BD792" s="21">
        <f t="shared" si="15228"/>
        <v>331</v>
      </c>
      <c r="BE792" s="177">
        <f t="shared" si="15228"/>
        <v>707</v>
      </c>
      <c r="BF792" s="163">
        <f>AF792+AH792+AJ792+AL792+AN792+AP792+AR792+AT792+AV792+AX792+AZ792+BB792+BD792</f>
        <v>4117</v>
      </c>
      <c r="BG792" s="164">
        <f>AG792+AI792+AK792+AM792+AO792+AQ792+AS792+AU792+AW792+AY792+BA792+BC792+BE792</f>
        <v>3659</v>
      </c>
      <c r="BI792" s="140" t="s">
        <v>24</v>
      </c>
      <c r="BJ792" s="124">
        <f>B792/B808</f>
        <v>6.1626304390628078E-2</v>
      </c>
      <c r="BK792" s="125">
        <f t="shared" ref="BK792" si="15229">C792/C808</f>
        <v>5.5469476293771303E-2</v>
      </c>
      <c r="BL792" s="126">
        <f t="shared" ref="BL792" si="15230">D792/D808</f>
        <v>7.7482720989450707E-2</v>
      </c>
      <c r="BM792" s="127">
        <f t="shared" ref="BM792" si="15231">E792/E808</f>
        <v>5.2807115063924402E-2</v>
      </c>
      <c r="BN792" s="124">
        <f t="shared" ref="BN792" si="15232">F792/F808</f>
        <v>9.4763092269326679E-2</v>
      </c>
      <c r="BO792" s="125">
        <f t="shared" ref="BO792" si="15233">G792/G808</f>
        <v>5.7782149004179988E-2</v>
      </c>
      <c r="BP792" s="126">
        <f t="shared" ref="BP792" si="15234">H792/H808</f>
        <v>5.7936389428102135E-2</v>
      </c>
      <c r="BQ792" s="127">
        <f t="shared" ref="BQ792" si="15235">I792/I808</f>
        <v>7.179487179487179E-2</v>
      </c>
      <c r="BR792" s="124">
        <f t="shared" ref="BR792" si="15236">J792/J808</f>
        <v>5.6128293241695305E-2</v>
      </c>
      <c r="BS792" s="125">
        <f t="shared" ref="BS792" si="15237">K792/K808</f>
        <v>8.7144089732528046E-2</v>
      </c>
      <c r="BT792" s="126">
        <f t="shared" ref="BT792" si="15238">L792/L808</f>
        <v>5.1742344244984161E-2</v>
      </c>
      <c r="BU792" s="124">
        <f t="shared" ref="BU792" si="15239">M792/M808</f>
        <v>9.3463472345459916E-2</v>
      </c>
      <c r="BV792" s="128">
        <f t="shared" ref="BV792" si="15240">N792/N808</f>
        <v>5.2797332345313079E-2</v>
      </c>
      <c r="BW792" s="129">
        <f t="shared" ref="BW792" si="15241">O792/O808</f>
        <v>7.6799999999999993E-2</v>
      </c>
      <c r="BX792" s="124">
        <f t="shared" ref="BX792" si="15242">P792/P808</f>
        <v>5.7921635434412269E-2</v>
      </c>
      <c r="BY792" s="125">
        <f t="shared" ref="BY792" si="15243">Q792/Q808</f>
        <v>7.1719641401792988E-2</v>
      </c>
      <c r="BZ792" s="126">
        <f t="shared" ref="BZ792" si="15244">R792/R808</f>
        <v>6.6903493191237423E-2</v>
      </c>
      <c r="CA792" s="127">
        <f t="shared" ref="CA792" si="15245">S792/S808</f>
        <v>5.6922620812333236E-2</v>
      </c>
      <c r="CB792" s="124">
        <f t="shared" ref="CB792" si="15246">T792/T808</f>
        <v>2.9874213836477988E-2</v>
      </c>
      <c r="CC792" s="125">
        <f t="shared" ref="CC792" si="15247">U792/U808</f>
        <v>8.8785046728971959E-2</v>
      </c>
      <c r="CD792" s="126">
        <f t="shared" ref="CD792" si="15248">V792/V808</f>
        <v>4.3748821421836698E-2</v>
      </c>
      <c r="CE792" s="127">
        <f t="shared" ref="CE792" si="15249">W792/W808</f>
        <v>8.1105990783410145E-2</v>
      </c>
      <c r="CF792" s="124">
        <f t="shared" ref="CF792" si="15250">X792/X808</f>
        <v>5.9236165237724084E-2</v>
      </c>
      <c r="CG792" s="125">
        <f t="shared" ref="CG792" si="15251">Y792/Y808</f>
        <v>4.9874055415617131E-2</v>
      </c>
      <c r="CH792" s="126">
        <f t="shared" ref="CH792" si="15252">Z792/Z808</f>
        <v>6.9299820466786358E-2</v>
      </c>
      <c r="CI792" s="124">
        <f t="shared" ref="CI792" si="15253">AA792/AA808</f>
        <v>5.0778143814608656E-2</v>
      </c>
      <c r="CJ792" s="130">
        <f t="shared" ref="CJ792" si="15254">AB792/AB808</f>
        <v>6.1208048416254025E-2</v>
      </c>
      <c r="CK792" s="131">
        <f t="shared" ref="CK792" si="15255">AC792/AC808</f>
        <v>6.4860927934489485E-2</v>
      </c>
    </row>
    <row r="793" spans="1:89" x14ac:dyDescent="0.2">
      <c r="A793" s="132" t="s">
        <v>25</v>
      </c>
      <c r="B793" s="198">
        <v>316</v>
      </c>
      <c r="C793" s="182">
        <v>426</v>
      </c>
      <c r="D793" s="183">
        <v>183</v>
      </c>
      <c r="E793" s="184">
        <v>191</v>
      </c>
      <c r="F793" s="181">
        <v>356</v>
      </c>
      <c r="G793" s="185">
        <v>205</v>
      </c>
      <c r="H793" s="183">
        <v>439</v>
      </c>
      <c r="I793" s="184">
        <v>487</v>
      </c>
      <c r="J793" s="181">
        <v>140</v>
      </c>
      <c r="K793" s="182">
        <v>97</v>
      </c>
      <c r="L793" s="183">
        <v>212</v>
      </c>
      <c r="M793" s="181">
        <v>288</v>
      </c>
      <c r="N793" s="186">
        <v>326</v>
      </c>
      <c r="O793" s="199">
        <v>410</v>
      </c>
      <c r="P793" s="181">
        <v>184</v>
      </c>
      <c r="Q793" s="182">
        <v>177</v>
      </c>
      <c r="R793" s="183">
        <v>211</v>
      </c>
      <c r="S793" s="184">
        <v>216</v>
      </c>
      <c r="T793" s="190">
        <v>72</v>
      </c>
      <c r="U793" s="181">
        <v>59</v>
      </c>
      <c r="V793" s="183">
        <v>236</v>
      </c>
      <c r="W793" s="200">
        <v>280</v>
      </c>
      <c r="X793" s="181">
        <v>129</v>
      </c>
      <c r="Y793" s="185">
        <v>144</v>
      </c>
      <c r="Z793" s="183">
        <v>518</v>
      </c>
      <c r="AA793" s="181">
        <v>589</v>
      </c>
      <c r="AB793" s="165">
        <f t="shared" si="15118"/>
        <v>3322</v>
      </c>
      <c r="AC793" s="166">
        <f t="shared" si="15035"/>
        <v>3569</v>
      </c>
      <c r="AE793" s="259" t="str">
        <f>$AE$18</f>
        <v>18:00 - 18:59</v>
      </c>
      <c r="AF793" s="121">
        <f t="shared" si="15227"/>
        <v>507</v>
      </c>
      <c r="AG793" s="182">
        <f t="shared" si="15227"/>
        <v>474</v>
      </c>
      <c r="AH793" s="183">
        <f t="shared" si="15227"/>
        <v>232</v>
      </c>
      <c r="AI793" s="184">
        <f t="shared" si="15227"/>
        <v>267</v>
      </c>
      <c r="AJ793" s="181">
        <f t="shared" si="15227"/>
        <v>276</v>
      </c>
      <c r="AK793" s="185">
        <f t="shared" si="15227"/>
        <v>422</v>
      </c>
      <c r="AL793" s="183">
        <f t="shared" si="15227"/>
        <v>477</v>
      </c>
      <c r="AM793" s="184">
        <f t="shared" si="15227"/>
        <v>545</v>
      </c>
      <c r="AN793" s="181">
        <f t="shared" si="15227"/>
        <v>172</v>
      </c>
      <c r="AO793" s="185">
        <f t="shared" si="15227"/>
        <v>52</v>
      </c>
      <c r="AP793" s="183">
        <f t="shared" si="15228"/>
        <v>320</v>
      </c>
      <c r="AQ793" s="181">
        <f t="shared" si="15228"/>
        <v>183</v>
      </c>
      <c r="AR793" s="186">
        <f t="shared" si="15228"/>
        <v>354</v>
      </c>
      <c r="AS793" s="187">
        <f t="shared" si="15228"/>
        <v>344</v>
      </c>
      <c r="AT793" s="181">
        <f t="shared" si="15228"/>
        <v>277</v>
      </c>
      <c r="AU793" s="185">
        <f t="shared" si="15228"/>
        <v>234</v>
      </c>
      <c r="AV793" s="183">
        <f t="shared" si="15228"/>
        <v>216</v>
      </c>
      <c r="AW793" s="184">
        <f t="shared" si="15228"/>
        <v>343</v>
      </c>
      <c r="AX793" s="181">
        <f t="shared" si="15228"/>
        <v>127</v>
      </c>
      <c r="AY793" s="185">
        <f t="shared" si="15228"/>
        <v>37</v>
      </c>
      <c r="AZ793" s="183">
        <f t="shared" si="15228"/>
        <v>542</v>
      </c>
      <c r="BA793" s="184">
        <f t="shared" si="15228"/>
        <v>197</v>
      </c>
      <c r="BB793" s="181">
        <f t="shared" si="15228"/>
        <v>274</v>
      </c>
      <c r="BC793" s="185">
        <f t="shared" si="15228"/>
        <v>237</v>
      </c>
      <c r="BD793" s="183">
        <f t="shared" si="15228"/>
        <v>297</v>
      </c>
      <c r="BE793" s="181">
        <f t="shared" si="15228"/>
        <v>1072</v>
      </c>
      <c r="BF793" s="165">
        <f>SUM(AF793,AH793,AJ793,AL793,AN793,AP793,AR793,AT793,AV793,AX793,AZ793,BB793,BD793)</f>
        <v>4071</v>
      </c>
      <c r="BG793" s="166">
        <f>SUM(AG793,AI793,AK793,AM793,AO793,AQ793,AS793,AU793,AW793,AY793,BA793,BC793,BE793)</f>
        <v>4407</v>
      </c>
      <c r="BI793" s="132" t="s">
        <v>25</v>
      </c>
      <c r="BJ793" s="124">
        <f>B793/B808</f>
        <v>6.2216971844851351E-2</v>
      </c>
      <c r="BK793" s="125">
        <f t="shared" ref="BK793" si="15256">C793/C808</f>
        <v>6.6005577936163615E-2</v>
      </c>
      <c r="BL793" s="126">
        <f t="shared" ref="BL793" si="15257">D793/D808</f>
        <v>6.6569661695161875E-2</v>
      </c>
      <c r="BM793" s="127">
        <f t="shared" ref="BM793" si="15258">E793/E808</f>
        <v>5.3085047248471372E-2</v>
      </c>
      <c r="BN793" s="124">
        <f t="shared" ref="BN793" si="15259">F793/F808</f>
        <v>8.0707322602584453E-2</v>
      </c>
      <c r="BO793" s="125">
        <f t="shared" ref="BO793" si="15260">G793/G808</f>
        <v>5.0405704450454877E-2</v>
      </c>
      <c r="BP793" s="126">
        <f t="shared" ref="BP793" si="15261">H793/H808</f>
        <v>6.555173958488876E-2</v>
      </c>
      <c r="BQ793" s="127">
        <f t="shared" ref="BQ793" si="15262">I793/I808</f>
        <v>7.3453996983408751E-2</v>
      </c>
      <c r="BR793" s="124">
        <f t="shared" ref="BR793" si="15263">J793/J808</f>
        <v>8.0183276059564726E-2</v>
      </c>
      <c r="BS793" s="125">
        <f t="shared" ref="BS793" si="15264">K793/K808</f>
        <v>8.3692838654012086E-2</v>
      </c>
      <c r="BT793" s="126">
        <f t="shared" ref="BT793" si="15265">L793/L808</f>
        <v>5.59662090813094E-2</v>
      </c>
      <c r="BU793" s="124">
        <f t="shared" ref="BU793" si="15266">M793/M808</f>
        <v>8.5181898846495116E-2</v>
      </c>
      <c r="BV793" s="128">
        <f t="shared" ref="BV793" si="15267">N793/N808</f>
        <v>6.0392738051130046E-2</v>
      </c>
      <c r="BW793" s="129">
        <f t="shared" ref="BW793" si="15268">O793/O808</f>
        <v>8.2000000000000003E-2</v>
      </c>
      <c r="BX793" s="124">
        <f t="shared" ref="BX793" si="15269">P793/P808</f>
        <v>6.269165247018739E-2</v>
      </c>
      <c r="BY793" s="125">
        <f t="shared" ref="BY793" si="15270">Q793/Q808</f>
        <v>7.2127139364303178E-2</v>
      </c>
      <c r="BZ793" s="126">
        <f t="shared" ref="BZ793" si="15271">R793/R808</f>
        <v>6.2462995855535823E-2</v>
      </c>
      <c r="CA793" s="127">
        <f t="shared" ref="CA793" si="15272">S793/S808</f>
        <v>6.403794841387489E-2</v>
      </c>
      <c r="CB793" s="124">
        <f t="shared" ref="CB793" si="15273">T793/T808</f>
        <v>5.6603773584905662E-2</v>
      </c>
      <c r="CC793" s="125">
        <f t="shared" ref="CC793" si="15274">U793/U808</f>
        <v>9.1900311526479747E-2</v>
      </c>
      <c r="CD793" s="126">
        <f t="shared" ref="CD793" si="15275">V793/V808</f>
        <v>4.4503111446351121E-2</v>
      </c>
      <c r="CE793" s="127">
        <f t="shared" ref="CE793" si="15276">W793/W808</f>
        <v>8.6021505376344093E-2</v>
      </c>
      <c r="CF793" s="124">
        <f t="shared" ref="CF793" si="15277">X793/X808</f>
        <v>5.0272798129384254E-2</v>
      </c>
      <c r="CG793" s="125">
        <f t="shared" ref="CG793" si="15278">Y793/Y808</f>
        <v>7.2544080604534003E-2</v>
      </c>
      <c r="CH793" s="126">
        <f t="shared" ref="CH793" si="15279">Z793/Z808</f>
        <v>9.2998204667863557E-2</v>
      </c>
      <c r="CI793" s="124">
        <f t="shared" ref="CI793" si="15280">AA793/AA808</f>
        <v>6.6909008292627511E-2</v>
      </c>
      <c r="CJ793" s="130">
        <f t="shared" ref="CJ793" si="15281">AB793/AB808</f>
        <v>6.5275485341507511E-2</v>
      </c>
      <c r="CK793" s="131">
        <f t="shared" ref="CK793" si="15282">AC793/AC808</f>
        <v>7.0254522548768725E-2</v>
      </c>
    </row>
    <row r="794" spans="1:89" ht="13.5" thickBot="1" x14ac:dyDescent="0.25">
      <c r="A794" s="140" t="s">
        <v>26</v>
      </c>
      <c r="B794" s="195">
        <v>294</v>
      </c>
      <c r="C794" s="189">
        <v>364</v>
      </c>
      <c r="D794" s="190">
        <v>194</v>
      </c>
      <c r="E794" s="191">
        <v>248</v>
      </c>
      <c r="F794" s="188">
        <v>318</v>
      </c>
      <c r="G794" s="192">
        <v>215</v>
      </c>
      <c r="H794" s="190">
        <v>477</v>
      </c>
      <c r="I794" s="191">
        <v>479</v>
      </c>
      <c r="J794" s="188">
        <v>121</v>
      </c>
      <c r="K794" s="189">
        <v>71</v>
      </c>
      <c r="L794" s="190">
        <v>211</v>
      </c>
      <c r="M794" s="188">
        <v>219</v>
      </c>
      <c r="N794" s="193">
        <v>340</v>
      </c>
      <c r="O794" s="196">
        <v>316</v>
      </c>
      <c r="P794" s="188">
        <v>179</v>
      </c>
      <c r="Q794" s="189">
        <v>161</v>
      </c>
      <c r="R794" s="190">
        <v>218</v>
      </c>
      <c r="S794" s="191">
        <v>250</v>
      </c>
      <c r="T794" s="188">
        <v>64</v>
      </c>
      <c r="U794" s="192">
        <v>46</v>
      </c>
      <c r="V794" s="190">
        <v>272</v>
      </c>
      <c r="W794" s="197">
        <v>230</v>
      </c>
      <c r="X794" s="188">
        <v>151</v>
      </c>
      <c r="Y794" s="192">
        <v>119</v>
      </c>
      <c r="Z794" s="190">
        <v>400</v>
      </c>
      <c r="AA794" s="188">
        <v>495</v>
      </c>
      <c r="AB794" s="165">
        <f t="shared" si="15118"/>
        <v>3239</v>
      </c>
      <c r="AC794" s="166">
        <f t="shared" si="15035"/>
        <v>3213</v>
      </c>
      <c r="AE794" s="257">
        <f>$AE$19</f>
        <v>0</v>
      </c>
      <c r="AF794" s="121">
        <f t="shared" si="15227"/>
        <v>0</v>
      </c>
      <c r="AG794" s="189">
        <f t="shared" si="15227"/>
        <v>0</v>
      </c>
      <c r="AH794" s="190">
        <f t="shared" si="15227"/>
        <v>0</v>
      </c>
      <c r="AI794" s="191">
        <f t="shared" si="15227"/>
        <v>0</v>
      </c>
      <c r="AJ794" s="188">
        <f t="shared" si="15227"/>
        <v>0</v>
      </c>
      <c r="AK794" s="192">
        <f t="shared" si="15227"/>
        <v>0</v>
      </c>
      <c r="AL794" s="190">
        <f t="shared" si="15227"/>
        <v>0</v>
      </c>
      <c r="AM794" s="191">
        <f t="shared" si="15227"/>
        <v>0</v>
      </c>
      <c r="AN794" s="188">
        <f t="shared" si="15227"/>
        <v>0</v>
      </c>
      <c r="AO794" s="192">
        <f t="shared" si="15227"/>
        <v>0</v>
      </c>
      <c r="AP794" s="190">
        <f t="shared" si="15228"/>
        <v>0</v>
      </c>
      <c r="AQ794" s="188">
        <f t="shared" si="15228"/>
        <v>0</v>
      </c>
      <c r="AR794" s="193">
        <f t="shared" si="15228"/>
        <v>0</v>
      </c>
      <c r="AS794" s="194">
        <f t="shared" si="15228"/>
        <v>0</v>
      </c>
      <c r="AT794" s="188">
        <f t="shared" si="15228"/>
        <v>0</v>
      </c>
      <c r="AU794" s="192">
        <f t="shared" si="15228"/>
        <v>0</v>
      </c>
      <c r="AV794" s="190">
        <f t="shared" si="15228"/>
        <v>0</v>
      </c>
      <c r="AW794" s="191">
        <f t="shared" si="15228"/>
        <v>0</v>
      </c>
      <c r="AX794" s="188">
        <f t="shared" si="15228"/>
        <v>0</v>
      </c>
      <c r="AY794" s="192">
        <f t="shared" si="15228"/>
        <v>0</v>
      </c>
      <c r="AZ794" s="190">
        <f t="shared" si="15228"/>
        <v>0</v>
      </c>
      <c r="BA794" s="191">
        <f t="shared" si="15228"/>
        <v>0</v>
      </c>
      <c r="BB794" s="188">
        <f t="shared" si="15228"/>
        <v>0</v>
      </c>
      <c r="BC794" s="192">
        <f t="shared" si="15228"/>
        <v>0</v>
      </c>
      <c r="BD794" s="190">
        <f t="shared" si="15228"/>
        <v>0</v>
      </c>
      <c r="BE794" s="188">
        <f t="shared" si="15228"/>
        <v>0</v>
      </c>
      <c r="BF794" s="165">
        <f>SUM(AF794,AH794,AJ794,AL794,AN794,AP794,AR794,AT794,AV794,AX794,AZ794,BB794,BD794)</f>
        <v>0</v>
      </c>
      <c r="BG794" s="166">
        <f>SUM(AG794,AI794,AK794,AM794,AO794,AQ794,AS794,AU794,AW794,AY794,BA794,BC794,BE794)</f>
        <v>0</v>
      </c>
      <c r="BI794" s="140" t="s">
        <v>26</v>
      </c>
      <c r="BJ794" s="124">
        <f>B794/B808</f>
        <v>5.7885410513880686E-2</v>
      </c>
      <c r="BK794" s="125">
        <f t="shared" ref="BK794" si="15283">C794/C808</f>
        <v>5.6399132321041212E-2</v>
      </c>
      <c r="BL794" s="126">
        <f t="shared" ref="BL794" si="15284">D794/D808</f>
        <v>7.0571116769734446E-2</v>
      </c>
      <c r="BM794" s="127">
        <f t="shared" ref="BM794" si="15285">E794/E808</f>
        <v>6.8927181767648699E-2</v>
      </c>
      <c r="BN794" s="124">
        <f t="shared" ref="BN794" si="15286">F794/F808</f>
        <v>7.2092496032645656E-2</v>
      </c>
      <c r="BO794" s="125">
        <f t="shared" ref="BO794" si="15287">G794/G808</f>
        <v>5.2864519301696583E-2</v>
      </c>
      <c r="BP794" s="126">
        <f t="shared" ref="BP794" si="15288">H794/H808</f>
        <v>7.1225922054651336E-2</v>
      </c>
      <c r="BQ794" s="127">
        <f t="shared" ref="BQ794" si="15289">I794/I808</f>
        <v>7.2247360482654593E-2</v>
      </c>
      <c r="BR794" s="124">
        <f t="shared" ref="BR794" si="15290">J794/J808</f>
        <v>6.9301260022909511E-2</v>
      </c>
      <c r="BS794" s="125">
        <f t="shared" ref="BS794" si="15291">K794/K808</f>
        <v>6.1259706643658325E-2</v>
      </c>
      <c r="BT794" s="126">
        <f t="shared" ref="BT794" si="15292">L794/L808</f>
        <v>5.5702217529039068E-2</v>
      </c>
      <c r="BU794" s="124">
        <f t="shared" ref="BU794" si="15293">M794/M808</f>
        <v>6.4773735581188999E-2</v>
      </c>
      <c r="BV794" s="128">
        <f t="shared" ref="BV794" si="15294">N794/N808</f>
        <v>6.2986291218969995E-2</v>
      </c>
      <c r="BW794" s="129">
        <f t="shared" ref="BW794" si="15295">O794/O808</f>
        <v>6.3200000000000006E-2</v>
      </c>
      <c r="BX794" s="124">
        <f t="shared" ref="BX794" si="15296">P794/P808</f>
        <v>6.0988074957410564E-2</v>
      </c>
      <c r="BY794" s="125">
        <f t="shared" ref="BY794" si="15297">Q794/Q808</f>
        <v>6.5607171964140176E-2</v>
      </c>
      <c r="BZ794" s="126">
        <f t="shared" ref="BZ794" si="15298">R794/R808</f>
        <v>6.4535227945529905E-2</v>
      </c>
      <c r="CA794" s="127">
        <f t="shared" ref="CA794" si="15299">S794/S808</f>
        <v>7.4117995849392229E-2</v>
      </c>
      <c r="CB794" s="124">
        <f t="shared" ref="CB794" si="15300">T794/T808</f>
        <v>5.0314465408805034E-2</v>
      </c>
      <c r="CC794" s="125">
        <f t="shared" ref="CC794" si="15301">U794/U808</f>
        <v>7.1651090342679122E-2</v>
      </c>
      <c r="CD794" s="126">
        <f t="shared" ref="CD794" si="15302">V794/V808</f>
        <v>5.1291721666980955E-2</v>
      </c>
      <c r="CE794" s="127">
        <f t="shared" ref="CE794" si="15303">W794/W808</f>
        <v>7.0660522273425494E-2</v>
      </c>
      <c r="CF794" s="124">
        <f t="shared" ref="CF794" si="15304">X794/X808</f>
        <v>5.8846453624318007E-2</v>
      </c>
      <c r="CG794" s="125">
        <f t="shared" ref="CG794" si="15305">Y794/Y808</f>
        <v>5.9949622166246851E-2</v>
      </c>
      <c r="CH794" s="126">
        <f t="shared" ref="CH794" si="15306">Z794/Z808</f>
        <v>7.1813285457809697E-2</v>
      </c>
      <c r="CI794" s="124">
        <f t="shared" ref="CI794" si="15307">AA794/AA808</f>
        <v>5.6230830398727706E-2</v>
      </c>
      <c r="CJ794" s="130">
        <f t="shared" ref="CJ794" si="15308">AB794/AB808</f>
        <v>6.3644580680657079E-2</v>
      </c>
      <c r="CK794" s="131">
        <f t="shared" ref="CK794" si="15309">AC794/AC808</f>
        <v>6.3246786480581088E-2</v>
      </c>
    </row>
    <row r="795" spans="1:89" ht="14.25" thickTop="1" thickBot="1" x14ac:dyDescent="0.25">
      <c r="A795" s="132" t="s">
        <v>27</v>
      </c>
      <c r="B795" s="198">
        <v>241</v>
      </c>
      <c r="C795" s="182">
        <v>418</v>
      </c>
      <c r="D795" s="183">
        <v>173</v>
      </c>
      <c r="E795" s="184">
        <v>289</v>
      </c>
      <c r="F795" s="181">
        <v>325</v>
      </c>
      <c r="G795" s="185">
        <v>241</v>
      </c>
      <c r="H795" s="183">
        <v>482</v>
      </c>
      <c r="I795" s="184">
        <v>405</v>
      </c>
      <c r="J795" s="181">
        <v>144</v>
      </c>
      <c r="K795" s="182">
        <v>74</v>
      </c>
      <c r="L795" s="183">
        <v>278</v>
      </c>
      <c r="M795" s="181">
        <v>217</v>
      </c>
      <c r="N795" s="186">
        <v>404</v>
      </c>
      <c r="O795" s="199">
        <v>283</v>
      </c>
      <c r="P795" s="181">
        <v>217</v>
      </c>
      <c r="Q795" s="182">
        <v>182</v>
      </c>
      <c r="R795" s="183">
        <v>210</v>
      </c>
      <c r="S795" s="184">
        <v>189</v>
      </c>
      <c r="T795" s="181">
        <v>96</v>
      </c>
      <c r="U795" s="185">
        <v>36</v>
      </c>
      <c r="V795" s="183">
        <v>331</v>
      </c>
      <c r="W795" s="200">
        <v>217</v>
      </c>
      <c r="X795" s="181">
        <v>121</v>
      </c>
      <c r="Y795" s="185">
        <v>121</v>
      </c>
      <c r="Z795" s="183">
        <v>436</v>
      </c>
      <c r="AA795" s="181">
        <v>553</v>
      </c>
      <c r="AB795" s="165">
        <f t="shared" si="15118"/>
        <v>3458</v>
      </c>
      <c r="AC795" s="166">
        <f t="shared" si="15035"/>
        <v>3225</v>
      </c>
      <c r="AE795" s="254" t="s">
        <v>13</v>
      </c>
      <c r="AF795" s="14">
        <f t="shared" ref="AF795:BG795" si="15310">SUM(AF792:AF794)</f>
        <v>931</v>
      </c>
      <c r="AG795" s="1">
        <f t="shared" si="15310"/>
        <v>1045</v>
      </c>
      <c r="AH795" s="14">
        <f t="shared" si="15310"/>
        <v>432</v>
      </c>
      <c r="AI795" s="1">
        <f t="shared" si="15310"/>
        <v>566</v>
      </c>
      <c r="AJ795" s="14">
        <f t="shared" si="15310"/>
        <v>620</v>
      </c>
      <c r="AK795" s="1">
        <f t="shared" si="15310"/>
        <v>810</v>
      </c>
      <c r="AL795" s="14">
        <f t="shared" si="15310"/>
        <v>1163</v>
      </c>
      <c r="AM795" s="1">
        <f t="shared" si="15310"/>
        <v>1086</v>
      </c>
      <c r="AN795" s="14">
        <f t="shared" si="15310"/>
        <v>325</v>
      </c>
      <c r="AO795" s="1">
        <f t="shared" si="15310"/>
        <v>106</v>
      </c>
      <c r="AP795" s="14">
        <f t="shared" si="15310"/>
        <v>633</v>
      </c>
      <c r="AQ795" s="1">
        <f t="shared" si="15310"/>
        <v>341</v>
      </c>
      <c r="AR795" s="14">
        <f t="shared" si="15310"/>
        <v>701</v>
      </c>
      <c r="AS795" s="1">
        <f t="shared" si="15310"/>
        <v>629</v>
      </c>
      <c r="AT795" s="14">
        <f t="shared" si="15310"/>
        <v>460</v>
      </c>
      <c r="AU795" s="1">
        <f t="shared" si="15310"/>
        <v>375</v>
      </c>
      <c r="AV795" s="14">
        <f t="shared" si="15310"/>
        <v>520</v>
      </c>
      <c r="AW795" s="1">
        <f t="shared" si="15310"/>
        <v>539</v>
      </c>
      <c r="AX795" s="14">
        <f t="shared" si="15310"/>
        <v>281</v>
      </c>
      <c r="AY795" s="1">
        <f t="shared" si="15310"/>
        <v>69</v>
      </c>
      <c r="AZ795" s="14">
        <f t="shared" si="15310"/>
        <v>957</v>
      </c>
      <c r="BA795" s="1">
        <f t="shared" si="15310"/>
        <v>332</v>
      </c>
      <c r="BB795" s="14">
        <f t="shared" si="15310"/>
        <v>537</v>
      </c>
      <c r="BC795" s="1">
        <f t="shared" si="15310"/>
        <v>389</v>
      </c>
      <c r="BD795" s="14">
        <f t="shared" si="15310"/>
        <v>628</v>
      </c>
      <c r="BE795" s="1">
        <f t="shared" si="15310"/>
        <v>1779</v>
      </c>
      <c r="BF795" s="167">
        <f t="shared" si="15310"/>
        <v>8188</v>
      </c>
      <c r="BG795" s="168">
        <f t="shared" si="15310"/>
        <v>8066</v>
      </c>
      <c r="BI795" s="132" t="s">
        <v>27</v>
      </c>
      <c r="BJ795" s="124">
        <f>B795/B808</f>
        <v>4.7450285489269543E-2</v>
      </c>
      <c r="BK795" s="125">
        <f t="shared" ref="BK795" si="15311">C795/C808</f>
        <v>6.4766036566470411E-2</v>
      </c>
      <c r="BL795" s="126">
        <f t="shared" ref="BL795" si="15312">D795/D808</f>
        <v>6.2931975263732259E-2</v>
      </c>
      <c r="BM795" s="127">
        <f t="shared" ref="BM795" si="15313">E795/E808</f>
        <v>8.0322401334074492E-2</v>
      </c>
      <c r="BN795" s="124">
        <f t="shared" ref="BN795" si="15314">F795/F808</f>
        <v>7.3679437769213332E-2</v>
      </c>
      <c r="BO795" s="125">
        <f t="shared" ref="BO795" si="15315">G795/G808</f>
        <v>5.9257437914925007E-2</v>
      </c>
      <c r="BP795" s="126">
        <f t="shared" ref="BP795" si="15316">H795/H808</f>
        <v>7.1972525011199051E-2</v>
      </c>
      <c r="BQ795" s="127">
        <f t="shared" ref="BQ795" si="15317">I795/I808</f>
        <v>6.1085972850678731E-2</v>
      </c>
      <c r="BR795" s="124">
        <f t="shared" ref="BR795" si="15318">J795/J808</f>
        <v>8.247422680412371E-2</v>
      </c>
      <c r="BS795" s="125">
        <f t="shared" ref="BS795" si="15319">K795/K808</f>
        <v>6.3848144952545302E-2</v>
      </c>
      <c r="BT795" s="126">
        <f t="shared" ref="BT795" si="15320">L795/L808</f>
        <v>7.3389651531150998E-2</v>
      </c>
      <c r="BU795" s="124">
        <f t="shared" ref="BU795" si="15321">M795/M808</f>
        <v>6.4182194616977231E-2</v>
      </c>
      <c r="BV795" s="128">
        <f t="shared" ref="BV795" si="15322">N795/N808</f>
        <v>7.4842534271952574E-2</v>
      </c>
      <c r="BW795" s="129">
        <f t="shared" ref="BW795" si="15323">O795/O808</f>
        <v>5.6599999999999998E-2</v>
      </c>
      <c r="BX795" s="124">
        <f t="shared" ref="BX795" si="15324">P795/P808</f>
        <v>7.3935264054514477E-2</v>
      </c>
      <c r="BY795" s="125">
        <f t="shared" ref="BY795" si="15325">Q795/Q808</f>
        <v>7.416462917685411E-2</v>
      </c>
      <c r="BZ795" s="126">
        <f t="shared" ref="BZ795" si="15326">R795/R808</f>
        <v>6.216696269982238E-2</v>
      </c>
      <c r="CA795" s="127">
        <f t="shared" ref="CA795" si="15327">S795/S808</f>
        <v>5.6033204862140529E-2</v>
      </c>
      <c r="CB795" s="124">
        <f t="shared" ref="CB795" si="15328">T795/T808</f>
        <v>7.5471698113207544E-2</v>
      </c>
      <c r="CC795" s="125">
        <f t="shared" ref="CC795" si="15329">U795/U808</f>
        <v>5.6074766355140186E-2</v>
      </c>
      <c r="CD795" s="126">
        <f t="shared" ref="CD795" si="15330">V795/V808</f>
        <v>6.2417499528568732E-2</v>
      </c>
      <c r="CE795" s="127">
        <f t="shared" ref="CE795" si="15331">W795/W808</f>
        <v>6.6666666666666666E-2</v>
      </c>
      <c r="CF795" s="124">
        <f t="shared" ref="CF795" si="15332">X795/X808</f>
        <v>4.7155105222135618E-2</v>
      </c>
      <c r="CG795" s="125">
        <f t="shared" ref="CG795" si="15333">Y795/Y808</f>
        <v>6.0957178841309821E-2</v>
      </c>
      <c r="CH795" s="126">
        <f t="shared" ref="CH795" si="15334">Z795/Z808</f>
        <v>7.8276481149012561E-2</v>
      </c>
      <c r="CI795" s="124">
        <f t="shared" ref="CI795" si="15335">AA795/AA808</f>
        <v>6.2819493354538222E-2</v>
      </c>
      <c r="CJ795" s="130">
        <f t="shared" ref="CJ795" si="15336">AB795/AB808</f>
        <v>6.7947811050852791E-2</v>
      </c>
      <c r="CK795" s="131">
        <f t="shared" ref="CK795" si="15337">AC795/AC808</f>
        <v>6.3483002303104274E-2</v>
      </c>
    </row>
    <row r="796" spans="1:89" ht="13.5" thickTop="1" x14ac:dyDescent="0.2">
      <c r="A796" s="140" t="s">
        <v>28</v>
      </c>
      <c r="B796" s="195">
        <v>277</v>
      </c>
      <c r="C796" s="189">
        <v>559</v>
      </c>
      <c r="D796" s="190">
        <v>169</v>
      </c>
      <c r="E796" s="191">
        <v>338</v>
      </c>
      <c r="F796" s="188">
        <v>309</v>
      </c>
      <c r="G796" s="192">
        <v>346</v>
      </c>
      <c r="H796" s="190">
        <v>540</v>
      </c>
      <c r="I796" s="191">
        <v>465</v>
      </c>
      <c r="J796" s="188">
        <v>131</v>
      </c>
      <c r="K796" s="189">
        <v>57</v>
      </c>
      <c r="L796" s="190">
        <v>379</v>
      </c>
      <c r="M796" s="188">
        <v>173</v>
      </c>
      <c r="N796" s="193">
        <v>516</v>
      </c>
      <c r="O796" s="196">
        <v>332</v>
      </c>
      <c r="P796" s="188">
        <v>252</v>
      </c>
      <c r="Q796" s="189">
        <v>183</v>
      </c>
      <c r="R796" s="190">
        <v>209</v>
      </c>
      <c r="S796" s="191">
        <v>266</v>
      </c>
      <c r="T796" s="188">
        <v>161</v>
      </c>
      <c r="U796" s="192">
        <v>39</v>
      </c>
      <c r="V796" s="190">
        <v>477</v>
      </c>
      <c r="W796" s="197">
        <v>228</v>
      </c>
      <c r="X796" s="188">
        <v>210</v>
      </c>
      <c r="Y796" s="192">
        <v>157</v>
      </c>
      <c r="Z796" s="190">
        <v>500</v>
      </c>
      <c r="AA796" s="188">
        <v>687</v>
      </c>
      <c r="AB796" s="165">
        <f t="shared" si="15118"/>
        <v>4130</v>
      </c>
      <c r="AC796" s="166">
        <f t="shared" si="15035"/>
        <v>3830</v>
      </c>
      <c r="BI796" s="140" t="s">
        <v>28</v>
      </c>
      <c r="BJ796" s="124">
        <f>B796/B808</f>
        <v>5.4538294939948807E-2</v>
      </c>
      <c r="BK796" s="125">
        <f t="shared" ref="BK796" si="15338">C796/C808</f>
        <v>8.6612953207313298E-2</v>
      </c>
      <c r="BL796" s="126">
        <f t="shared" ref="BL796" si="15339">D796/D808</f>
        <v>6.1476900691160422E-2</v>
      </c>
      <c r="BM796" s="127">
        <f t="shared" ref="BM796" si="15340">E796/E808</f>
        <v>9.3941078376876042E-2</v>
      </c>
      <c r="BN796" s="124">
        <f t="shared" ref="BN796" si="15341">F796/F808</f>
        <v>7.005214237134437E-2</v>
      </c>
      <c r="BO796" s="125">
        <f t="shared" ref="BO796" si="15342">G796/G808</f>
        <v>8.5074993852962869E-2</v>
      </c>
      <c r="BP796" s="126">
        <f t="shared" ref="BP796" si="15343">H796/H808</f>
        <v>8.0633119307152459E-2</v>
      </c>
      <c r="BQ796" s="127">
        <f t="shared" ref="BQ796" si="15344">I796/I808</f>
        <v>7.0135746606334842E-2</v>
      </c>
      <c r="BR796" s="124">
        <f t="shared" ref="BR796" si="15345">J796/J808</f>
        <v>7.5028636884306985E-2</v>
      </c>
      <c r="BS796" s="125">
        <f t="shared" ref="BS796" si="15346">K796/K808</f>
        <v>4.9180327868852458E-2</v>
      </c>
      <c r="BT796" s="126">
        <f t="shared" ref="BT796" si="15347">L796/L808</f>
        <v>0.10005279831045406</v>
      </c>
      <c r="BU796" s="124">
        <f t="shared" ref="BU796" si="15348">M796/M808</f>
        <v>5.1168293404318249E-2</v>
      </c>
      <c r="BV796" s="128">
        <f t="shared" ref="BV796" si="15349">N796/N808</f>
        <v>9.5590959614672094E-2</v>
      </c>
      <c r="BW796" s="129">
        <f t="shared" ref="BW796" si="15350">O796/O808</f>
        <v>6.6400000000000001E-2</v>
      </c>
      <c r="BX796" s="124">
        <f t="shared" ref="BX796" si="15351">P796/P808</f>
        <v>8.5860306643952305E-2</v>
      </c>
      <c r="BY796" s="125">
        <f t="shared" ref="BY796" si="15352">Q796/Q808</f>
        <v>7.45721271393643E-2</v>
      </c>
      <c r="BZ796" s="126">
        <f t="shared" ref="BZ796" si="15353">R796/R808</f>
        <v>6.1870929544108944E-2</v>
      </c>
      <c r="CA796" s="127">
        <f t="shared" ref="CA796" si="15354">S796/S808</f>
        <v>7.8861547583753341E-2</v>
      </c>
      <c r="CB796" s="124">
        <f t="shared" ref="CB796" si="15355">T796/T808</f>
        <v>0.12657232704402516</v>
      </c>
      <c r="CC796" s="125">
        <f t="shared" ref="CC796" si="15356">U796/U808</f>
        <v>6.0747663551401869E-2</v>
      </c>
      <c r="CD796" s="126">
        <f t="shared" ref="CD796" si="15357">V796/V808</f>
        <v>8.9949085423345274E-2</v>
      </c>
      <c r="CE796" s="127">
        <f t="shared" ref="CE796" si="15358">W796/W808</f>
        <v>7.0046082949308752E-2</v>
      </c>
      <c r="CF796" s="124">
        <f t="shared" ref="CF796" si="15359">X796/X808</f>
        <v>8.1839438815276694E-2</v>
      </c>
      <c r="CG796" s="125">
        <f t="shared" ref="CG796" si="15360">Y796/Y808</f>
        <v>7.9093198992443325E-2</v>
      </c>
      <c r="CH796" s="126">
        <f t="shared" ref="CH796" si="15361">Z796/Z808</f>
        <v>8.9766606822262118E-2</v>
      </c>
      <c r="CI796" s="124">
        <f t="shared" ref="CI796" si="15362">AA796/AA808</f>
        <v>7.8041576735203913E-2</v>
      </c>
      <c r="CJ796" s="130">
        <f t="shared" ref="CJ796" si="15363">AB796/AB808</f>
        <v>8.1152243967617707E-2</v>
      </c>
      <c r="CK796" s="131">
        <f t="shared" ref="CK796" si="15364">AC796/AC808</f>
        <v>7.5392216688647859E-2</v>
      </c>
    </row>
    <row r="797" spans="1:89" x14ac:dyDescent="0.2">
      <c r="A797" s="132" t="s">
        <v>29</v>
      </c>
      <c r="B797" s="198">
        <v>402</v>
      </c>
      <c r="C797" s="182">
        <v>656</v>
      </c>
      <c r="D797" s="183">
        <v>192</v>
      </c>
      <c r="E797" s="184">
        <v>396</v>
      </c>
      <c r="F797" s="181">
        <v>337</v>
      </c>
      <c r="G797" s="185">
        <v>395</v>
      </c>
      <c r="H797" s="183">
        <v>598</v>
      </c>
      <c r="I797" s="184">
        <v>560</v>
      </c>
      <c r="J797" s="181">
        <v>223</v>
      </c>
      <c r="K797" s="182">
        <v>50</v>
      </c>
      <c r="L797" s="183">
        <v>382</v>
      </c>
      <c r="M797" s="181">
        <v>211</v>
      </c>
      <c r="N797" s="186">
        <v>436</v>
      </c>
      <c r="O797" s="199">
        <v>307</v>
      </c>
      <c r="P797" s="181">
        <v>261</v>
      </c>
      <c r="Q797" s="182">
        <v>174</v>
      </c>
      <c r="R797" s="183">
        <v>288</v>
      </c>
      <c r="S797" s="184">
        <v>294</v>
      </c>
      <c r="T797" s="181">
        <v>169</v>
      </c>
      <c r="U797" s="185">
        <v>37</v>
      </c>
      <c r="V797" s="183">
        <v>614</v>
      </c>
      <c r="W797" s="200">
        <v>211</v>
      </c>
      <c r="X797" s="181">
        <v>267</v>
      </c>
      <c r="Y797" s="185">
        <v>137</v>
      </c>
      <c r="Z797" s="183">
        <v>455</v>
      </c>
      <c r="AA797" s="181">
        <v>808</v>
      </c>
      <c r="AB797" s="165">
        <f t="shared" si="15118"/>
        <v>4624</v>
      </c>
      <c r="AC797" s="166">
        <f t="shared" si="15035"/>
        <v>4236</v>
      </c>
      <c r="BI797" s="132" t="s">
        <v>29</v>
      </c>
      <c r="BJ797" s="124">
        <f>B797/B808</f>
        <v>7.9149438865918492E-2</v>
      </c>
      <c r="BK797" s="125">
        <f t="shared" ref="BK797" si="15365">C797/C808</f>
        <v>0.10164239231484351</v>
      </c>
      <c r="BL797" s="126">
        <f t="shared" ref="BL797" si="15366">D797/D808</f>
        <v>6.984357948344852E-2</v>
      </c>
      <c r="BM797" s="127">
        <f t="shared" ref="BM797" si="15367">E797/E808</f>
        <v>0.11006114508060033</v>
      </c>
      <c r="BN797" s="124">
        <f t="shared" ref="BN797" si="15368">F797/F808</f>
        <v>7.6399909317615047E-2</v>
      </c>
      <c r="BO797" s="125">
        <f t="shared" ref="BO797" si="15369">G797/G808</f>
        <v>9.7123186624047203E-2</v>
      </c>
      <c r="BP797" s="126">
        <f t="shared" ref="BP797" si="15370">H797/H808</f>
        <v>8.9293713603105868E-2</v>
      </c>
      <c r="BQ797" s="127">
        <f t="shared" ref="BQ797" si="15371">I797/I808</f>
        <v>8.4464555052790352E-2</v>
      </c>
      <c r="BR797" s="124">
        <f t="shared" ref="BR797" si="15372">J797/J808</f>
        <v>0.12772050400916379</v>
      </c>
      <c r="BS797" s="125">
        <f t="shared" ref="BS797" si="15373">K797/K808</f>
        <v>4.3140638481449528E-2</v>
      </c>
      <c r="BT797" s="126">
        <f t="shared" ref="BT797" si="15374">L797/L808</f>
        <v>0.10084477296726505</v>
      </c>
      <c r="BU797" s="124">
        <f t="shared" ref="BU797" si="15375">M797/M808</f>
        <v>6.2407571724341908E-2</v>
      </c>
      <c r="BV797" s="128">
        <f t="shared" ref="BV797" si="15376">N797/N808</f>
        <v>8.0770655798443863E-2</v>
      </c>
      <c r="BW797" s="129">
        <f t="shared" ref="BW797" si="15377">O797/O808</f>
        <v>6.1400000000000003E-2</v>
      </c>
      <c r="BX797" s="124">
        <f t="shared" ref="BX797" si="15378">P797/P808</f>
        <v>8.8926746166950593E-2</v>
      </c>
      <c r="BY797" s="125">
        <f t="shared" ref="BY797" si="15379">Q797/Q808</f>
        <v>7.090464547677261E-2</v>
      </c>
      <c r="BZ797" s="126">
        <f t="shared" ref="BZ797" si="15380">R797/R808</f>
        <v>8.5257548845470696E-2</v>
      </c>
      <c r="CA797" s="127">
        <f t="shared" ref="CA797" si="15381">S797/S808</f>
        <v>8.7162763118885267E-2</v>
      </c>
      <c r="CB797" s="124">
        <f t="shared" ref="CB797" si="15382">T797/T808</f>
        <v>0.13286163522012578</v>
      </c>
      <c r="CC797" s="125">
        <f t="shared" ref="CC797" si="15383">U797/U808</f>
        <v>5.763239875389408E-2</v>
      </c>
      <c r="CD797" s="126">
        <f t="shared" ref="CD797" si="15384">V797/V808</f>
        <v>0.11578351876296436</v>
      </c>
      <c r="CE797" s="127">
        <f t="shared" ref="CE797" si="15385">W797/W808</f>
        <v>6.4823348694316441E-2</v>
      </c>
      <c r="CF797" s="124">
        <f t="shared" ref="CF797" si="15386">X797/X808</f>
        <v>0.10405300077942323</v>
      </c>
      <c r="CG797" s="125">
        <f t="shared" ref="CG797" si="15387">Y797/Y808</f>
        <v>6.9017632241813606E-2</v>
      </c>
      <c r="CH797" s="126">
        <f t="shared" ref="CH797" si="15388">Z797/Z808</f>
        <v>8.1687612208258528E-2</v>
      </c>
      <c r="CI797" s="124">
        <f t="shared" ref="CI797" si="15389">AA797/AA808</f>
        <v>9.1786890832670678E-2</v>
      </c>
      <c r="CJ797" s="130">
        <f t="shared" ref="CJ797" si="15390">AB797/AB808</f>
        <v>9.0859074117739524E-2</v>
      </c>
      <c r="CK797" s="131">
        <f t="shared" ref="CK797" si="15391">AC797/AC808</f>
        <v>8.3384185350682066E-2</v>
      </c>
    </row>
    <row r="798" spans="1:89" x14ac:dyDescent="0.2">
      <c r="A798" s="140" t="s">
        <v>30</v>
      </c>
      <c r="B798" s="195">
        <v>424</v>
      </c>
      <c r="C798" s="189">
        <v>571</v>
      </c>
      <c r="D798" s="190">
        <v>200</v>
      </c>
      <c r="E798" s="191">
        <v>299</v>
      </c>
      <c r="F798" s="188">
        <v>344</v>
      </c>
      <c r="G798" s="192">
        <v>388</v>
      </c>
      <c r="H798" s="190">
        <v>686</v>
      </c>
      <c r="I798" s="191">
        <v>541</v>
      </c>
      <c r="J798" s="188">
        <v>153</v>
      </c>
      <c r="K798" s="189">
        <v>54</v>
      </c>
      <c r="L798" s="190">
        <v>313</v>
      </c>
      <c r="M798" s="188">
        <v>158</v>
      </c>
      <c r="N798" s="193">
        <v>347</v>
      </c>
      <c r="O798" s="196">
        <v>285</v>
      </c>
      <c r="P798" s="188">
        <v>183</v>
      </c>
      <c r="Q798" s="189">
        <v>141</v>
      </c>
      <c r="R798" s="190">
        <v>304</v>
      </c>
      <c r="S798" s="191">
        <v>196</v>
      </c>
      <c r="T798" s="188">
        <v>154</v>
      </c>
      <c r="U798" s="192">
        <v>32</v>
      </c>
      <c r="V798" s="190">
        <v>415</v>
      </c>
      <c r="W798" s="197">
        <v>135</v>
      </c>
      <c r="X798" s="188">
        <v>263</v>
      </c>
      <c r="Y798" s="192">
        <v>152</v>
      </c>
      <c r="Z798" s="190">
        <v>331</v>
      </c>
      <c r="AA798" s="188">
        <v>707</v>
      </c>
      <c r="AB798" s="165">
        <f t="shared" si="15118"/>
        <v>4117</v>
      </c>
      <c r="AC798" s="166">
        <f t="shared" si="15035"/>
        <v>3659</v>
      </c>
      <c r="BI798" s="140" t="s">
        <v>30</v>
      </c>
      <c r="BJ798" s="124">
        <f>B798/B808</f>
        <v>8.3481000196889157E-2</v>
      </c>
      <c r="BK798" s="125">
        <f t="shared" ref="BK798" si="15392">C798/C808</f>
        <v>8.8472265261853117E-2</v>
      </c>
      <c r="BL798" s="126">
        <f t="shared" ref="BL798" si="15393">D798/D808</f>
        <v>7.275372862859221E-2</v>
      </c>
      <c r="BM798" s="127">
        <f t="shared" ref="BM798" si="15394">E798/E808</f>
        <v>8.3101723179544187E-2</v>
      </c>
      <c r="BN798" s="124">
        <f t="shared" ref="BN798" si="15395">F798/F808</f>
        <v>7.7986851054182724E-2</v>
      </c>
      <c r="BO798" s="125">
        <f t="shared" ref="BO798" si="15396">G798/G808</f>
        <v>9.5402016228178024E-2</v>
      </c>
      <c r="BP798" s="126">
        <f t="shared" ref="BP798" si="15397">H798/H808</f>
        <v>0.10243392563834552</v>
      </c>
      <c r="BQ798" s="127">
        <f t="shared" ref="BQ798" si="15398">I798/I808</f>
        <v>8.1598793363499247E-2</v>
      </c>
      <c r="BR798" s="124">
        <f t="shared" ref="BR798" si="15399">J798/J808</f>
        <v>8.7628865979381437E-2</v>
      </c>
      <c r="BS798" s="125">
        <f t="shared" ref="BS798" si="15400">K798/K808</f>
        <v>4.6591889559965488E-2</v>
      </c>
      <c r="BT798" s="126">
        <f t="shared" ref="BT798" si="15401">L798/L808</f>
        <v>8.2629355860612458E-2</v>
      </c>
      <c r="BU798" s="124">
        <f t="shared" ref="BU798" si="15402">M798/M808</f>
        <v>4.6731736172729958E-2</v>
      </c>
      <c r="BV798" s="128">
        <f t="shared" ref="BV798" si="15403">N798/N808</f>
        <v>6.4283067802889962E-2</v>
      </c>
      <c r="BW798" s="129">
        <f t="shared" ref="BW798" si="15404">O798/O808</f>
        <v>5.7000000000000002E-2</v>
      </c>
      <c r="BX798" s="124">
        <f t="shared" ref="BX798" si="15405">P798/P808</f>
        <v>6.2350936967632026E-2</v>
      </c>
      <c r="BY798" s="125">
        <f t="shared" ref="BY798" si="15406">Q798/Q808</f>
        <v>5.7457212713936431E-2</v>
      </c>
      <c r="BZ798" s="126">
        <f t="shared" ref="BZ798" si="15407">R798/R808</f>
        <v>8.9994079336885732E-2</v>
      </c>
      <c r="CA798" s="127">
        <f t="shared" ref="CA798" si="15408">S798/S808</f>
        <v>5.8108508745923514E-2</v>
      </c>
      <c r="CB798" s="124">
        <f t="shared" ref="CB798" si="15409">T798/T808</f>
        <v>0.12106918238993711</v>
      </c>
      <c r="CC798" s="125">
        <f t="shared" ref="CC798" si="15410">U798/U808</f>
        <v>4.9844236760124609E-2</v>
      </c>
      <c r="CD798" s="126">
        <f t="shared" ref="CD798" si="15411">V798/V808</f>
        <v>7.8257590043371683E-2</v>
      </c>
      <c r="CE798" s="127">
        <f t="shared" ref="CE798" si="15412">W798/W808</f>
        <v>4.1474654377880185E-2</v>
      </c>
      <c r="CF798" s="124">
        <f t="shared" ref="CF798" si="15413">X798/X808</f>
        <v>0.10249415432579891</v>
      </c>
      <c r="CG798" s="125">
        <f t="shared" ref="CG798" si="15414">Y798/Y808</f>
        <v>7.6574307304785899E-2</v>
      </c>
      <c r="CH798" s="126">
        <f t="shared" ref="CH798" si="15415">Z798/Z808</f>
        <v>5.942549371633752E-2</v>
      </c>
      <c r="CI798" s="124">
        <f t="shared" ref="CI798" si="15416">AA798/AA808</f>
        <v>8.0313529478586845E-2</v>
      </c>
      <c r="CJ798" s="130">
        <f t="shared" ref="CJ798" si="15417">AB798/AB808</f>
        <v>8.0896801068930282E-2</v>
      </c>
      <c r="CK798" s="131">
        <f t="shared" ref="CK798" si="15418">AC798/AC808</f>
        <v>7.202614121769256E-2</v>
      </c>
    </row>
    <row r="799" spans="1:89" x14ac:dyDescent="0.2">
      <c r="A799" s="132" t="s">
        <v>31</v>
      </c>
      <c r="B799" s="198">
        <v>507</v>
      </c>
      <c r="C799" s="182">
        <v>474</v>
      </c>
      <c r="D799" s="183">
        <v>232</v>
      </c>
      <c r="E799" s="184">
        <v>267</v>
      </c>
      <c r="F799" s="181">
        <v>276</v>
      </c>
      <c r="G799" s="185">
        <v>422</v>
      </c>
      <c r="H799" s="183">
        <v>477</v>
      </c>
      <c r="I799" s="184">
        <v>545</v>
      </c>
      <c r="J799" s="181">
        <v>172</v>
      </c>
      <c r="K799" s="182">
        <v>52</v>
      </c>
      <c r="L799" s="183">
        <v>320</v>
      </c>
      <c r="M799" s="181">
        <v>183</v>
      </c>
      <c r="N799" s="186">
        <v>354</v>
      </c>
      <c r="O799" s="199">
        <v>344</v>
      </c>
      <c r="P799" s="181">
        <v>277</v>
      </c>
      <c r="Q799" s="182">
        <v>234</v>
      </c>
      <c r="R799" s="183">
        <v>216</v>
      </c>
      <c r="S799" s="184">
        <v>343</v>
      </c>
      <c r="T799" s="181">
        <v>127</v>
      </c>
      <c r="U799" s="185">
        <v>37</v>
      </c>
      <c r="V799" s="183">
        <v>542</v>
      </c>
      <c r="W799" s="200">
        <v>197</v>
      </c>
      <c r="X799" s="181">
        <v>274</v>
      </c>
      <c r="Y799" s="185">
        <v>237</v>
      </c>
      <c r="Z799" s="183">
        <v>297</v>
      </c>
      <c r="AA799" s="181">
        <v>1072</v>
      </c>
      <c r="AB799" s="165">
        <f t="shared" si="15118"/>
        <v>4071</v>
      </c>
      <c r="AC799" s="166">
        <f t="shared" si="15035"/>
        <v>4407</v>
      </c>
      <c r="BI799" s="132" t="s">
        <v>31</v>
      </c>
      <c r="BJ799" s="124">
        <f>B799/B808</f>
        <v>9.9822799763733025E-2</v>
      </c>
      <c r="BK799" s="125">
        <f t="shared" ref="BK799" si="15419">C799/C808</f>
        <v>7.3442826154322904E-2</v>
      </c>
      <c r="BL799" s="126">
        <f t="shared" ref="BL799" si="15420">D799/D808</f>
        <v>8.4394325209166968E-2</v>
      </c>
      <c r="BM799" s="127">
        <f t="shared" ref="BM799" si="15421">E799/E808</f>
        <v>7.4207893274041134E-2</v>
      </c>
      <c r="BN799" s="124">
        <f t="shared" ref="BN799" si="15422">F799/F808</f>
        <v>6.2570845613239626E-2</v>
      </c>
      <c r="BO799" s="125">
        <f t="shared" ref="BO799" si="15423">G799/G808</f>
        <v>0.10376198672239981</v>
      </c>
      <c r="BP799" s="126">
        <f t="shared" ref="BP799" si="15424">H799/H808</f>
        <v>7.1225922054651336E-2</v>
      </c>
      <c r="BQ799" s="127">
        <f t="shared" ref="BQ799" si="15425">I799/I808</f>
        <v>8.2202111613876319E-2</v>
      </c>
      <c r="BR799" s="124">
        <f t="shared" ref="BR799" si="15426">J799/J808</f>
        <v>9.8510882016036652E-2</v>
      </c>
      <c r="BS799" s="125">
        <f t="shared" ref="BS799" si="15427">K799/K808</f>
        <v>4.4866264020707508E-2</v>
      </c>
      <c r="BT799" s="126">
        <f t="shared" ref="BT799" si="15428">L799/L808</f>
        <v>8.4477296726504753E-2</v>
      </c>
      <c r="BU799" s="124">
        <f t="shared" ref="BU799" si="15429">M799/M808</f>
        <v>5.4125998225377107E-2</v>
      </c>
      <c r="BV799" s="128">
        <f t="shared" ref="BV799" si="15430">N799/N808</f>
        <v>6.557984438680993E-2</v>
      </c>
      <c r="BW799" s="129">
        <f t="shared" ref="BW799" si="15431">O799/O808</f>
        <v>6.88E-2</v>
      </c>
      <c r="BX799" s="124">
        <f t="shared" ref="BX799" si="15432">P799/P808</f>
        <v>9.4378194207836455E-2</v>
      </c>
      <c r="BY799" s="125">
        <f t="shared" ref="BY799" si="15433">Q799/Q808</f>
        <v>9.5354523227383858E-2</v>
      </c>
      <c r="BZ799" s="126">
        <f t="shared" ref="BZ799" si="15434">R799/R808</f>
        <v>6.3943161634103018E-2</v>
      </c>
      <c r="CA799" s="127">
        <f t="shared" ref="CA799" si="15435">S799/S808</f>
        <v>0.10168989030536614</v>
      </c>
      <c r="CB799" s="124">
        <f t="shared" ref="CB799" si="15436">T799/T808</f>
        <v>9.984276729559749E-2</v>
      </c>
      <c r="CC799" s="125">
        <f t="shared" ref="CC799" si="15437">U799/U808</f>
        <v>5.763239875389408E-2</v>
      </c>
      <c r="CD799" s="126">
        <f t="shared" ref="CD799" si="15438">V799/V808</f>
        <v>0.10220629832170469</v>
      </c>
      <c r="CE799" s="127">
        <f t="shared" ref="CE799" si="15439">W799/W808</f>
        <v>6.0522273425499235E-2</v>
      </c>
      <c r="CF799" s="124">
        <f t="shared" ref="CF799" si="15440">X799/X808</f>
        <v>0.10678098207326578</v>
      </c>
      <c r="CG799" s="125">
        <f t="shared" ref="CG799" si="15441">Y799/Y808</f>
        <v>0.11939546599496222</v>
      </c>
      <c r="CH799" s="126">
        <f t="shared" ref="CH799" si="15442">Z799/Z808</f>
        <v>5.3321364452423699E-2</v>
      </c>
      <c r="CI799" s="124">
        <f t="shared" ref="CI799" si="15443">AA799/AA808</f>
        <v>0.12177666704532546</v>
      </c>
      <c r="CJ799" s="130">
        <f t="shared" ref="CJ799" si="15444">AB799/AB808</f>
        <v>7.9992926196651729E-2</v>
      </c>
      <c r="CK799" s="131">
        <f t="shared" ref="CK799" si="15445">AC799/AC808</f>
        <v>8.6750260821637365E-2</v>
      </c>
    </row>
    <row r="800" spans="1:89" x14ac:dyDescent="0.2">
      <c r="A800" s="140" t="s">
        <v>32</v>
      </c>
      <c r="B800" s="195">
        <v>448</v>
      </c>
      <c r="C800" s="189">
        <v>509</v>
      </c>
      <c r="D800" s="190">
        <v>114</v>
      </c>
      <c r="E800" s="191">
        <v>307</v>
      </c>
      <c r="F800" s="188">
        <v>161</v>
      </c>
      <c r="G800" s="192">
        <v>454</v>
      </c>
      <c r="H800" s="190">
        <v>485</v>
      </c>
      <c r="I800" s="191">
        <v>589</v>
      </c>
      <c r="J800" s="188">
        <v>122</v>
      </c>
      <c r="K800" s="189">
        <v>66</v>
      </c>
      <c r="L800" s="190">
        <v>475</v>
      </c>
      <c r="M800" s="188">
        <v>130</v>
      </c>
      <c r="N800" s="193">
        <v>449</v>
      </c>
      <c r="O800" s="196">
        <v>437</v>
      </c>
      <c r="P800" s="188">
        <v>224</v>
      </c>
      <c r="Q800" s="189">
        <v>268</v>
      </c>
      <c r="R800" s="190">
        <v>256</v>
      </c>
      <c r="S800" s="191">
        <v>368</v>
      </c>
      <c r="T800" s="188">
        <v>155</v>
      </c>
      <c r="U800" s="192">
        <v>16</v>
      </c>
      <c r="V800" s="190">
        <v>665</v>
      </c>
      <c r="W800" s="197">
        <v>161</v>
      </c>
      <c r="X800" s="188">
        <v>257</v>
      </c>
      <c r="Y800" s="192">
        <v>212</v>
      </c>
      <c r="Z800" s="190">
        <v>428</v>
      </c>
      <c r="AA800" s="188">
        <v>1058</v>
      </c>
      <c r="AB800" s="165">
        <f t="shared" si="15118"/>
        <v>4239</v>
      </c>
      <c r="AC800" s="166">
        <f t="shared" si="15035"/>
        <v>4575</v>
      </c>
      <c r="BI800" s="140" t="s">
        <v>32</v>
      </c>
      <c r="BJ800" s="124">
        <f>B800/B808</f>
        <v>8.8206339830675329E-2</v>
      </c>
      <c r="BK800" s="125">
        <f t="shared" ref="BK800" si="15446">C800/C808</f>
        <v>7.8865819646730714E-2</v>
      </c>
      <c r="BL800" s="126">
        <f t="shared" ref="BL800" si="15447">D800/D808</f>
        <v>4.1469625318297565E-2</v>
      </c>
      <c r="BM800" s="127">
        <f t="shared" ref="BM800" si="15448">E800/E808</f>
        <v>8.5325180655919958E-2</v>
      </c>
      <c r="BN800" s="124">
        <f t="shared" ref="BN800" si="15449">F800/F808</f>
        <v>3.6499659941056452E-2</v>
      </c>
      <c r="BO800" s="125">
        <f t="shared" ref="BO800" si="15450">G800/G808</f>
        <v>0.11163019424637324</v>
      </c>
      <c r="BP800" s="126">
        <f t="shared" ref="BP800" si="15451">H800/H808</f>
        <v>7.2420486785127663E-2</v>
      </c>
      <c r="BQ800" s="127">
        <f t="shared" ref="BQ800" si="15452">I800/I808</f>
        <v>8.8838612368024136E-2</v>
      </c>
      <c r="BR800" s="124">
        <f t="shared" ref="BR800" si="15453">J800/J808</f>
        <v>6.9873997709049257E-2</v>
      </c>
      <c r="BS800" s="125">
        <f t="shared" ref="BS800" si="15454">K800/K808</f>
        <v>5.6945642795513375E-2</v>
      </c>
      <c r="BT800" s="126">
        <f t="shared" ref="BT800" si="15455">L800/L808</f>
        <v>0.12539598732840548</v>
      </c>
      <c r="BU800" s="124">
        <f t="shared" ref="BU800" si="15456">M800/M808</f>
        <v>3.8450162673765158E-2</v>
      </c>
      <c r="BV800" s="128">
        <f t="shared" ref="BV800" si="15457">N800/N808</f>
        <v>8.3178955168580954E-2</v>
      </c>
      <c r="BW800" s="129">
        <f t="shared" ref="BW800" si="15458">O800/O808</f>
        <v>8.7400000000000005E-2</v>
      </c>
      <c r="BX800" s="124">
        <f t="shared" ref="BX800" si="15459">P800/P808</f>
        <v>7.6320272572402051E-2</v>
      </c>
      <c r="BY800" s="125">
        <f t="shared" ref="BY800" si="15460">Q800/Q808</f>
        <v>0.10920945395273024</v>
      </c>
      <c r="BZ800" s="126">
        <f t="shared" ref="BZ800" si="15461">R800/R808</f>
        <v>7.5784487862640609E-2</v>
      </c>
      <c r="CA800" s="127">
        <f t="shared" ref="CA800" si="15462">S800/S808</f>
        <v>0.10910168989030537</v>
      </c>
      <c r="CB800" s="124">
        <f t="shared" ref="CB800" si="15463">T800/T808</f>
        <v>0.12185534591194969</v>
      </c>
      <c r="CC800" s="125">
        <f t="shared" ref="CC800" si="15464">U800/U808</f>
        <v>2.4922118380062305E-2</v>
      </c>
      <c r="CD800" s="126">
        <f t="shared" ref="CD800" si="15465">V800/V808</f>
        <v>0.12540071657552329</v>
      </c>
      <c r="CE800" s="127">
        <f t="shared" ref="CE800" si="15466">W800/W808</f>
        <v>4.9462365591397849E-2</v>
      </c>
      <c r="CF800" s="124">
        <f t="shared" ref="CF800" si="15467">X800/X808</f>
        <v>0.10015588464536243</v>
      </c>
      <c r="CG800" s="125">
        <f t="shared" ref="CG800" si="15468">Y800/Y808</f>
        <v>0.10680100755667506</v>
      </c>
      <c r="CH800" s="126">
        <f t="shared" ref="CH800" si="15469">Z800/Z808</f>
        <v>7.6840215439856377E-2</v>
      </c>
      <c r="CI800" s="124">
        <f t="shared" ref="CI800" si="15470">AA800/AA808</f>
        <v>0.1201863001249574</v>
      </c>
      <c r="CJ800" s="130">
        <f t="shared" ref="CJ800" si="15471">AB800/AB808</f>
        <v>8.3294034425842961E-2</v>
      </c>
      <c r="CK800" s="131">
        <f t="shared" ref="CK800" si="15472">AC800/AC808</f>
        <v>9.0057282336961877E-2</v>
      </c>
    </row>
    <row r="801" spans="1:89" x14ac:dyDescent="0.2">
      <c r="A801" s="132" t="s">
        <v>33</v>
      </c>
      <c r="B801" s="198">
        <v>276</v>
      </c>
      <c r="C801" s="182">
        <v>562</v>
      </c>
      <c r="D801" s="183">
        <v>68</v>
      </c>
      <c r="E801" s="184">
        <v>352</v>
      </c>
      <c r="F801" s="181">
        <v>98</v>
      </c>
      <c r="G801" s="185">
        <v>409</v>
      </c>
      <c r="H801" s="183">
        <v>272</v>
      </c>
      <c r="I801" s="184">
        <v>535</v>
      </c>
      <c r="J801" s="181">
        <v>61</v>
      </c>
      <c r="K801" s="182">
        <v>58</v>
      </c>
      <c r="L801" s="183">
        <v>345</v>
      </c>
      <c r="M801" s="181">
        <v>144</v>
      </c>
      <c r="N801" s="186">
        <v>498</v>
      </c>
      <c r="O801" s="199">
        <v>288</v>
      </c>
      <c r="P801" s="181">
        <v>196</v>
      </c>
      <c r="Q801" s="182">
        <v>212</v>
      </c>
      <c r="R801" s="183">
        <v>125</v>
      </c>
      <c r="S801" s="184">
        <v>361</v>
      </c>
      <c r="T801" s="181">
        <v>59</v>
      </c>
      <c r="U801" s="185">
        <v>21</v>
      </c>
      <c r="V801" s="183">
        <v>692</v>
      </c>
      <c r="W801" s="200">
        <v>130</v>
      </c>
      <c r="X801" s="181">
        <v>91</v>
      </c>
      <c r="Y801" s="185">
        <v>157</v>
      </c>
      <c r="Z801" s="183">
        <v>265</v>
      </c>
      <c r="AA801" s="181">
        <v>788</v>
      </c>
      <c r="AB801" s="165">
        <f t="shared" si="15118"/>
        <v>3046</v>
      </c>
      <c r="AC801" s="166">
        <f t="shared" si="15035"/>
        <v>4017</v>
      </c>
      <c r="BI801" s="132" t="s">
        <v>33</v>
      </c>
      <c r="BJ801" s="124">
        <f>B801/B808</f>
        <v>5.4341405788541054E-2</v>
      </c>
      <c r="BK801" s="125">
        <f t="shared" ref="BK801" si="15473">C801/C808</f>
        <v>8.7077781220948253E-2</v>
      </c>
      <c r="BL801" s="126">
        <f t="shared" ref="BL801" si="15474">D801/D808</f>
        <v>2.4736267733721354E-2</v>
      </c>
      <c r="BM801" s="127">
        <f t="shared" ref="BM801" si="15475">E801/E808</f>
        <v>9.7832128960533629E-2</v>
      </c>
      <c r="BN801" s="124">
        <f t="shared" ref="BN801" si="15476">F801/F808</f>
        <v>2.2217184311947403E-2</v>
      </c>
      <c r="BO801" s="125">
        <f t="shared" ref="BO801" si="15477">G801/G808</f>
        <v>0.10056552741578559</v>
      </c>
      <c r="BP801" s="126">
        <f t="shared" ref="BP801" si="15478">H801/H808</f>
        <v>4.0615200836195312E-2</v>
      </c>
      <c r="BQ801" s="127">
        <f t="shared" ref="BQ801" si="15479">I801/I808</f>
        <v>8.069381598793364E-2</v>
      </c>
      <c r="BR801" s="124">
        <f t="shared" ref="BR801" si="15480">J801/J808</f>
        <v>3.4936998854524628E-2</v>
      </c>
      <c r="BS801" s="125">
        <f t="shared" ref="BS801" si="15481">K801/K808</f>
        <v>5.0043140638481448E-2</v>
      </c>
      <c r="BT801" s="126">
        <f t="shared" ref="BT801" si="15482">L801/L808</f>
        <v>9.1077085533262936E-2</v>
      </c>
      <c r="BU801" s="124">
        <f t="shared" ref="BU801" si="15483">M801/M808</f>
        <v>4.2590949423247558E-2</v>
      </c>
      <c r="BV801" s="128">
        <f t="shared" ref="BV801" si="15484">N801/N808</f>
        <v>9.2256391256020753E-2</v>
      </c>
      <c r="BW801" s="129">
        <f t="shared" ref="BW801" si="15485">O801/O808</f>
        <v>5.7599999999999998E-2</v>
      </c>
      <c r="BX801" s="124">
        <f t="shared" ref="BX801" si="15486">P801/P808</f>
        <v>6.6780238500851782E-2</v>
      </c>
      <c r="BY801" s="125">
        <f t="shared" ref="BY801" si="15487">Q801/Q808</f>
        <v>8.6389568052159735E-2</v>
      </c>
      <c r="BZ801" s="126">
        <f t="shared" ref="BZ801" si="15488">R801/R808</f>
        <v>3.7004144464179989E-2</v>
      </c>
      <c r="CA801" s="127">
        <f t="shared" ref="CA801" si="15489">S801/S808</f>
        <v>0.10702638600652238</v>
      </c>
      <c r="CB801" s="124">
        <f t="shared" ref="CB801" si="15490">T801/T808</f>
        <v>4.6383647798742135E-2</v>
      </c>
      <c r="CC801" s="125">
        <f t="shared" ref="CC801" si="15491">U801/U808</f>
        <v>3.2710280373831772E-2</v>
      </c>
      <c r="CD801" s="126">
        <f t="shared" ref="CD801" si="15492">V801/V808</f>
        <v>0.13049217424099566</v>
      </c>
      <c r="CE801" s="127">
        <f t="shared" ref="CE801" si="15493">W801/W808</f>
        <v>3.9938556067588324E-2</v>
      </c>
      <c r="CF801" s="124">
        <f t="shared" ref="CF801" si="15494">X801/X808</f>
        <v>3.5463756819953236E-2</v>
      </c>
      <c r="CG801" s="125">
        <f t="shared" ref="CG801" si="15495">Y801/Y808</f>
        <v>7.9093198992443325E-2</v>
      </c>
      <c r="CH801" s="126">
        <f t="shared" ref="CH801" si="15496">Z801/Z808</f>
        <v>4.757630161579892E-2</v>
      </c>
      <c r="CI801" s="124">
        <f t="shared" ref="CI801" si="15497">AA801/AA808</f>
        <v>8.9514938089287746E-2</v>
      </c>
      <c r="CJ801" s="130">
        <f t="shared" ref="CJ801" si="15498">AB801/AB808</f>
        <v>5.9852236107836201E-2</v>
      </c>
      <c r="CK801" s="131">
        <f t="shared" ref="CK801" si="15499">AC801/AC808</f>
        <v>7.9073246589634064E-2</v>
      </c>
    </row>
    <row r="802" spans="1:89" x14ac:dyDescent="0.2">
      <c r="A802" s="140" t="s">
        <v>34</v>
      </c>
      <c r="B802" s="195">
        <v>7</v>
      </c>
      <c r="C802" s="189">
        <v>379</v>
      </c>
      <c r="D802" s="190">
        <v>7</v>
      </c>
      <c r="E802" s="191">
        <v>250</v>
      </c>
      <c r="F802" s="188">
        <v>12</v>
      </c>
      <c r="G802" s="192">
        <v>255</v>
      </c>
      <c r="H802" s="190">
        <v>41</v>
      </c>
      <c r="I802" s="191">
        <v>314</v>
      </c>
      <c r="J802" s="188">
        <v>9</v>
      </c>
      <c r="K802" s="189">
        <v>34</v>
      </c>
      <c r="L802" s="190">
        <v>141</v>
      </c>
      <c r="M802" s="188">
        <v>34</v>
      </c>
      <c r="N802" s="193">
        <v>206</v>
      </c>
      <c r="O802" s="196">
        <v>149</v>
      </c>
      <c r="P802" s="188">
        <v>31</v>
      </c>
      <c r="Q802" s="189">
        <v>87</v>
      </c>
      <c r="R802" s="190">
        <v>36</v>
      </c>
      <c r="S802" s="191">
        <v>125</v>
      </c>
      <c r="T802" s="188">
        <v>15</v>
      </c>
      <c r="U802" s="192">
        <v>8</v>
      </c>
      <c r="V802" s="190">
        <v>69</v>
      </c>
      <c r="W802" s="197">
        <v>31</v>
      </c>
      <c r="X802" s="188">
        <v>26</v>
      </c>
      <c r="Y802" s="192">
        <v>45</v>
      </c>
      <c r="Z802" s="190">
        <v>93</v>
      </c>
      <c r="AA802" s="188">
        <v>194</v>
      </c>
      <c r="AB802" s="165">
        <f t="shared" si="15118"/>
        <v>693</v>
      </c>
      <c r="AC802" s="166">
        <f t="shared" si="15035"/>
        <v>1905</v>
      </c>
      <c r="BI802" s="140" t="s">
        <v>34</v>
      </c>
      <c r="BJ802" s="124">
        <f>B802/B808</f>
        <v>1.378224059854302E-3</v>
      </c>
      <c r="BK802" s="125">
        <f t="shared" ref="BK802" si="15500">C802/C808</f>
        <v>5.8723272389215993E-2</v>
      </c>
      <c r="BL802" s="126">
        <f t="shared" ref="BL802" si="15501">D802/D808</f>
        <v>2.5463805020007274E-3</v>
      </c>
      <c r="BM802" s="127">
        <f t="shared" ref="BM802" si="15502">E802/E808</f>
        <v>6.9483046136742638E-2</v>
      </c>
      <c r="BN802" s="124">
        <f t="shared" ref="BN802" si="15503">F802/F808</f>
        <v>2.7204715484017228E-3</v>
      </c>
      <c r="BO802" s="125">
        <f t="shared" ref="BO802" si="15504">G802/G808</f>
        <v>6.2699778706663392E-2</v>
      </c>
      <c r="BP802" s="126">
        <f t="shared" ref="BP802" si="15505">H802/H808</f>
        <v>6.1221442436912047E-3</v>
      </c>
      <c r="BQ802" s="127">
        <f t="shared" ref="BQ802" si="15506">I802/I808</f>
        <v>4.73604826546003E-2</v>
      </c>
      <c r="BR802" s="124">
        <f t="shared" ref="BR802" si="15507">J802/J808</f>
        <v>5.1546391752577319E-3</v>
      </c>
      <c r="BS802" s="125">
        <f t="shared" ref="BS802" si="15508">K802/K808</f>
        <v>2.9335634167385678E-2</v>
      </c>
      <c r="BT802" s="126">
        <f t="shared" ref="BT802" si="15509">L802/L808</f>
        <v>3.7222808870116156E-2</v>
      </c>
      <c r="BU802" s="124">
        <f t="shared" ref="BU802" si="15510">M802/M808</f>
        <v>1.0056196391600119E-2</v>
      </c>
      <c r="BV802" s="128">
        <f t="shared" ref="BV802" si="15511">N802/N808</f>
        <v>3.81622823267877E-2</v>
      </c>
      <c r="BW802" s="129">
        <f t="shared" ref="BW802" si="15512">O802/O808</f>
        <v>2.98E-2</v>
      </c>
      <c r="BX802" s="124">
        <f t="shared" ref="BX802" si="15513">P802/P808</f>
        <v>1.0562180579216355E-2</v>
      </c>
      <c r="BY802" s="125">
        <f t="shared" ref="BY802" si="15514">Q802/Q808</f>
        <v>3.5452322738386305E-2</v>
      </c>
      <c r="BZ802" s="126">
        <f t="shared" ref="BZ802" si="15515">R802/R808</f>
        <v>1.0657193605683837E-2</v>
      </c>
      <c r="CA802" s="127">
        <f t="shared" ref="CA802" si="15516">S802/S808</f>
        <v>3.7058997924696115E-2</v>
      </c>
      <c r="CB802" s="124">
        <f t="shared" ref="CB802" si="15517">T802/T808</f>
        <v>1.179245283018868E-2</v>
      </c>
      <c r="CC802" s="125">
        <f t="shared" ref="CC802" si="15518">U802/U808</f>
        <v>1.2461059190031152E-2</v>
      </c>
      <c r="CD802" s="126">
        <f t="shared" ref="CD802" si="15519">V802/V808</f>
        <v>1.3011502922873844E-2</v>
      </c>
      <c r="CE802" s="127">
        <f t="shared" ref="CE802" si="15520">W802/W808</f>
        <v>9.5238095238095247E-3</v>
      </c>
      <c r="CF802" s="124">
        <f t="shared" ref="CF802" si="15521">X802/X808</f>
        <v>1.0132501948558068E-2</v>
      </c>
      <c r="CG802" s="125">
        <f t="shared" ref="CG802" si="15522">Y802/Y808</f>
        <v>2.2670025188916875E-2</v>
      </c>
      <c r="CH802" s="126">
        <f t="shared" ref="CH802" si="15523">Z802/Z808</f>
        <v>1.6696588868940754E-2</v>
      </c>
      <c r="CI802" s="124">
        <f t="shared" ref="CI802" si="15524">AA802/AA808</f>
        <v>2.2037941610814495E-2</v>
      </c>
      <c r="CJ802" s="130">
        <f t="shared" ref="CJ802" si="15525">AB802/AB808</f>
        <v>1.3617071445413817E-2</v>
      </c>
      <c r="CK802" s="131">
        <f t="shared" ref="CK802" si="15526">AC802/AC808</f>
        <v>3.7499261825554617E-2</v>
      </c>
    </row>
    <row r="803" spans="1:89" x14ac:dyDescent="0.2">
      <c r="A803" s="132" t="s">
        <v>35</v>
      </c>
      <c r="B803" s="198">
        <v>0</v>
      </c>
      <c r="C803" s="182">
        <v>24</v>
      </c>
      <c r="D803" s="183">
        <v>1</v>
      </c>
      <c r="E803" s="184">
        <v>21</v>
      </c>
      <c r="F803" s="181">
        <v>1</v>
      </c>
      <c r="G803" s="185">
        <v>3</v>
      </c>
      <c r="H803" s="183">
        <v>0</v>
      </c>
      <c r="I803" s="184">
        <v>16</v>
      </c>
      <c r="J803" s="181">
        <v>0</v>
      </c>
      <c r="K803" s="182">
        <v>3</v>
      </c>
      <c r="L803" s="183">
        <v>3</v>
      </c>
      <c r="M803" s="181">
        <v>2</v>
      </c>
      <c r="N803" s="186">
        <v>2</v>
      </c>
      <c r="O803" s="199">
        <v>9</v>
      </c>
      <c r="P803" s="181">
        <v>3</v>
      </c>
      <c r="Q803" s="182">
        <v>2</v>
      </c>
      <c r="R803" s="183">
        <v>2</v>
      </c>
      <c r="S803" s="184">
        <v>12</v>
      </c>
      <c r="T803" s="181">
        <v>1</v>
      </c>
      <c r="U803" s="185">
        <v>2</v>
      </c>
      <c r="V803" s="183">
        <v>5</v>
      </c>
      <c r="W803" s="200">
        <v>3</v>
      </c>
      <c r="X803" s="181">
        <v>2</v>
      </c>
      <c r="Y803" s="185">
        <v>4</v>
      </c>
      <c r="Z803" s="183">
        <v>4</v>
      </c>
      <c r="AA803" s="181">
        <v>8</v>
      </c>
      <c r="AB803" s="165">
        <f t="shared" si="15118"/>
        <v>24</v>
      </c>
      <c r="AC803" s="166">
        <f t="shared" si="15035"/>
        <v>109</v>
      </c>
      <c r="BI803" s="132" t="s">
        <v>35</v>
      </c>
      <c r="BJ803" s="124">
        <f>B803/B808</f>
        <v>0</v>
      </c>
      <c r="BK803" s="125">
        <f t="shared" ref="BK803" si="15527">C803/C808</f>
        <v>3.7186241090796405E-3</v>
      </c>
      <c r="BL803" s="126">
        <f t="shared" ref="BL803" si="15528">D803/D808</f>
        <v>3.6376864314296108E-4</v>
      </c>
      <c r="BM803" s="127">
        <f t="shared" ref="BM803" si="15529">E803/E808</f>
        <v>5.8365758754863814E-3</v>
      </c>
      <c r="BN803" s="124">
        <f t="shared" ref="BN803" si="15530">F803/F808</f>
        <v>2.2670596236681024E-4</v>
      </c>
      <c r="BO803" s="125">
        <f t="shared" ref="BO803" si="15531">G803/G808</f>
        <v>7.376444553725104E-4</v>
      </c>
      <c r="BP803" s="126">
        <f t="shared" ref="BP803" si="15532">H803/H808</f>
        <v>0</v>
      </c>
      <c r="BQ803" s="127">
        <f t="shared" ref="BQ803" si="15533">I803/I808</f>
        <v>2.4132730015082957E-3</v>
      </c>
      <c r="BR803" s="124">
        <f t="shared" ref="BR803" si="15534">J803/J808</f>
        <v>0</v>
      </c>
      <c r="BS803" s="125">
        <f t="shared" ref="BS803" si="15535">K803/K808</f>
        <v>2.5884383088869713E-3</v>
      </c>
      <c r="BT803" s="126">
        <f t="shared" ref="BT803" si="15536">L803/L808</f>
        <v>7.919746568109821E-4</v>
      </c>
      <c r="BU803" s="124">
        <f t="shared" ref="BU803" si="15537">M803/M808</f>
        <v>5.9154096421177161E-4</v>
      </c>
      <c r="BV803" s="128">
        <f t="shared" ref="BV803" si="15538">N803/N808</f>
        <v>3.7050759540570581E-4</v>
      </c>
      <c r="BW803" s="129">
        <f t="shared" ref="BW803" si="15539">O803/O808</f>
        <v>1.8E-3</v>
      </c>
      <c r="BX803" s="124">
        <f t="shared" ref="BX803" si="15540">P803/P808</f>
        <v>1.0221465076660989E-3</v>
      </c>
      <c r="BY803" s="125">
        <f t="shared" ref="BY803" si="15541">Q803/Q808</f>
        <v>8.1499592502037486E-4</v>
      </c>
      <c r="BZ803" s="126">
        <f t="shared" ref="BZ803" si="15542">R803/R808</f>
        <v>5.9206631142687976E-4</v>
      </c>
      <c r="CA803" s="127">
        <f t="shared" ref="CA803" si="15543">S803/S808</f>
        <v>3.5576638007708272E-3</v>
      </c>
      <c r="CB803" s="124">
        <f t="shared" ref="CB803" si="15544">T803/T808</f>
        <v>7.8616352201257866E-4</v>
      </c>
      <c r="CC803" s="125">
        <f t="shared" ref="CC803" si="15545">U803/U808</f>
        <v>3.1152647975077881E-3</v>
      </c>
      <c r="CD803" s="126">
        <f t="shared" ref="CD803" si="15546">V803/V808</f>
        <v>9.4286253064303227E-4</v>
      </c>
      <c r="CE803" s="127">
        <f t="shared" ref="CE803" si="15547">W803/W808</f>
        <v>9.2165898617511521E-4</v>
      </c>
      <c r="CF803" s="124">
        <f t="shared" ref="CF803" si="15548">X803/X808</f>
        <v>7.7942322681215901E-4</v>
      </c>
      <c r="CG803" s="125">
        <f t="shared" ref="CG803" si="15549">Y803/Y808</f>
        <v>2.0151133501259445E-3</v>
      </c>
      <c r="CH803" s="126">
        <f t="shared" ref="CH803" si="15550">Z803/Z808</f>
        <v>7.18132854578097E-4</v>
      </c>
      <c r="CI803" s="124">
        <f t="shared" ref="CI803" si="15551">AA803/AA808</f>
        <v>9.0878109735317511E-4</v>
      </c>
      <c r="CJ803" s="130">
        <f t="shared" ref="CJ803" si="15552">AB803/AB808</f>
        <v>4.7158688988446123E-4</v>
      </c>
      <c r="CK803" s="131">
        <f t="shared" ref="CK803" si="15553">AC803/AC808</f>
        <v>2.1456270545855399E-3</v>
      </c>
    </row>
    <row r="804" spans="1:89" x14ac:dyDescent="0.2">
      <c r="A804" s="140" t="s">
        <v>36</v>
      </c>
      <c r="B804" s="195">
        <v>0</v>
      </c>
      <c r="C804" s="189">
        <v>0</v>
      </c>
      <c r="D804" s="190">
        <v>0</v>
      </c>
      <c r="E804" s="191">
        <v>0</v>
      </c>
      <c r="F804" s="188">
        <v>0</v>
      </c>
      <c r="G804" s="192">
        <v>0</v>
      </c>
      <c r="H804" s="190">
        <v>0</v>
      </c>
      <c r="I804" s="191">
        <v>0</v>
      </c>
      <c r="J804" s="188">
        <v>0</v>
      </c>
      <c r="K804" s="192">
        <v>0</v>
      </c>
      <c r="L804" s="190">
        <v>0</v>
      </c>
      <c r="M804" s="188">
        <v>0</v>
      </c>
      <c r="N804" s="193">
        <v>0</v>
      </c>
      <c r="O804" s="196">
        <v>0</v>
      </c>
      <c r="P804" s="188">
        <v>0</v>
      </c>
      <c r="Q804" s="192">
        <v>0</v>
      </c>
      <c r="R804" s="190">
        <v>0</v>
      </c>
      <c r="S804" s="191">
        <v>0</v>
      </c>
      <c r="T804" s="188">
        <v>0</v>
      </c>
      <c r="U804" s="192">
        <v>0</v>
      </c>
      <c r="V804" s="190">
        <v>0</v>
      </c>
      <c r="W804" s="191">
        <v>0</v>
      </c>
      <c r="X804" s="188">
        <v>0</v>
      </c>
      <c r="Y804" s="192">
        <v>0</v>
      </c>
      <c r="Z804" s="190">
        <v>0</v>
      </c>
      <c r="AA804" s="188">
        <v>0</v>
      </c>
      <c r="AB804" s="165">
        <f t="shared" si="15118"/>
        <v>0</v>
      </c>
      <c r="AC804" s="166">
        <f t="shared" si="15035"/>
        <v>0</v>
      </c>
      <c r="BI804" s="140" t="s">
        <v>36</v>
      </c>
      <c r="BJ804" s="124">
        <f>B804/B808</f>
        <v>0</v>
      </c>
      <c r="BK804" s="125">
        <f t="shared" ref="BK804" si="15554">C804/C808</f>
        <v>0</v>
      </c>
      <c r="BL804" s="126">
        <f t="shared" ref="BL804" si="15555">D804/D808</f>
        <v>0</v>
      </c>
      <c r="BM804" s="127">
        <f t="shared" ref="BM804" si="15556">E804/E808</f>
        <v>0</v>
      </c>
      <c r="BN804" s="124">
        <f t="shared" ref="BN804" si="15557">F804/F808</f>
        <v>0</v>
      </c>
      <c r="BO804" s="125">
        <f t="shared" ref="BO804" si="15558">G804/G808</f>
        <v>0</v>
      </c>
      <c r="BP804" s="126">
        <f t="shared" ref="BP804" si="15559">H804/H808</f>
        <v>0</v>
      </c>
      <c r="BQ804" s="127">
        <f t="shared" ref="BQ804" si="15560">I804/I808</f>
        <v>0</v>
      </c>
      <c r="BR804" s="124">
        <f t="shared" ref="BR804" si="15561">J804/J808</f>
        <v>0</v>
      </c>
      <c r="BS804" s="125">
        <f t="shared" ref="BS804" si="15562">K804/K808</f>
        <v>0</v>
      </c>
      <c r="BT804" s="126">
        <f t="shared" ref="BT804" si="15563">L804/L808</f>
        <v>0</v>
      </c>
      <c r="BU804" s="124">
        <f t="shared" ref="BU804" si="15564">M804/M808</f>
        <v>0</v>
      </c>
      <c r="BV804" s="128">
        <f t="shared" ref="BV804" si="15565">N804/N808</f>
        <v>0</v>
      </c>
      <c r="BW804" s="129">
        <f t="shared" ref="BW804" si="15566">O804/O808</f>
        <v>0</v>
      </c>
      <c r="BX804" s="124">
        <f t="shared" ref="BX804" si="15567">P804/P808</f>
        <v>0</v>
      </c>
      <c r="BY804" s="125">
        <f t="shared" ref="BY804" si="15568">Q804/Q808</f>
        <v>0</v>
      </c>
      <c r="BZ804" s="126">
        <f t="shared" ref="BZ804" si="15569">R804/R808</f>
        <v>0</v>
      </c>
      <c r="CA804" s="127">
        <f t="shared" ref="CA804" si="15570">S804/S808</f>
        <v>0</v>
      </c>
      <c r="CB804" s="124">
        <f t="shared" ref="CB804" si="15571">T804/T808</f>
        <v>0</v>
      </c>
      <c r="CC804" s="125">
        <f t="shared" ref="CC804" si="15572">U804/U808</f>
        <v>0</v>
      </c>
      <c r="CD804" s="126">
        <f t="shared" ref="CD804" si="15573">V804/V808</f>
        <v>0</v>
      </c>
      <c r="CE804" s="127">
        <f t="shared" ref="CE804" si="15574">W804/W808</f>
        <v>0</v>
      </c>
      <c r="CF804" s="124">
        <f t="shared" ref="CF804" si="15575">X804/X808</f>
        <v>0</v>
      </c>
      <c r="CG804" s="125">
        <f t="shared" ref="CG804" si="15576">Y804/Y808</f>
        <v>0</v>
      </c>
      <c r="CH804" s="126">
        <f t="shared" ref="CH804" si="15577">Z804/Z808</f>
        <v>0</v>
      </c>
      <c r="CI804" s="124">
        <f t="shared" ref="CI804" si="15578">AA804/AA808</f>
        <v>0</v>
      </c>
      <c r="CJ804" s="130">
        <f t="shared" ref="CJ804" si="15579">AB804/AB808</f>
        <v>0</v>
      </c>
      <c r="CK804" s="131">
        <f t="shared" ref="CK804" si="15580">AC804/AC808</f>
        <v>0</v>
      </c>
    </row>
    <row r="805" spans="1:89" x14ac:dyDescent="0.2">
      <c r="A805" s="132" t="s">
        <v>37</v>
      </c>
      <c r="B805" s="57">
        <v>0</v>
      </c>
      <c r="C805" s="58">
        <v>0</v>
      </c>
      <c r="D805" s="134">
        <v>0</v>
      </c>
      <c r="E805" s="135">
        <v>0</v>
      </c>
      <c r="F805" s="133">
        <v>0</v>
      </c>
      <c r="G805" s="136">
        <v>0</v>
      </c>
      <c r="H805" s="134">
        <v>0</v>
      </c>
      <c r="I805" s="135">
        <v>0</v>
      </c>
      <c r="J805" s="133">
        <v>0</v>
      </c>
      <c r="K805" s="136">
        <v>0</v>
      </c>
      <c r="L805" s="134">
        <v>0</v>
      </c>
      <c r="M805" s="133">
        <v>0</v>
      </c>
      <c r="N805" s="137">
        <v>0</v>
      </c>
      <c r="O805" s="138">
        <v>0</v>
      </c>
      <c r="P805" s="133">
        <v>0</v>
      </c>
      <c r="Q805" s="136">
        <v>0</v>
      </c>
      <c r="R805" s="134"/>
      <c r="S805" s="135">
        <v>0</v>
      </c>
      <c r="T805" s="133">
        <v>0</v>
      </c>
      <c r="U805" s="136">
        <v>0</v>
      </c>
      <c r="V805" s="134">
        <v>0</v>
      </c>
      <c r="W805" s="135">
        <v>0</v>
      </c>
      <c r="X805" s="133">
        <v>0</v>
      </c>
      <c r="Y805" s="136">
        <v>0</v>
      </c>
      <c r="Z805" s="139">
        <v>0</v>
      </c>
      <c r="AA805" s="2">
        <v>0</v>
      </c>
      <c r="AB805" s="165"/>
      <c r="AC805" s="166"/>
      <c r="BI805" s="132" t="s">
        <v>37</v>
      </c>
      <c r="BJ805" s="124">
        <f>B805/B808</f>
        <v>0</v>
      </c>
      <c r="BK805" s="125">
        <f t="shared" ref="BK805" si="15581">C805/C808</f>
        <v>0</v>
      </c>
      <c r="BL805" s="126">
        <f t="shared" ref="BL805" si="15582">D805/D808</f>
        <v>0</v>
      </c>
      <c r="BM805" s="127">
        <f t="shared" ref="BM805" si="15583">E805/E808</f>
        <v>0</v>
      </c>
      <c r="BN805" s="124">
        <f t="shared" ref="BN805" si="15584">F805/F808</f>
        <v>0</v>
      </c>
      <c r="BO805" s="125">
        <f t="shared" ref="BO805" si="15585">G805/G808</f>
        <v>0</v>
      </c>
      <c r="BP805" s="126">
        <f t="shared" ref="BP805" si="15586">H805/H808</f>
        <v>0</v>
      </c>
      <c r="BQ805" s="127">
        <f t="shared" ref="BQ805" si="15587">I805/I808</f>
        <v>0</v>
      </c>
      <c r="BR805" s="124">
        <f t="shared" ref="BR805" si="15588">J805/J808</f>
        <v>0</v>
      </c>
      <c r="BS805" s="125">
        <f t="shared" ref="BS805" si="15589">K805/K808</f>
        <v>0</v>
      </c>
      <c r="BT805" s="126">
        <f t="shared" ref="BT805" si="15590">L805/L808</f>
        <v>0</v>
      </c>
      <c r="BU805" s="124">
        <f t="shared" ref="BU805" si="15591">M805/M808</f>
        <v>0</v>
      </c>
      <c r="BV805" s="128">
        <f t="shared" ref="BV805" si="15592">N805/N808</f>
        <v>0</v>
      </c>
      <c r="BW805" s="129">
        <f t="shared" ref="BW805" si="15593">O805/O808</f>
        <v>0</v>
      </c>
      <c r="BX805" s="124">
        <f t="shared" ref="BX805" si="15594">P805/P808</f>
        <v>0</v>
      </c>
      <c r="BY805" s="125">
        <f t="shared" ref="BY805" si="15595">Q805/Q808</f>
        <v>0</v>
      </c>
      <c r="BZ805" s="126">
        <f t="shared" ref="BZ805" si="15596">R805/R808</f>
        <v>0</v>
      </c>
      <c r="CA805" s="127">
        <f t="shared" ref="CA805" si="15597">S805/S808</f>
        <v>0</v>
      </c>
      <c r="CB805" s="124">
        <f t="shared" ref="CB805" si="15598">T805/T808</f>
        <v>0</v>
      </c>
      <c r="CC805" s="125">
        <f t="shared" ref="CC805" si="15599">U805/U808</f>
        <v>0</v>
      </c>
      <c r="CD805" s="126">
        <f t="shared" ref="CD805" si="15600">V805/V808</f>
        <v>0</v>
      </c>
      <c r="CE805" s="127">
        <f t="shared" ref="CE805" si="15601">W805/W808</f>
        <v>0</v>
      </c>
      <c r="CF805" s="124">
        <f t="shared" ref="CF805" si="15602">X805/X808</f>
        <v>0</v>
      </c>
      <c r="CG805" s="125">
        <f t="shared" ref="CG805" si="15603">Y805/Y808</f>
        <v>0</v>
      </c>
      <c r="CH805" s="126">
        <f t="shared" ref="CH805" si="15604">Z805/Z808</f>
        <v>0</v>
      </c>
      <c r="CI805" s="124">
        <f t="shared" ref="CI805" si="15605">AA805/AA808</f>
        <v>0</v>
      </c>
      <c r="CJ805" s="130">
        <f t="shared" ref="CJ805" si="15606">AB805/AB808</f>
        <v>0</v>
      </c>
      <c r="CK805" s="131">
        <f t="shared" ref="CK805" si="15607">AC805/AC808</f>
        <v>0</v>
      </c>
    </row>
    <row r="806" spans="1:89" x14ac:dyDescent="0.2">
      <c r="A806" s="140" t="s">
        <v>38</v>
      </c>
      <c r="B806" s="55"/>
      <c r="C806" s="56"/>
      <c r="D806" s="145"/>
      <c r="E806" s="142"/>
      <c r="F806" s="143"/>
      <c r="G806" s="144"/>
      <c r="H806" s="145"/>
      <c r="I806" s="142"/>
      <c r="J806" s="143"/>
      <c r="K806" s="144"/>
      <c r="L806" s="145"/>
      <c r="M806" s="143"/>
      <c r="N806" s="147"/>
      <c r="O806" s="146"/>
      <c r="P806" s="143"/>
      <c r="Q806" s="144"/>
      <c r="R806" s="145"/>
      <c r="S806" s="142"/>
      <c r="T806" s="143"/>
      <c r="U806" s="144"/>
      <c r="V806" s="145"/>
      <c r="W806" s="142"/>
      <c r="X806" s="143"/>
      <c r="Y806" s="144"/>
      <c r="Z806" s="3"/>
      <c r="AA806" s="141"/>
      <c r="AB806" s="165"/>
      <c r="AC806" s="166"/>
      <c r="BI806" s="140" t="s">
        <v>38</v>
      </c>
      <c r="BJ806" s="124">
        <f>B806/B808</f>
        <v>0</v>
      </c>
      <c r="BK806" s="125">
        <f t="shared" ref="BK806" si="15608">C806/C808</f>
        <v>0</v>
      </c>
      <c r="BL806" s="126">
        <f t="shared" ref="BL806" si="15609">D806/D808</f>
        <v>0</v>
      </c>
      <c r="BM806" s="127">
        <f t="shared" ref="BM806" si="15610">E806/E808</f>
        <v>0</v>
      </c>
      <c r="BN806" s="124">
        <f t="shared" ref="BN806" si="15611">F806/F808</f>
        <v>0</v>
      </c>
      <c r="BO806" s="125">
        <f t="shared" ref="BO806" si="15612">G806/G808</f>
        <v>0</v>
      </c>
      <c r="BP806" s="126">
        <f t="shared" ref="BP806" si="15613">H806/H808</f>
        <v>0</v>
      </c>
      <c r="BQ806" s="127">
        <f t="shared" ref="BQ806" si="15614">I806/I808</f>
        <v>0</v>
      </c>
      <c r="BR806" s="124">
        <f t="shared" ref="BR806" si="15615">J806/J808</f>
        <v>0</v>
      </c>
      <c r="BS806" s="125">
        <f t="shared" ref="BS806" si="15616">K806/K808</f>
        <v>0</v>
      </c>
      <c r="BT806" s="126">
        <f t="shared" ref="BT806" si="15617">L806/L808</f>
        <v>0</v>
      </c>
      <c r="BU806" s="124">
        <f t="shared" ref="BU806" si="15618">M806/M808</f>
        <v>0</v>
      </c>
      <c r="BV806" s="128">
        <f t="shared" ref="BV806" si="15619">N806/N808</f>
        <v>0</v>
      </c>
      <c r="BW806" s="129">
        <f t="shared" ref="BW806" si="15620">O806/O808</f>
        <v>0</v>
      </c>
      <c r="BX806" s="124">
        <f t="shared" ref="BX806" si="15621">P806/P808</f>
        <v>0</v>
      </c>
      <c r="BY806" s="125">
        <f t="shared" ref="BY806" si="15622">Q806/Q808</f>
        <v>0</v>
      </c>
      <c r="BZ806" s="126">
        <f t="shared" ref="BZ806" si="15623">R806/R808</f>
        <v>0</v>
      </c>
      <c r="CA806" s="127">
        <f t="shared" ref="CA806" si="15624">S806/S808</f>
        <v>0</v>
      </c>
      <c r="CB806" s="124">
        <f t="shared" ref="CB806" si="15625">T806/T808</f>
        <v>0</v>
      </c>
      <c r="CC806" s="125">
        <f t="shared" ref="CC806" si="15626">U806/U808</f>
        <v>0</v>
      </c>
      <c r="CD806" s="126">
        <f t="shared" ref="CD806" si="15627">V806/V808</f>
        <v>0</v>
      </c>
      <c r="CE806" s="127">
        <f t="shared" ref="CE806" si="15628">W806/W808</f>
        <v>0</v>
      </c>
      <c r="CF806" s="124">
        <f t="shared" ref="CF806" si="15629">X806/X808</f>
        <v>0</v>
      </c>
      <c r="CG806" s="125">
        <f t="shared" ref="CG806" si="15630">Y806/Y808</f>
        <v>0</v>
      </c>
      <c r="CH806" s="126">
        <f t="shared" ref="CH806" si="15631">Z806/Z808</f>
        <v>0</v>
      </c>
      <c r="CI806" s="124">
        <f t="shared" ref="CI806" si="15632">AA806/AA808</f>
        <v>0</v>
      </c>
      <c r="CJ806" s="130">
        <f t="shared" ref="CJ806" si="15633">AB806/AB808</f>
        <v>0</v>
      </c>
      <c r="CK806" s="131">
        <f t="shared" ref="CK806" si="15634">AC806/AC808</f>
        <v>0</v>
      </c>
    </row>
    <row r="807" spans="1:89" ht="13.5" thickBot="1" x14ac:dyDescent="0.25">
      <c r="A807" s="132" t="s">
        <v>39</v>
      </c>
      <c r="B807" s="57"/>
      <c r="C807" s="58"/>
      <c r="D807" s="134"/>
      <c r="E807" s="135"/>
      <c r="F807" s="133"/>
      <c r="G807" s="136"/>
      <c r="H807" s="134"/>
      <c r="I807" s="135"/>
      <c r="J807" s="133"/>
      <c r="K807" s="136"/>
      <c r="L807" s="134"/>
      <c r="M807" s="133"/>
      <c r="N807" s="137"/>
      <c r="O807" s="138"/>
      <c r="P807" s="133"/>
      <c r="Q807" s="136"/>
      <c r="R807" s="134"/>
      <c r="S807" s="135"/>
      <c r="T807" s="133"/>
      <c r="U807" s="136"/>
      <c r="V807" s="134"/>
      <c r="W807" s="135"/>
      <c r="X807" s="133"/>
      <c r="Y807" s="136"/>
      <c r="Z807" s="139"/>
      <c r="AA807" s="2"/>
      <c r="AB807" s="165"/>
      <c r="AC807" s="166"/>
      <c r="BI807" s="132" t="s">
        <v>39</v>
      </c>
      <c r="BJ807" s="124">
        <f>B807/B808</f>
        <v>0</v>
      </c>
      <c r="BK807" s="125">
        <f t="shared" ref="BK807" si="15635">C807/C808</f>
        <v>0</v>
      </c>
      <c r="BL807" s="126">
        <f t="shared" ref="BL807" si="15636">D807/D808</f>
        <v>0</v>
      </c>
      <c r="BM807" s="127">
        <f t="shared" ref="BM807" si="15637">E807/E808</f>
        <v>0</v>
      </c>
      <c r="BN807" s="124">
        <f t="shared" ref="BN807" si="15638">F807/F808</f>
        <v>0</v>
      </c>
      <c r="BO807" s="125">
        <f t="shared" ref="BO807" si="15639">G807/G808</f>
        <v>0</v>
      </c>
      <c r="BP807" s="126">
        <f t="shared" ref="BP807" si="15640">H807/H808</f>
        <v>0</v>
      </c>
      <c r="BQ807" s="127">
        <f t="shared" ref="BQ807" si="15641">I807/I808</f>
        <v>0</v>
      </c>
      <c r="BR807" s="124">
        <f t="shared" ref="BR807" si="15642">J807/J808</f>
        <v>0</v>
      </c>
      <c r="BS807" s="125">
        <f t="shared" ref="BS807" si="15643">K807/K808</f>
        <v>0</v>
      </c>
      <c r="BT807" s="126">
        <f t="shared" ref="BT807" si="15644">L807/L808</f>
        <v>0</v>
      </c>
      <c r="BU807" s="124">
        <f t="shared" ref="BU807" si="15645">M807/M808</f>
        <v>0</v>
      </c>
      <c r="BV807" s="128">
        <f t="shared" ref="BV807" si="15646">N807/N808</f>
        <v>0</v>
      </c>
      <c r="BW807" s="129">
        <f t="shared" ref="BW807" si="15647">O807/O808</f>
        <v>0</v>
      </c>
      <c r="BX807" s="124">
        <f t="shared" ref="BX807" si="15648">P807/P808</f>
        <v>0</v>
      </c>
      <c r="BY807" s="125">
        <f t="shared" ref="BY807" si="15649">Q807/Q808</f>
        <v>0</v>
      </c>
      <c r="BZ807" s="126">
        <f t="shared" ref="BZ807" si="15650">R807/R808</f>
        <v>0</v>
      </c>
      <c r="CA807" s="127">
        <f t="shared" ref="CA807" si="15651">S807/S808</f>
        <v>0</v>
      </c>
      <c r="CB807" s="124">
        <f t="shared" ref="CB807" si="15652">T807/T808</f>
        <v>0</v>
      </c>
      <c r="CC807" s="125">
        <f t="shared" ref="CC807" si="15653">U807/U808</f>
        <v>0</v>
      </c>
      <c r="CD807" s="126">
        <f t="shared" ref="CD807" si="15654">V807/V808</f>
        <v>0</v>
      </c>
      <c r="CE807" s="127">
        <f t="shared" ref="CE807" si="15655">W807/W808</f>
        <v>0</v>
      </c>
      <c r="CF807" s="124">
        <f t="shared" ref="CF807" si="15656">X807/X808</f>
        <v>0</v>
      </c>
      <c r="CG807" s="125">
        <f t="shared" ref="CG807" si="15657">Y807/Y808</f>
        <v>0</v>
      </c>
      <c r="CH807" s="126">
        <f t="shared" ref="CH807" si="15658">Z807/Z808</f>
        <v>0</v>
      </c>
      <c r="CI807" s="124">
        <f t="shared" ref="CI807" si="15659">AA807/AA808</f>
        <v>0</v>
      </c>
      <c r="CJ807" s="130">
        <f t="shared" ref="CJ807" si="15660">AB807/AB808</f>
        <v>0</v>
      </c>
      <c r="CK807" s="131">
        <f t="shared" ref="CK807" si="15661">AC807/AC808</f>
        <v>0</v>
      </c>
    </row>
    <row r="808" spans="1:89" ht="14.25" thickTop="1" thickBot="1" x14ac:dyDescent="0.25">
      <c r="A808" s="254" t="s">
        <v>13</v>
      </c>
      <c r="B808" s="14">
        <f t="shared" ref="B808:AA808" si="15662">SUM(B785:B807)</f>
        <v>5079</v>
      </c>
      <c r="C808" s="1">
        <f t="shared" si="15662"/>
        <v>6454</v>
      </c>
      <c r="D808" s="14">
        <f t="shared" si="15662"/>
        <v>2749</v>
      </c>
      <c r="E808" s="1">
        <f t="shared" si="15662"/>
        <v>3598</v>
      </c>
      <c r="F808" s="14">
        <f t="shared" si="15662"/>
        <v>4411</v>
      </c>
      <c r="G808" s="1">
        <f t="shared" si="15662"/>
        <v>4067</v>
      </c>
      <c r="H808" s="14">
        <f t="shared" si="15662"/>
        <v>6697</v>
      </c>
      <c r="I808" s="1">
        <f t="shared" si="15662"/>
        <v>6630</v>
      </c>
      <c r="J808" s="14">
        <f t="shared" si="15662"/>
        <v>1746</v>
      </c>
      <c r="K808" s="1">
        <f t="shared" si="15662"/>
        <v>1159</v>
      </c>
      <c r="L808" s="14">
        <f t="shared" si="15662"/>
        <v>3788</v>
      </c>
      <c r="M808" s="1">
        <f t="shared" si="15662"/>
        <v>3381</v>
      </c>
      <c r="N808" s="14">
        <f t="shared" si="15662"/>
        <v>5398</v>
      </c>
      <c r="O808" s="1">
        <f t="shared" si="15662"/>
        <v>5000</v>
      </c>
      <c r="P808" s="14">
        <f t="shared" si="15662"/>
        <v>2935</v>
      </c>
      <c r="Q808" s="1">
        <f t="shared" si="15662"/>
        <v>2454</v>
      </c>
      <c r="R808" s="14">
        <f t="shared" si="15662"/>
        <v>3378</v>
      </c>
      <c r="S808" s="1">
        <f t="shared" si="15662"/>
        <v>3373</v>
      </c>
      <c r="T808" s="14">
        <f t="shared" si="15662"/>
        <v>1272</v>
      </c>
      <c r="U808" s="1">
        <f t="shared" si="15662"/>
        <v>642</v>
      </c>
      <c r="V808" s="14">
        <f t="shared" si="15662"/>
        <v>5303</v>
      </c>
      <c r="W808" s="1">
        <f t="shared" si="15662"/>
        <v>3255</v>
      </c>
      <c r="X808" s="14">
        <f t="shared" si="15662"/>
        <v>2566</v>
      </c>
      <c r="Y808" s="1">
        <f t="shared" si="15662"/>
        <v>1985</v>
      </c>
      <c r="Z808" s="14">
        <f t="shared" si="15662"/>
        <v>5570</v>
      </c>
      <c r="AA808" s="1">
        <f t="shared" si="15662"/>
        <v>8803</v>
      </c>
      <c r="AB808" s="167">
        <f t="shared" ref="AB808:AC808" si="15663">SUM(AB784:AB807)</f>
        <v>50892</v>
      </c>
      <c r="AC808" s="168">
        <f t="shared" si="15663"/>
        <v>50801</v>
      </c>
      <c r="BI808" s="254" t="s">
        <v>13</v>
      </c>
      <c r="BJ808" s="148">
        <f>SUM(BJ784:BJ807)</f>
        <v>1</v>
      </c>
      <c r="BK808" s="149">
        <f t="shared" ref="BK808:CK808" si="15664">SUM(BK784:BK807)</f>
        <v>1.0000000000000002</v>
      </c>
      <c r="BL808" s="148">
        <f t="shared" si="15664"/>
        <v>1.0000000000000002</v>
      </c>
      <c r="BM808" s="149">
        <f t="shared" si="15664"/>
        <v>1</v>
      </c>
      <c r="BN808" s="148">
        <f t="shared" si="15664"/>
        <v>1</v>
      </c>
      <c r="BO808" s="149">
        <f t="shared" si="15664"/>
        <v>1</v>
      </c>
      <c r="BP808" s="148">
        <f t="shared" si="15664"/>
        <v>1</v>
      </c>
      <c r="BQ808" s="149">
        <f t="shared" si="15664"/>
        <v>1.0000000000000002</v>
      </c>
      <c r="BR808" s="148">
        <f t="shared" si="15664"/>
        <v>0.99999999999999989</v>
      </c>
      <c r="BS808" s="149">
        <f t="shared" si="15664"/>
        <v>1</v>
      </c>
      <c r="BT808" s="148">
        <f t="shared" si="15664"/>
        <v>1</v>
      </c>
      <c r="BU808" s="149">
        <f t="shared" si="15664"/>
        <v>1.0000000000000002</v>
      </c>
      <c r="BV808" s="148">
        <f t="shared" si="15664"/>
        <v>1.0000000000000002</v>
      </c>
      <c r="BW808" s="149">
        <f t="shared" si="15664"/>
        <v>1</v>
      </c>
      <c r="BX808" s="148">
        <f t="shared" si="15664"/>
        <v>0.99999999999999989</v>
      </c>
      <c r="BY808" s="149">
        <f t="shared" si="15664"/>
        <v>0.99999999999999989</v>
      </c>
      <c r="BZ808" s="148">
        <f t="shared" si="15664"/>
        <v>0.99999999999999989</v>
      </c>
      <c r="CA808" s="149">
        <f t="shared" si="15664"/>
        <v>1</v>
      </c>
      <c r="CB808" s="148">
        <f t="shared" si="15664"/>
        <v>1</v>
      </c>
      <c r="CC808" s="149">
        <f t="shared" si="15664"/>
        <v>0.99999999999999978</v>
      </c>
      <c r="CD808" s="148">
        <f t="shared" si="15664"/>
        <v>1.0000000000000002</v>
      </c>
      <c r="CE808" s="149">
        <f t="shared" si="15664"/>
        <v>0.99999999999999978</v>
      </c>
      <c r="CF808" s="148">
        <f t="shared" si="15664"/>
        <v>1</v>
      </c>
      <c r="CG808" s="149">
        <f t="shared" si="15664"/>
        <v>0.99999999999999989</v>
      </c>
      <c r="CH808" s="148">
        <f t="shared" si="15664"/>
        <v>1</v>
      </c>
      <c r="CI808" s="149">
        <f t="shared" si="15664"/>
        <v>1.0000000000000002</v>
      </c>
      <c r="CJ808" s="148">
        <f t="shared" si="15664"/>
        <v>1</v>
      </c>
      <c r="CK808" s="149">
        <f t="shared" si="15664"/>
        <v>1</v>
      </c>
    </row>
    <row r="809" spans="1:89" ht="13.5" thickTop="1" x14ac:dyDescent="0.2">
      <c r="A809" s="179"/>
    </row>
    <row r="810" spans="1:89" x14ac:dyDescent="0.2">
      <c r="A810" s="220"/>
    </row>
    <row r="811" spans="1:89" x14ac:dyDescent="0.2">
      <c r="A811" s="271">
        <f>+A780+1</f>
        <v>44009</v>
      </c>
      <c r="B811" s="271"/>
      <c r="C811" s="271"/>
      <c r="D811" s="271"/>
      <c r="BI811" s="270">
        <f>+BI749+2</f>
        <v>44009</v>
      </c>
      <c r="BJ811" s="270"/>
      <c r="BK811" s="270"/>
      <c r="BL811" s="270"/>
    </row>
    <row r="812" spans="1:89" ht="13.5" thickBot="1" x14ac:dyDescent="0.25">
      <c r="AE812" t="s">
        <v>84</v>
      </c>
    </row>
    <row r="813" spans="1:89" ht="14.25" thickTop="1" thickBot="1" x14ac:dyDescent="0.25">
      <c r="A813" s="268" t="s">
        <v>0</v>
      </c>
      <c r="B813" s="262" t="s">
        <v>1</v>
      </c>
      <c r="C813" s="263"/>
      <c r="D813" s="262" t="s">
        <v>2</v>
      </c>
      <c r="E813" s="263"/>
      <c r="F813" s="262" t="s">
        <v>3</v>
      </c>
      <c r="G813" s="263"/>
      <c r="H813" s="262" t="s">
        <v>4</v>
      </c>
      <c r="I813" s="263"/>
      <c r="J813" s="262" t="s">
        <v>5</v>
      </c>
      <c r="K813" s="263"/>
      <c r="L813" s="262" t="s">
        <v>6</v>
      </c>
      <c r="M813" s="263"/>
      <c r="N813" s="262" t="s">
        <v>7</v>
      </c>
      <c r="O813" s="263"/>
      <c r="P813" s="262" t="s">
        <v>8</v>
      </c>
      <c r="Q813" s="263"/>
      <c r="R813" s="262" t="s">
        <v>9</v>
      </c>
      <c r="S813" s="263"/>
      <c r="T813" s="262" t="s">
        <v>10</v>
      </c>
      <c r="U813" s="263"/>
      <c r="V813" s="262" t="s">
        <v>11</v>
      </c>
      <c r="W813" s="263"/>
      <c r="X813" s="262" t="s">
        <v>12</v>
      </c>
      <c r="Y813" s="263"/>
      <c r="Z813" s="264" t="s">
        <v>40</v>
      </c>
      <c r="AA813" s="265"/>
      <c r="AB813" s="266" t="s">
        <v>41</v>
      </c>
      <c r="AC813" s="267"/>
      <c r="AE813" s="268" t="s">
        <v>0</v>
      </c>
      <c r="AF813" s="262" t="s">
        <v>1</v>
      </c>
      <c r="AG813" s="263"/>
      <c r="AH813" s="262" t="s">
        <v>2</v>
      </c>
      <c r="AI813" s="263"/>
      <c r="AJ813" s="262" t="s">
        <v>3</v>
      </c>
      <c r="AK813" s="263"/>
      <c r="AL813" s="262" t="s">
        <v>4</v>
      </c>
      <c r="AM813" s="263"/>
      <c r="AN813" s="262" t="s">
        <v>5</v>
      </c>
      <c r="AO813" s="263"/>
      <c r="AP813" s="262" t="s">
        <v>6</v>
      </c>
      <c r="AQ813" s="263"/>
      <c r="AR813" s="262" t="s">
        <v>7</v>
      </c>
      <c r="AS813" s="263"/>
      <c r="AT813" s="262" t="s">
        <v>8</v>
      </c>
      <c r="AU813" s="263"/>
      <c r="AV813" s="262" t="s">
        <v>9</v>
      </c>
      <c r="AW813" s="263"/>
      <c r="AX813" s="262" t="s">
        <v>10</v>
      </c>
      <c r="AY813" s="263"/>
      <c r="AZ813" s="262" t="s">
        <v>11</v>
      </c>
      <c r="BA813" s="263"/>
      <c r="BB813" s="262" t="s">
        <v>12</v>
      </c>
      <c r="BC813" s="263"/>
      <c r="BD813" s="264" t="s">
        <v>40</v>
      </c>
      <c r="BE813" s="265"/>
      <c r="BF813" s="266" t="s">
        <v>41</v>
      </c>
      <c r="BG813" s="267"/>
      <c r="BI813" s="268" t="s">
        <v>0</v>
      </c>
      <c r="BJ813" s="262" t="s">
        <v>1</v>
      </c>
      <c r="BK813" s="263"/>
      <c r="BL813" s="262" t="s">
        <v>2</v>
      </c>
      <c r="BM813" s="263"/>
      <c r="BN813" s="262" t="s">
        <v>3</v>
      </c>
      <c r="BO813" s="263"/>
      <c r="BP813" s="262" t="s">
        <v>4</v>
      </c>
      <c r="BQ813" s="263"/>
      <c r="BR813" s="262" t="s">
        <v>5</v>
      </c>
      <c r="BS813" s="263"/>
      <c r="BT813" s="262" t="s">
        <v>6</v>
      </c>
      <c r="BU813" s="263"/>
      <c r="BV813" s="262" t="s">
        <v>7</v>
      </c>
      <c r="BW813" s="263"/>
      <c r="BX813" s="262" t="s">
        <v>8</v>
      </c>
      <c r="BY813" s="263"/>
      <c r="BZ813" s="262" t="s">
        <v>9</v>
      </c>
      <c r="CA813" s="263"/>
      <c r="CB813" s="262" t="s">
        <v>10</v>
      </c>
      <c r="CC813" s="263"/>
      <c r="CD813" s="262" t="s">
        <v>11</v>
      </c>
      <c r="CE813" s="263"/>
      <c r="CF813" s="262" t="s">
        <v>12</v>
      </c>
      <c r="CG813" s="263"/>
      <c r="CH813" s="264" t="s">
        <v>40</v>
      </c>
      <c r="CI813" s="265"/>
      <c r="CJ813" s="262" t="s">
        <v>41</v>
      </c>
      <c r="CK813" s="263"/>
    </row>
    <row r="814" spans="1:89" ht="15" thickTop="1" thickBot="1" x14ac:dyDescent="0.3">
      <c r="A814" s="269"/>
      <c r="B814" s="112" t="s">
        <v>14</v>
      </c>
      <c r="C814" s="113" t="s">
        <v>15</v>
      </c>
      <c r="D814" s="114" t="s">
        <v>14</v>
      </c>
      <c r="E814" s="115" t="s">
        <v>15</v>
      </c>
      <c r="F814" s="112" t="s">
        <v>14</v>
      </c>
      <c r="G814" s="113" t="s">
        <v>15</v>
      </c>
      <c r="H814" s="114" t="s">
        <v>14</v>
      </c>
      <c r="I814" s="115" t="s">
        <v>15</v>
      </c>
      <c r="J814" s="112" t="s">
        <v>14</v>
      </c>
      <c r="K814" s="113" t="s">
        <v>15</v>
      </c>
      <c r="L814" s="114" t="s">
        <v>14</v>
      </c>
      <c r="M814" s="112" t="s">
        <v>15</v>
      </c>
      <c r="N814" s="116" t="s">
        <v>14</v>
      </c>
      <c r="O814" s="117" t="s">
        <v>15</v>
      </c>
      <c r="P814" s="112" t="s">
        <v>14</v>
      </c>
      <c r="Q814" s="113" t="s">
        <v>15</v>
      </c>
      <c r="R814" s="114" t="s">
        <v>14</v>
      </c>
      <c r="S814" s="115" t="s">
        <v>15</v>
      </c>
      <c r="T814" s="112" t="s">
        <v>14</v>
      </c>
      <c r="U814" s="113" t="s">
        <v>15</v>
      </c>
      <c r="V814" s="114" t="s">
        <v>14</v>
      </c>
      <c r="W814" s="115" t="s">
        <v>15</v>
      </c>
      <c r="X814" s="112" t="s">
        <v>14</v>
      </c>
      <c r="Y814" s="113" t="s">
        <v>15</v>
      </c>
      <c r="Z814" s="26" t="s">
        <v>14</v>
      </c>
      <c r="AA814" s="118" t="s">
        <v>15</v>
      </c>
      <c r="AB814" s="169" t="s">
        <v>14</v>
      </c>
      <c r="AC814" s="170" t="s">
        <v>15</v>
      </c>
      <c r="AE814" s="269"/>
      <c r="AF814" s="112" t="s">
        <v>14</v>
      </c>
      <c r="AG814" s="113" t="s">
        <v>15</v>
      </c>
      <c r="AH814" s="114" t="s">
        <v>14</v>
      </c>
      <c r="AI814" s="115" t="s">
        <v>15</v>
      </c>
      <c r="AJ814" s="112" t="s">
        <v>14</v>
      </c>
      <c r="AK814" s="113" t="s">
        <v>15</v>
      </c>
      <c r="AL814" s="114" t="s">
        <v>14</v>
      </c>
      <c r="AM814" s="115" t="s">
        <v>15</v>
      </c>
      <c r="AN814" s="112" t="s">
        <v>14</v>
      </c>
      <c r="AO814" s="113" t="s">
        <v>15</v>
      </c>
      <c r="AP814" s="114" t="s">
        <v>14</v>
      </c>
      <c r="AQ814" s="112" t="s">
        <v>15</v>
      </c>
      <c r="AR814" s="116" t="s">
        <v>14</v>
      </c>
      <c r="AS814" s="117" t="s">
        <v>15</v>
      </c>
      <c r="AT814" s="112" t="s">
        <v>14</v>
      </c>
      <c r="AU814" s="113" t="s">
        <v>15</v>
      </c>
      <c r="AV814" s="114" t="s">
        <v>14</v>
      </c>
      <c r="AW814" s="115" t="s">
        <v>15</v>
      </c>
      <c r="AX814" s="112" t="s">
        <v>14</v>
      </c>
      <c r="AY814" s="113" t="s">
        <v>15</v>
      </c>
      <c r="AZ814" s="114" t="s">
        <v>14</v>
      </c>
      <c r="BA814" s="115" t="s">
        <v>15</v>
      </c>
      <c r="BB814" s="112" t="s">
        <v>14</v>
      </c>
      <c r="BC814" s="113" t="s">
        <v>15</v>
      </c>
      <c r="BD814" s="26" t="s">
        <v>14</v>
      </c>
      <c r="BE814" s="118" t="s">
        <v>15</v>
      </c>
      <c r="BF814" s="169" t="s">
        <v>14</v>
      </c>
      <c r="BG814" s="170" t="s">
        <v>15</v>
      </c>
      <c r="BI814" s="269"/>
      <c r="BJ814" s="112" t="s">
        <v>14</v>
      </c>
      <c r="BK814" s="113" t="s">
        <v>15</v>
      </c>
      <c r="BL814" s="114" t="s">
        <v>14</v>
      </c>
      <c r="BM814" s="115" t="s">
        <v>15</v>
      </c>
      <c r="BN814" s="112" t="s">
        <v>14</v>
      </c>
      <c r="BO814" s="113" t="s">
        <v>15</v>
      </c>
      <c r="BP814" s="114" t="s">
        <v>14</v>
      </c>
      <c r="BQ814" s="115" t="s">
        <v>15</v>
      </c>
      <c r="BR814" s="112" t="s">
        <v>14</v>
      </c>
      <c r="BS814" s="113" t="s">
        <v>15</v>
      </c>
      <c r="BT814" s="114" t="s">
        <v>14</v>
      </c>
      <c r="BU814" s="112" t="s">
        <v>15</v>
      </c>
      <c r="BV814" s="116" t="s">
        <v>14</v>
      </c>
      <c r="BW814" s="117" t="s">
        <v>15</v>
      </c>
      <c r="BX814" s="112" t="s">
        <v>14</v>
      </c>
      <c r="BY814" s="113" t="s">
        <v>15</v>
      </c>
      <c r="BZ814" s="114" t="s">
        <v>14</v>
      </c>
      <c r="CA814" s="115" t="s">
        <v>15</v>
      </c>
      <c r="CB814" s="112" t="s">
        <v>14</v>
      </c>
      <c r="CC814" s="113" t="s">
        <v>15</v>
      </c>
      <c r="CD814" s="114" t="s">
        <v>14</v>
      </c>
      <c r="CE814" s="115" t="s">
        <v>15</v>
      </c>
      <c r="CF814" s="112" t="s">
        <v>14</v>
      </c>
      <c r="CG814" s="113" t="s">
        <v>15</v>
      </c>
      <c r="CH814" s="26" t="s">
        <v>14</v>
      </c>
      <c r="CI814" s="118" t="s">
        <v>15</v>
      </c>
      <c r="CJ814" s="116" t="s">
        <v>14</v>
      </c>
      <c r="CK814" s="117" t="s">
        <v>15</v>
      </c>
    </row>
    <row r="815" spans="1:89" ht="13.5" thickTop="1" x14ac:dyDescent="0.2">
      <c r="A815" s="120" t="s">
        <v>16</v>
      </c>
      <c r="B815" s="121"/>
      <c r="C815" s="178"/>
      <c r="D815" s="122"/>
      <c r="E815" s="173"/>
      <c r="F815" s="121"/>
      <c r="G815" s="123"/>
      <c r="H815" s="122"/>
      <c r="I815" s="173"/>
      <c r="J815" s="121"/>
      <c r="K815" s="123"/>
      <c r="L815" s="122"/>
      <c r="M815" s="121"/>
      <c r="N815" s="172"/>
      <c r="O815" s="174"/>
      <c r="P815" s="121"/>
      <c r="Q815" s="123"/>
      <c r="R815" s="122"/>
      <c r="S815" s="173"/>
      <c r="T815" s="121"/>
      <c r="U815" s="123"/>
      <c r="V815" s="122"/>
      <c r="W815" s="173"/>
      <c r="X815" s="121"/>
      <c r="Y815" s="123"/>
      <c r="Z815" s="21"/>
      <c r="AA815" s="177"/>
      <c r="AB815" s="163">
        <f>B815+D815+F815+H815+J815+L815+N815+P815+R815+T815+V815+X815+Z815</f>
        <v>0</v>
      </c>
      <c r="AC815" s="164">
        <f>C815+E815+G815+I815+K815+M815+O815+Q815+S815+U815+W815+Y815+AA815</f>
        <v>0</v>
      </c>
      <c r="AE815" s="257" t="str">
        <f>$AE$9</f>
        <v>07:00 - 07:59</v>
      </c>
      <c r="AF815" s="121">
        <f>SUMIF($A$9:$A$32,$AE815,B$815:B$838)</f>
        <v>514</v>
      </c>
      <c r="AG815" s="178">
        <f t="shared" ref="AG815:AV817" si="15665">SUMIF($A$9:$A$32,$AE815,C$815:C$838)</f>
        <v>392</v>
      </c>
      <c r="AH815" s="122">
        <f t="shared" si="15665"/>
        <v>280</v>
      </c>
      <c r="AI815" s="173">
        <f t="shared" si="15665"/>
        <v>188</v>
      </c>
      <c r="AJ815" s="121">
        <f t="shared" si="15665"/>
        <v>360</v>
      </c>
      <c r="AK815" s="123">
        <f t="shared" si="15665"/>
        <v>170</v>
      </c>
      <c r="AL815" s="122">
        <f t="shared" si="15665"/>
        <v>478</v>
      </c>
      <c r="AM815" s="173">
        <f t="shared" si="15665"/>
        <v>398</v>
      </c>
      <c r="AN815" s="121">
        <f t="shared" si="15665"/>
        <v>75</v>
      </c>
      <c r="AO815" s="123">
        <f t="shared" si="15665"/>
        <v>155</v>
      </c>
      <c r="AP815" s="122">
        <f t="shared" si="15665"/>
        <v>160</v>
      </c>
      <c r="AQ815" s="121">
        <f t="shared" si="15665"/>
        <v>351</v>
      </c>
      <c r="AR815" s="172">
        <f t="shared" si="15665"/>
        <v>394</v>
      </c>
      <c r="AS815" s="174">
        <f t="shared" si="15665"/>
        <v>451</v>
      </c>
      <c r="AT815" s="121">
        <f t="shared" si="15665"/>
        <v>281</v>
      </c>
      <c r="AU815" s="123">
        <f t="shared" si="15665"/>
        <v>144</v>
      </c>
      <c r="AV815" s="122">
        <f t="shared" si="15665"/>
        <v>321</v>
      </c>
      <c r="AW815" s="173">
        <f t="shared" ref="AW815:BE817" si="15666">SUMIF($A$9:$A$32,$AE815,S$815:S$838)</f>
        <v>208</v>
      </c>
      <c r="AX815" s="121">
        <f t="shared" si="15666"/>
        <v>58</v>
      </c>
      <c r="AY815" s="123">
        <f t="shared" si="15666"/>
        <v>91</v>
      </c>
      <c r="AZ815" s="122">
        <f t="shared" si="15666"/>
        <v>233</v>
      </c>
      <c r="BA815" s="173">
        <f t="shared" si="15666"/>
        <v>254</v>
      </c>
      <c r="BB815" s="121">
        <f t="shared" si="15666"/>
        <v>253</v>
      </c>
      <c r="BC815" s="123">
        <f t="shared" si="15666"/>
        <v>189</v>
      </c>
      <c r="BD815" s="21">
        <f t="shared" si="15666"/>
        <v>404</v>
      </c>
      <c r="BE815" s="177">
        <f t="shared" si="15666"/>
        <v>545</v>
      </c>
      <c r="BF815" s="163">
        <f>AF815+AH815+AJ815+AL815+AN815+AP815+AR815+AT815+AV815+AX815+AZ815+BB815+BD815</f>
        <v>3811</v>
      </c>
      <c r="BG815" s="164">
        <f>AG815+AI815+AK815+AM815+AO815+AQ815+AS815+AU815+AW815+AY815+BA815+BC815+BE815</f>
        <v>3536</v>
      </c>
      <c r="BI815" s="120" t="s">
        <v>16</v>
      </c>
      <c r="BJ815" s="124">
        <f>B815/B839</f>
        <v>0</v>
      </c>
      <c r="BK815" s="125">
        <f t="shared" ref="BK815" si="15667">C815/C839</f>
        <v>0</v>
      </c>
      <c r="BL815" s="126">
        <f t="shared" ref="BL815" si="15668">D815/D839</f>
        <v>0</v>
      </c>
      <c r="BM815" s="127">
        <f t="shared" ref="BM815" si="15669">E815/E839</f>
        <v>0</v>
      </c>
      <c r="BN815" s="124">
        <f t="shared" ref="BN815" si="15670">F815/F839</f>
        <v>0</v>
      </c>
      <c r="BO815" s="125">
        <f t="shared" ref="BO815" si="15671">G815/G839</f>
        <v>0</v>
      </c>
      <c r="BP815" s="126">
        <f t="shared" ref="BP815" si="15672">H815/H839</f>
        <v>0</v>
      </c>
      <c r="BQ815" s="127">
        <f t="shared" ref="BQ815" si="15673">I815/I839</f>
        <v>0</v>
      </c>
      <c r="BR815" s="124">
        <f t="shared" ref="BR815" si="15674">J815/J839</f>
        <v>0</v>
      </c>
      <c r="BS815" s="125">
        <f t="shared" ref="BS815" si="15675">K815/K839</f>
        <v>0</v>
      </c>
      <c r="BT815" s="126">
        <f t="shared" ref="BT815" si="15676">L815/L839</f>
        <v>0</v>
      </c>
      <c r="BU815" s="124">
        <f t="shared" ref="BU815" si="15677">M815/M839</f>
        <v>0</v>
      </c>
      <c r="BV815" s="128">
        <f t="shared" ref="BV815" si="15678">N815/N839</f>
        <v>0</v>
      </c>
      <c r="BW815" s="129">
        <f t="shared" ref="BW815" si="15679">O815/O839</f>
        <v>0</v>
      </c>
      <c r="BX815" s="124">
        <f t="shared" ref="BX815" si="15680">P815/P839</f>
        <v>0</v>
      </c>
      <c r="BY815" s="125">
        <f t="shared" ref="BY815" si="15681">Q815/Q839</f>
        <v>0</v>
      </c>
      <c r="BZ815" s="126">
        <f t="shared" ref="BZ815" si="15682">R815/R839</f>
        <v>0</v>
      </c>
      <c r="CA815" s="127">
        <f t="shared" ref="CA815" si="15683">S815/S839</f>
        <v>0</v>
      </c>
      <c r="CB815" s="124">
        <f t="shared" ref="CB815" si="15684">T815/T839</f>
        <v>0</v>
      </c>
      <c r="CC815" s="125">
        <f t="shared" ref="CC815" si="15685">U815/U839</f>
        <v>0</v>
      </c>
      <c r="CD815" s="126">
        <f t="shared" ref="CD815" si="15686">V815/V839</f>
        <v>0</v>
      </c>
      <c r="CE815" s="127">
        <f t="shared" ref="CE815" si="15687">W815/W839</f>
        <v>0</v>
      </c>
      <c r="CF815" s="124">
        <f t="shared" ref="CF815" si="15688">X815/X839</f>
        <v>0</v>
      </c>
      <c r="CG815" s="125">
        <f t="shared" ref="CG815" si="15689">Y815/Y839</f>
        <v>0</v>
      </c>
      <c r="CH815" s="126">
        <f t="shared" ref="CH815" si="15690">Z815/Z839</f>
        <v>0</v>
      </c>
      <c r="CI815" s="124">
        <f t="shared" ref="CI815" si="15691">AA815/AA839</f>
        <v>0</v>
      </c>
      <c r="CJ815" s="130">
        <f t="shared" ref="CJ815" si="15692">AB815/AB839</f>
        <v>0</v>
      </c>
      <c r="CK815" s="131">
        <f t="shared" ref="CK815" si="15693">AC815/AC839</f>
        <v>0</v>
      </c>
    </row>
    <row r="816" spans="1:89" x14ac:dyDescent="0.2">
      <c r="A816" s="132" t="s">
        <v>17</v>
      </c>
      <c r="B816" s="181">
        <v>102</v>
      </c>
      <c r="C816" s="182">
        <v>0</v>
      </c>
      <c r="D816" s="183">
        <v>77</v>
      </c>
      <c r="E816" s="184">
        <v>1</v>
      </c>
      <c r="F816" s="181">
        <v>150</v>
      </c>
      <c r="G816" s="185">
        <v>1</v>
      </c>
      <c r="H816" s="183">
        <v>81</v>
      </c>
      <c r="I816" s="184">
        <v>6</v>
      </c>
      <c r="J816" s="181">
        <v>17</v>
      </c>
      <c r="K816" s="185">
        <v>11</v>
      </c>
      <c r="L816" s="183">
        <v>11</v>
      </c>
      <c r="M816" s="181">
        <v>2</v>
      </c>
      <c r="N816" s="186">
        <v>23</v>
      </c>
      <c r="O816" s="187">
        <v>0</v>
      </c>
      <c r="P816" s="181">
        <v>7</v>
      </c>
      <c r="Q816" s="185">
        <v>0</v>
      </c>
      <c r="R816" s="183">
        <v>11</v>
      </c>
      <c r="S816" s="184">
        <v>0</v>
      </c>
      <c r="T816" s="181">
        <v>0</v>
      </c>
      <c r="U816" s="185">
        <v>0</v>
      </c>
      <c r="V816" s="183">
        <v>0</v>
      </c>
      <c r="W816" s="184">
        <v>0</v>
      </c>
      <c r="X816" s="181">
        <v>0</v>
      </c>
      <c r="Y816" s="185">
        <v>0</v>
      </c>
      <c r="Z816" s="183">
        <v>0</v>
      </c>
      <c r="AA816" s="181">
        <v>0</v>
      </c>
      <c r="AB816" s="165">
        <f t="shared" ref="AB816:AB817" si="15694">B816+D816+F816+H816+J816+L816+N816+P816+R816+T816+V816+X816+Z816</f>
        <v>479</v>
      </c>
      <c r="AC816" s="166">
        <f t="shared" ref="AC816:AC835" si="15695">C816+E816+G816+I816+K816+M816+O816+Q816+S816+U816+W816+Y816+AA816</f>
        <v>21</v>
      </c>
      <c r="AE816" s="259" t="str">
        <f>$AE$10</f>
        <v>08:00 - 08:59</v>
      </c>
      <c r="AF816" s="121">
        <f>SUMIF($A$9:$A$32,$AE816,B$815:B$838)</f>
        <v>323</v>
      </c>
      <c r="AG816" s="182">
        <f t="shared" si="15665"/>
        <v>289</v>
      </c>
      <c r="AH816" s="183">
        <f t="shared" si="15665"/>
        <v>263</v>
      </c>
      <c r="AI816" s="184">
        <f t="shared" si="15665"/>
        <v>146</v>
      </c>
      <c r="AJ816" s="181">
        <f t="shared" si="15665"/>
        <v>457</v>
      </c>
      <c r="AK816" s="185">
        <f t="shared" si="15665"/>
        <v>149</v>
      </c>
      <c r="AL816" s="183">
        <f t="shared" si="15665"/>
        <v>436</v>
      </c>
      <c r="AM816" s="184">
        <f t="shared" si="15665"/>
        <v>367</v>
      </c>
      <c r="AN816" s="181">
        <f t="shared" si="15665"/>
        <v>64</v>
      </c>
      <c r="AO816" s="185">
        <f t="shared" si="15665"/>
        <v>78</v>
      </c>
      <c r="AP816" s="183">
        <f t="shared" si="15665"/>
        <v>140</v>
      </c>
      <c r="AQ816" s="181">
        <f t="shared" si="15665"/>
        <v>373</v>
      </c>
      <c r="AR816" s="186">
        <f t="shared" si="15665"/>
        <v>391</v>
      </c>
      <c r="AS816" s="187">
        <f t="shared" si="15665"/>
        <v>407</v>
      </c>
      <c r="AT816" s="181">
        <f t="shared" si="15665"/>
        <v>210</v>
      </c>
      <c r="AU816" s="185">
        <f t="shared" si="15665"/>
        <v>131</v>
      </c>
      <c r="AV816" s="183">
        <f t="shared" si="15665"/>
        <v>310</v>
      </c>
      <c r="AW816" s="184">
        <f t="shared" si="15666"/>
        <v>127</v>
      </c>
      <c r="AX816" s="181">
        <f t="shared" si="15666"/>
        <v>44</v>
      </c>
      <c r="AY816" s="185">
        <f t="shared" si="15666"/>
        <v>70</v>
      </c>
      <c r="AZ816" s="183">
        <f t="shared" si="15666"/>
        <v>168</v>
      </c>
      <c r="BA816" s="184">
        <f t="shared" si="15666"/>
        <v>344</v>
      </c>
      <c r="BB816" s="181">
        <f t="shared" si="15666"/>
        <v>195</v>
      </c>
      <c r="BC816" s="185">
        <f t="shared" si="15666"/>
        <v>118</v>
      </c>
      <c r="BD816" s="183">
        <f t="shared" si="15666"/>
        <v>279</v>
      </c>
      <c r="BE816" s="181">
        <f t="shared" si="15666"/>
        <v>385</v>
      </c>
      <c r="BF816" s="165">
        <f>SUM(AF816,AH816,AJ816,AL816,AN816,AP816,AR816,AT816,AV816,AX816,AZ816,BB816,BD816)</f>
        <v>3280</v>
      </c>
      <c r="BG816" s="166">
        <f>SUM(AG816,AI816,AK816,AM816,AO816,AQ816,AS816,AU816,AW816,AY816,BA816,BC816,BE816)</f>
        <v>2984</v>
      </c>
      <c r="BI816" s="132" t="s">
        <v>17</v>
      </c>
      <c r="BJ816" s="124">
        <f>B816/B839</f>
        <v>1.8152696209289908E-2</v>
      </c>
      <c r="BK816" s="125">
        <f t="shared" ref="BK816" si="15696">C816/C839</f>
        <v>0</v>
      </c>
      <c r="BL816" s="126">
        <f t="shared" ref="BL816" si="15697">D816/D839</f>
        <v>2.766798418972332E-2</v>
      </c>
      <c r="BM816" s="127">
        <f t="shared" ref="BM816" si="15698">E816/E839</f>
        <v>2.554931016862545E-4</v>
      </c>
      <c r="BN816" s="124">
        <f t="shared" ref="BN816" si="15699">F816/F839</f>
        <v>3.0775543701272057E-2</v>
      </c>
      <c r="BO816" s="125">
        <f t="shared" ref="BO816" si="15700">G816/G839</f>
        <v>2.1547080370609782E-4</v>
      </c>
      <c r="BP816" s="126">
        <f t="shared" ref="BP816" si="15701">H816/H839</f>
        <v>1.1217282924802658E-2</v>
      </c>
      <c r="BQ816" s="127">
        <f t="shared" ref="BQ816" si="15702">I816/I839</f>
        <v>8.7196628397035315E-4</v>
      </c>
      <c r="BR816" s="124">
        <f t="shared" ref="BR816" si="15703">J816/J839</f>
        <v>1.1896431070678797E-2</v>
      </c>
      <c r="BS816" s="125">
        <f t="shared" ref="BS816" si="15704">K816/K839</f>
        <v>9.6575943810359964E-3</v>
      </c>
      <c r="BT816" s="126">
        <f t="shared" ref="BT816" si="15705">L816/L839</f>
        <v>3.3835742848354351E-3</v>
      </c>
      <c r="BU816" s="124">
        <f t="shared" ref="BU816" si="15706">M816/M839</f>
        <v>5.6069526212503505E-4</v>
      </c>
      <c r="BV816" s="128">
        <f t="shared" ref="BV816" si="15707">N816/N839</f>
        <v>3.9505324630711098E-3</v>
      </c>
      <c r="BW816" s="129">
        <f t="shared" ref="BW816" si="15708">O816/O839</f>
        <v>0</v>
      </c>
      <c r="BX816" s="124">
        <f t="shared" ref="BX816" si="15709">P816/P839</f>
        <v>2.0213687554143807E-3</v>
      </c>
      <c r="BY816" s="125">
        <f t="shared" ref="BY816" si="15710">Q816/Q839</f>
        <v>0</v>
      </c>
      <c r="BZ816" s="126">
        <f t="shared" ref="BZ816" si="15711">R816/R839</f>
        <v>2.7147087857847976E-3</v>
      </c>
      <c r="CA816" s="127">
        <f t="shared" ref="CA816" si="15712">S816/S839</f>
        <v>0</v>
      </c>
      <c r="CB816" s="124">
        <f t="shared" ref="CB816" si="15713">T816/T839</f>
        <v>0</v>
      </c>
      <c r="CC816" s="125">
        <f t="shared" ref="CC816" si="15714">U816/U839</f>
        <v>0</v>
      </c>
      <c r="CD816" s="126">
        <f t="shared" ref="CD816" si="15715">V816/V839</f>
        <v>0</v>
      </c>
      <c r="CE816" s="127">
        <f t="shared" ref="CE816" si="15716">W816/W839</f>
        <v>0</v>
      </c>
      <c r="CF816" s="124">
        <f t="shared" ref="CF816" si="15717">X816/X839</f>
        <v>0</v>
      </c>
      <c r="CG816" s="125">
        <f t="shared" ref="CG816" si="15718">Y816/Y839</f>
        <v>0</v>
      </c>
      <c r="CH816" s="126">
        <f t="shared" ref="CH816" si="15719">Z816/Z839</f>
        <v>0</v>
      </c>
      <c r="CI816" s="124">
        <f t="shared" ref="CI816" si="15720">AA816/AA839</f>
        <v>0</v>
      </c>
      <c r="CJ816" s="130">
        <f t="shared" ref="CJ816" si="15721">AB816/AB839</f>
        <v>8.8402480437029373E-3</v>
      </c>
      <c r="CK816" s="131">
        <f t="shared" ref="CK816" si="15722">AC816/AC839</f>
        <v>3.8852913968547644E-4</v>
      </c>
    </row>
    <row r="817" spans="1:89" ht="13.5" thickBot="1" x14ac:dyDescent="0.25">
      <c r="A817" s="140" t="s">
        <v>18</v>
      </c>
      <c r="B817" s="188">
        <v>318</v>
      </c>
      <c r="C817" s="189">
        <v>0</v>
      </c>
      <c r="D817" s="190">
        <v>142</v>
      </c>
      <c r="E817" s="191">
        <v>3</v>
      </c>
      <c r="F817" s="188">
        <v>361</v>
      </c>
      <c r="G817" s="192">
        <v>16</v>
      </c>
      <c r="H817" s="190">
        <v>299</v>
      </c>
      <c r="I817" s="191">
        <v>75</v>
      </c>
      <c r="J817" s="188">
        <v>45</v>
      </c>
      <c r="K817" s="192">
        <v>29</v>
      </c>
      <c r="L817" s="190">
        <v>108</v>
      </c>
      <c r="M817" s="188">
        <v>148</v>
      </c>
      <c r="N817" s="193">
        <v>194</v>
      </c>
      <c r="O817" s="194">
        <v>189</v>
      </c>
      <c r="P817" s="188">
        <v>113</v>
      </c>
      <c r="Q817" s="192">
        <v>134</v>
      </c>
      <c r="R817" s="190">
        <v>148</v>
      </c>
      <c r="S817" s="191">
        <v>102</v>
      </c>
      <c r="T817" s="188">
        <v>31</v>
      </c>
      <c r="U817" s="192">
        <v>67</v>
      </c>
      <c r="V817" s="190">
        <v>84</v>
      </c>
      <c r="W817" s="191">
        <v>129</v>
      </c>
      <c r="X817" s="188">
        <v>145</v>
      </c>
      <c r="Y817" s="192">
        <v>93</v>
      </c>
      <c r="Z817" s="190">
        <v>465</v>
      </c>
      <c r="AA817" s="188">
        <v>305</v>
      </c>
      <c r="AB817" s="165">
        <f t="shared" si="15694"/>
        <v>2453</v>
      </c>
      <c r="AC817" s="166">
        <f t="shared" si="15695"/>
        <v>1290</v>
      </c>
      <c r="AE817" s="257">
        <f>$AE$11</f>
        <v>0</v>
      </c>
      <c r="AF817" s="121">
        <f>SUMIF($A$9:$A$32,$AE817,B$815:B$838)</f>
        <v>0</v>
      </c>
      <c r="AG817" s="189">
        <f t="shared" si="15665"/>
        <v>0</v>
      </c>
      <c r="AH817" s="190">
        <f t="shared" si="15665"/>
        <v>0</v>
      </c>
      <c r="AI817" s="191">
        <f t="shared" si="15665"/>
        <v>0</v>
      </c>
      <c r="AJ817" s="188">
        <f t="shared" si="15665"/>
        <v>0</v>
      </c>
      <c r="AK817" s="192">
        <f t="shared" si="15665"/>
        <v>0</v>
      </c>
      <c r="AL817" s="190">
        <f t="shared" si="15665"/>
        <v>0</v>
      </c>
      <c r="AM817" s="191">
        <f t="shared" si="15665"/>
        <v>0</v>
      </c>
      <c r="AN817" s="188">
        <f t="shared" si="15665"/>
        <v>0</v>
      </c>
      <c r="AO817" s="192">
        <f t="shared" si="15665"/>
        <v>0</v>
      </c>
      <c r="AP817" s="190">
        <f t="shared" si="15665"/>
        <v>0</v>
      </c>
      <c r="AQ817" s="188">
        <f t="shared" si="15665"/>
        <v>0</v>
      </c>
      <c r="AR817" s="193">
        <f t="shared" si="15665"/>
        <v>0</v>
      </c>
      <c r="AS817" s="194">
        <f t="shared" si="15665"/>
        <v>0</v>
      </c>
      <c r="AT817" s="188">
        <f t="shared" si="15665"/>
        <v>0</v>
      </c>
      <c r="AU817" s="192">
        <f t="shared" si="15665"/>
        <v>0</v>
      </c>
      <c r="AV817" s="190">
        <f t="shared" si="15665"/>
        <v>0</v>
      </c>
      <c r="AW817" s="191">
        <f t="shared" si="15666"/>
        <v>0</v>
      </c>
      <c r="AX817" s="188">
        <f t="shared" si="15666"/>
        <v>0</v>
      </c>
      <c r="AY817" s="192">
        <f t="shared" si="15666"/>
        <v>0</v>
      </c>
      <c r="AZ817" s="190">
        <f t="shared" si="15666"/>
        <v>0</v>
      </c>
      <c r="BA817" s="191">
        <f t="shared" si="15666"/>
        <v>0</v>
      </c>
      <c r="BB817" s="188">
        <f t="shared" si="15666"/>
        <v>0</v>
      </c>
      <c r="BC817" s="192">
        <f t="shared" si="15666"/>
        <v>0</v>
      </c>
      <c r="BD817" s="190">
        <f t="shared" si="15666"/>
        <v>0</v>
      </c>
      <c r="BE817" s="188">
        <f t="shared" si="15666"/>
        <v>0</v>
      </c>
      <c r="BF817" s="165">
        <f>SUM(AF817,AH817,AJ817,AL817,AN817,AP817,AR817,AT817,AV817,AX817,AZ817,BB817,BD817)</f>
        <v>0</v>
      </c>
      <c r="BG817" s="166">
        <f>SUM(AG817,AI817,AK817,AM817,AO817,AQ817,AS817,AU817,AW817,AY817,BA817,BC817,BE817)</f>
        <v>0</v>
      </c>
      <c r="BI817" s="140" t="s">
        <v>18</v>
      </c>
      <c r="BJ817" s="124">
        <f>B817/B839</f>
        <v>5.6593699946609718E-2</v>
      </c>
      <c r="BK817" s="125">
        <f t="shared" ref="BK817" si="15723">C817/C839</f>
        <v>0</v>
      </c>
      <c r="BL817" s="126">
        <f t="shared" ref="BL817" si="15724">D817/D839</f>
        <v>5.1024074739489757E-2</v>
      </c>
      <c r="BM817" s="127">
        <f t="shared" ref="BM817" si="15725">E817/E839</f>
        <v>7.6647930505876344E-4</v>
      </c>
      <c r="BN817" s="124">
        <f t="shared" ref="BN817" si="15726">F817/F839</f>
        <v>7.4066475174394741E-2</v>
      </c>
      <c r="BO817" s="125">
        <f t="shared" ref="BO817" si="15727">G817/G839</f>
        <v>3.4475328592975651E-3</v>
      </c>
      <c r="BP817" s="126">
        <f t="shared" ref="BP817" si="15728">H817/H839</f>
        <v>4.1407007339703643E-2</v>
      </c>
      <c r="BQ817" s="127">
        <f t="shared" ref="BQ817" si="15729">I817/I839</f>
        <v>1.0899578549629415E-2</v>
      </c>
      <c r="BR817" s="124">
        <f t="shared" ref="BR817" si="15730">J817/J839</f>
        <v>3.1490552834149754E-2</v>
      </c>
      <c r="BS817" s="125">
        <f t="shared" ref="BS817" si="15731">K817/K839</f>
        <v>2.5460930640913083E-2</v>
      </c>
      <c r="BT817" s="126">
        <f t="shared" ref="BT817" si="15732">L817/L839</f>
        <v>3.3220547523838816E-2</v>
      </c>
      <c r="BU817" s="124">
        <f t="shared" ref="BU817" si="15733">M817/M839</f>
        <v>4.1491449397252592E-2</v>
      </c>
      <c r="BV817" s="128">
        <f t="shared" ref="BV817" si="15734">N817/N839</f>
        <v>3.332188251459979E-2</v>
      </c>
      <c r="BW817" s="129">
        <f t="shared" ref="BW817" si="15735">O817/O839</f>
        <v>3.4571062740076826E-2</v>
      </c>
      <c r="BX817" s="124">
        <f t="shared" ref="BX817" si="15736">P817/P839</f>
        <v>3.2630667051689287E-2</v>
      </c>
      <c r="BY817" s="125">
        <f t="shared" ref="BY817" si="15737">Q817/Q839</f>
        <v>5.2528420227361816E-2</v>
      </c>
      <c r="BZ817" s="126">
        <f t="shared" ref="BZ817" si="15738">R817/R839</f>
        <v>3.6525172754195458E-2</v>
      </c>
      <c r="CA817" s="127">
        <f t="shared" ref="CA817" si="15739">S817/S839</f>
        <v>2.9991179064980888E-2</v>
      </c>
      <c r="CB817" s="124">
        <f t="shared" ref="CB817" si="15740">T817/T839</f>
        <v>2.9300567107750471E-2</v>
      </c>
      <c r="CC817" s="125">
        <f t="shared" ref="CC817" si="15741">U817/U839</f>
        <v>0.1019786910197869</v>
      </c>
      <c r="CD817" s="126">
        <f t="shared" ref="CD817" si="15742">V817/V839</f>
        <v>1.66270783847981E-2</v>
      </c>
      <c r="CE817" s="127">
        <f t="shared" ref="CE817" si="15743">W817/W839</f>
        <v>3.6773090079817557E-2</v>
      </c>
      <c r="CF817" s="124">
        <f t="shared" ref="CF817" si="15744">X817/X839</f>
        <v>4.8576214405360134E-2</v>
      </c>
      <c r="CG817" s="125">
        <f t="shared" ref="CG817" si="15745">Y817/Y839</f>
        <v>4.1986455981941312E-2</v>
      </c>
      <c r="CH817" s="126">
        <f t="shared" ref="CH817" si="15746">Z817/Z839</f>
        <v>7.0722433460076048E-2</v>
      </c>
      <c r="CI817" s="124">
        <f t="shared" ref="CI817" si="15747">AA817/AA839</f>
        <v>3.243645645006913E-2</v>
      </c>
      <c r="CJ817" s="130">
        <f t="shared" ref="CJ817" si="15748">AB817/AB839</f>
        <v>4.5271666912741766E-2</v>
      </c>
      <c r="CK817" s="131">
        <f t="shared" ref="CK817" si="15749">AC817/AC839</f>
        <v>2.3866790009250693E-2</v>
      </c>
    </row>
    <row r="818" spans="1:89" ht="14.25" thickTop="1" thickBot="1" x14ac:dyDescent="0.25">
      <c r="A818" s="132" t="s">
        <v>19</v>
      </c>
      <c r="B818" s="181">
        <v>439</v>
      </c>
      <c r="C818" s="182">
        <v>285</v>
      </c>
      <c r="D818" s="183">
        <v>233</v>
      </c>
      <c r="E818" s="184">
        <v>200</v>
      </c>
      <c r="F818" s="181">
        <v>409</v>
      </c>
      <c r="G818" s="185">
        <v>200</v>
      </c>
      <c r="H818" s="183">
        <v>475</v>
      </c>
      <c r="I818" s="184">
        <v>355</v>
      </c>
      <c r="J818" s="181">
        <v>84</v>
      </c>
      <c r="K818" s="185">
        <v>84</v>
      </c>
      <c r="L818" s="183">
        <v>131</v>
      </c>
      <c r="M818" s="181">
        <v>300</v>
      </c>
      <c r="N818" s="186">
        <v>383</v>
      </c>
      <c r="O818" s="187">
        <v>368</v>
      </c>
      <c r="P818" s="181">
        <v>223</v>
      </c>
      <c r="Q818" s="185">
        <v>218</v>
      </c>
      <c r="R818" s="183">
        <v>281</v>
      </c>
      <c r="S818" s="184">
        <v>134</v>
      </c>
      <c r="T818" s="181">
        <v>54</v>
      </c>
      <c r="U818" s="185">
        <v>96</v>
      </c>
      <c r="V818" s="183">
        <v>192</v>
      </c>
      <c r="W818" s="184">
        <v>200</v>
      </c>
      <c r="X818" s="181">
        <v>219</v>
      </c>
      <c r="Y818" s="185">
        <v>178</v>
      </c>
      <c r="Z818" s="183">
        <v>340</v>
      </c>
      <c r="AA818" s="181">
        <v>439</v>
      </c>
      <c r="AB818" s="165">
        <f>B818+D818+F818+H818+J818+L818+N818+P818+R818+T818+V818+X818+Z818</f>
        <v>3463</v>
      </c>
      <c r="AC818" s="166">
        <f t="shared" si="15695"/>
        <v>3057</v>
      </c>
      <c r="AE818" s="254" t="s">
        <v>13</v>
      </c>
      <c r="AF818" s="14">
        <f t="shared" ref="AF818:BG818" si="15750">SUM(AF815:AF817)</f>
        <v>837</v>
      </c>
      <c r="AG818" s="1">
        <f t="shared" si="15750"/>
        <v>681</v>
      </c>
      <c r="AH818" s="14">
        <f t="shared" si="15750"/>
        <v>543</v>
      </c>
      <c r="AI818" s="1">
        <f t="shared" si="15750"/>
        <v>334</v>
      </c>
      <c r="AJ818" s="14">
        <f t="shared" si="15750"/>
        <v>817</v>
      </c>
      <c r="AK818" s="1">
        <f t="shared" si="15750"/>
        <v>319</v>
      </c>
      <c r="AL818" s="14">
        <f t="shared" si="15750"/>
        <v>914</v>
      </c>
      <c r="AM818" s="1">
        <f t="shared" si="15750"/>
        <v>765</v>
      </c>
      <c r="AN818" s="14">
        <f t="shared" si="15750"/>
        <v>139</v>
      </c>
      <c r="AO818" s="1">
        <f t="shared" si="15750"/>
        <v>233</v>
      </c>
      <c r="AP818" s="14">
        <f t="shared" si="15750"/>
        <v>300</v>
      </c>
      <c r="AQ818" s="1">
        <f t="shared" si="15750"/>
        <v>724</v>
      </c>
      <c r="AR818" s="14">
        <f t="shared" si="15750"/>
        <v>785</v>
      </c>
      <c r="AS818" s="1">
        <f t="shared" si="15750"/>
        <v>858</v>
      </c>
      <c r="AT818" s="14">
        <f t="shared" si="15750"/>
        <v>491</v>
      </c>
      <c r="AU818" s="1">
        <f t="shared" si="15750"/>
        <v>275</v>
      </c>
      <c r="AV818" s="14">
        <f t="shared" si="15750"/>
        <v>631</v>
      </c>
      <c r="AW818" s="1">
        <f t="shared" si="15750"/>
        <v>335</v>
      </c>
      <c r="AX818" s="14">
        <f t="shared" si="15750"/>
        <v>102</v>
      </c>
      <c r="AY818" s="1">
        <f t="shared" si="15750"/>
        <v>161</v>
      </c>
      <c r="AZ818" s="14">
        <f t="shared" si="15750"/>
        <v>401</v>
      </c>
      <c r="BA818" s="1">
        <f t="shared" si="15750"/>
        <v>598</v>
      </c>
      <c r="BB818" s="14">
        <f t="shared" si="15750"/>
        <v>448</v>
      </c>
      <c r="BC818" s="1">
        <f t="shared" si="15750"/>
        <v>307</v>
      </c>
      <c r="BD818" s="14">
        <f t="shared" si="15750"/>
        <v>683</v>
      </c>
      <c r="BE818" s="1">
        <f t="shared" si="15750"/>
        <v>930</v>
      </c>
      <c r="BF818" s="167">
        <f t="shared" si="15750"/>
        <v>7091</v>
      </c>
      <c r="BG818" s="168">
        <f t="shared" si="15750"/>
        <v>6520</v>
      </c>
      <c r="BI818" s="132" t="s">
        <v>19</v>
      </c>
      <c r="BJ818" s="124">
        <f>B818/B839</f>
        <v>7.8127780743904612E-2</v>
      </c>
      <c r="BK818" s="125">
        <f t="shared" ref="BK818" si="15751">C818/C839</f>
        <v>4.249925439904563E-2</v>
      </c>
      <c r="BL818" s="126">
        <f t="shared" ref="BL818" si="15752">D818/D839</f>
        <v>8.3722601509162775E-2</v>
      </c>
      <c r="BM818" s="127">
        <f t="shared" ref="BM818" si="15753">E818/E839</f>
        <v>5.1098620337250891E-2</v>
      </c>
      <c r="BN818" s="124">
        <f t="shared" ref="BN818" si="15754">F818/F839</f>
        <v>8.3914649158801799E-2</v>
      </c>
      <c r="BO818" s="125">
        <f t="shared" ref="BO818" si="15755">G818/G839</f>
        <v>4.3094160741219564E-2</v>
      </c>
      <c r="BP818" s="126">
        <f t="shared" ref="BP818" si="15756">H818/H839</f>
        <v>6.5780362830632877E-2</v>
      </c>
      <c r="BQ818" s="127">
        <f t="shared" ref="BQ818" si="15757">I818/I839</f>
        <v>5.1591338468245894E-2</v>
      </c>
      <c r="BR818" s="124">
        <f t="shared" ref="BR818" si="15758">J818/J839</f>
        <v>5.8782365290412877E-2</v>
      </c>
      <c r="BS818" s="125">
        <f t="shared" ref="BS818" si="15759">K818/K839</f>
        <v>7.3748902546093065E-2</v>
      </c>
      <c r="BT818" s="126">
        <f t="shared" ref="BT818" si="15760">L818/L839</f>
        <v>4.0295293755767458E-2</v>
      </c>
      <c r="BU818" s="124">
        <f t="shared" ref="BU818" si="15761">M818/M839</f>
        <v>8.4104289318755257E-2</v>
      </c>
      <c r="BV818" s="128">
        <f t="shared" ref="BV818" si="15762">N818/N839</f>
        <v>6.5784953624184128E-2</v>
      </c>
      <c r="BW818" s="129">
        <f t="shared" ref="BW818" si="15763">O818/O839</f>
        <v>6.7312968721419425E-2</v>
      </c>
      <c r="BX818" s="124">
        <f t="shared" ref="BX818" si="15764">P818/P839</f>
        <v>6.4395033208200989E-2</v>
      </c>
      <c r="BY818" s="125">
        <f t="shared" ref="BY818" si="15765">Q818/Q839</f>
        <v>8.5456683653469229E-2</v>
      </c>
      <c r="BZ818" s="126">
        <f t="shared" ref="BZ818" si="15766">R818/R839</f>
        <v>6.9348469891411649E-2</v>
      </c>
      <c r="CA818" s="127">
        <f t="shared" ref="CA818" si="15767">S818/S839</f>
        <v>3.9400176418700382E-2</v>
      </c>
      <c r="CB818" s="124">
        <f t="shared" ref="CB818" si="15768">T818/T839</f>
        <v>5.1039697542533083E-2</v>
      </c>
      <c r="CC818" s="125">
        <f t="shared" ref="CC818" si="15769">U818/U839</f>
        <v>0.14611872146118721</v>
      </c>
      <c r="CD818" s="126">
        <f t="shared" ref="CD818" si="15770">V818/V839</f>
        <v>3.800475059382423E-2</v>
      </c>
      <c r="CE818" s="127">
        <f t="shared" ref="CE818" si="15771">W818/W839</f>
        <v>5.7012542759407071E-2</v>
      </c>
      <c r="CF818" s="124">
        <f t="shared" ref="CF818" si="15772">X818/X839</f>
        <v>7.3366834170854267E-2</v>
      </c>
      <c r="CG818" s="125">
        <f t="shared" ref="CG818" si="15773">Y818/Y839</f>
        <v>8.0361173814898421E-2</v>
      </c>
      <c r="CH818" s="126">
        <f t="shared" ref="CH818" si="15774">Z818/Z839</f>
        <v>5.1711026615969581E-2</v>
      </c>
      <c r="CI818" s="124">
        <f t="shared" ref="CI818" si="15775">AA818/AA839</f>
        <v>4.6687227480591301E-2</v>
      </c>
      <c r="CJ818" s="130">
        <f t="shared" ref="CJ818" si="15776">AB818/AB839</f>
        <v>6.3911855898420203E-2</v>
      </c>
      <c r="CK818" s="131">
        <f t="shared" ref="CK818" si="15777">AC818/AC839</f>
        <v>5.6558741905642924E-2</v>
      </c>
    </row>
    <row r="819" spans="1:89" ht="13.5" thickTop="1" x14ac:dyDescent="0.2">
      <c r="A819" s="140" t="s">
        <v>20</v>
      </c>
      <c r="B819" s="188">
        <v>514</v>
      </c>
      <c r="C819" s="189">
        <v>392</v>
      </c>
      <c r="D819" s="190">
        <v>280</v>
      </c>
      <c r="E819" s="191">
        <v>188</v>
      </c>
      <c r="F819" s="188">
        <v>360</v>
      </c>
      <c r="G819" s="192">
        <v>170</v>
      </c>
      <c r="H819" s="190">
        <v>478</v>
      </c>
      <c r="I819" s="191">
        <v>398</v>
      </c>
      <c r="J819" s="188">
        <v>75</v>
      </c>
      <c r="K819" s="192">
        <v>155</v>
      </c>
      <c r="L819" s="190">
        <v>160</v>
      </c>
      <c r="M819" s="188">
        <v>351</v>
      </c>
      <c r="N819" s="193">
        <v>394</v>
      </c>
      <c r="O819" s="194">
        <v>451</v>
      </c>
      <c r="P819" s="188">
        <v>281</v>
      </c>
      <c r="Q819" s="192">
        <v>144</v>
      </c>
      <c r="R819" s="190">
        <v>321</v>
      </c>
      <c r="S819" s="191">
        <v>208</v>
      </c>
      <c r="T819" s="188">
        <v>58</v>
      </c>
      <c r="U819" s="192">
        <v>91</v>
      </c>
      <c r="V819" s="190">
        <v>233</v>
      </c>
      <c r="W819" s="191">
        <v>254</v>
      </c>
      <c r="X819" s="188">
        <v>253</v>
      </c>
      <c r="Y819" s="192">
        <v>189</v>
      </c>
      <c r="Z819" s="190">
        <v>404</v>
      </c>
      <c r="AA819" s="188">
        <v>545</v>
      </c>
      <c r="AB819" s="165">
        <f t="shared" ref="AB819:AB835" si="15778">B819+D819+F819+H819+J819+L819+N819+P819+R819+T819+V819+X819+Z819</f>
        <v>3811</v>
      </c>
      <c r="AC819" s="166">
        <f t="shared" si="15695"/>
        <v>3536</v>
      </c>
      <c r="BI819" s="140" t="s">
        <v>20</v>
      </c>
      <c r="BJ819" s="124">
        <f>B819/B839</f>
        <v>9.1475351486029546E-2</v>
      </c>
      <c r="BK819" s="125">
        <f t="shared" ref="BK819" si="15779">C819/C839</f>
        <v>5.845511482254697E-2</v>
      </c>
      <c r="BL819" s="126">
        <f t="shared" ref="BL819" si="15780">D819/D839</f>
        <v>0.1006108515989939</v>
      </c>
      <c r="BM819" s="127">
        <f t="shared" ref="BM819" si="15781">E819/E839</f>
        <v>4.8032703117015838E-2</v>
      </c>
      <c r="BN819" s="124">
        <f t="shared" ref="BN819" si="15782">F819/F839</f>
        <v>7.3861304883052939E-2</v>
      </c>
      <c r="BO819" s="125">
        <f t="shared" ref="BO819" si="15783">G819/G839</f>
        <v>3.6630036630036632E-2</v>
      </c>
      <c r="BP819" s="126">
        <f t="shared" ref="BP819" si="15784">H819/H839</f>
        <v>6.6195817753773714E-2</v>
      </c>
      <c r="BQ819" s="127">
        <f t="shared" ref="BQ819" si="15785">I819/I839</f>
        <v>5.7840430170033423E-2</v>
      </c>
      <c r="BR819" s="124">
        <f t="shared" ref="BR819" si="15786">J819/J839</f>
        <v>5.2484254723582924E-2</v>
      </c>
      <c r="BS819" s="125">
        <f t="shared" ref="BS819" si="15787">K819/K839</f>
        <v>0.13608428446005269</v>
      </c>
      <c r="BT819" s="126">
        <f t="shared" ref="BT819" si="15788">L819/L839</f>
        <v>4.9215625961242696E-2</v>
      </c>
      <c r="BU819" s="124">
        <f t="shared" ref="BU819" si="15789">M819/M839</f>
        <v>9.8402018502943653E-2</v>
      </c>
      <c r="BV819" s="128">
        <f t="shared" ref="BV819" si="15790">N819/N839</f>
        <v>6.7674338715218135E-2</v>
      </c>
      <c r="BW819" s="129">
        <f t="shared" ref="BW819" si="15791">O819/O839</f>
        <v>8.249496981891348E-2</v>
      </c>
      <c r="BX819" s="124">
        <f t="shared" ref="BX819" si="15792">P819/P839</f>
        <v>8.1143517181634414E-2</v>
      </c>
      <c r="BY819" s="125">
        <f t="shared" ref="BY819" si="15793">Q819/Q839</f>
        <v>5.6448451587612698E-2</v>
      </c>
      <c r="BZ819" s="126">
        <f t="shared" ref="BZ819" si="15794">R819/R839</f>
        <v>7.9220138203356369E-2</v>
      </c>
      <c r="CA819" s="127">
        <f t="shared" ref="CA819" si="15795">S819/S839</f>
        <v>6.1158482799176711E-2</v>
      </c>
      <c r="CB819" s="124">
        <f t="shared" ref="CB819" si="15796">T819/T839</f>
        <v>5.4820415879017016E-2</v>
      </c>
      <c r="CC819" s="125">
        <f t="shared" ref="CC819" si="15797">U819/U839</f>
        <v>0.13850837138508371</v>
      </c>
      <c r="CD819" s="126">
        <f t="shared" ref="CD819" si="15798">V819/V839</f>
        <v>4.6120348376880442E-2</v>
      </c>
      <c r="CE819" s="127">
        <f t="shared" ref="CE819" si="15799">W819/W839</f>
        <v>7.2405929304446975E-2</v>
      </c>
      <c r="CF819" s="124">
        <f t="shared" ref="CF819" si="15800">X819/X839</f>
        <v>8.4757118927973205E-2</v>
      </c>
      <c r="CG819" s="125">
        <f t="shared" ref="CG819" si="15801">Y819/Y839</f>
        <v>8.5327313769751695E-2</v>
      </c>
      <c r="CH819" s="126">
        <f t="shared" ref="CH819" si="15802">Z819/Z839</f>
        <v>6.1444866920152094E-2</v>
      </c>
      <c r="CI819" s="124">
        <f t="shared" ref="CI819" si="15803">AA819/AA839</f>
        <v>5.7960225459959588E-2</v>
      </c>
      <c r="CJ819" s="130">
        <f t="shared" ref="CJ819" si="15804">AB819/AB839</f>
        <v>7.033441606378267E-2</v>
      </c>
      <c r="CK819" s="131">
        <f t="shared" ref="CK819" si="15805">AC819/AC839</f>
        <v>6.5420906567992598E-2</v>
      </c>
    </row>
    <row r="820" spans="1:89" ht="13.5" thickBot="1" x14ac:dyDescent="0.25">
      <c r="A820" s="132" t="s">
        <v>21</v>
      </c>
      <c r="B820" s="181">
        <v>323</v>
      </c>
      <c r="C820" s="182">
        <v>289</v>
      </c>
      <c r="D820" s="183">
        <v>263</v>
      </c>
      <c r="E820" s="184">
        <v>146</v>
      </c>
      <c r="F820" s="181">
        <v>457</v>
      </c>
      <c r="G820" s="185">
        <v>149</v>
      </c>
      <c r="H820" s="183">
        <v>436</v>
      </c>
      <c r="I820" s="184">
        <v>367</v>
      </c>
      <c r="J820" s="181">
        <v>64</v>
      </c>
      <c r="K820" s="185">
        <v>78</v>
      </c>
      <c r="L820" s="183">
        <v>140</v>
      </c>
      <c r="M820" s="181">
        <v>373</v>
      </c>
      <c r="N820" s="186">
        <v>391</v>
      </c>
      <c r="O820" s="187">
        <v>407</v>
      </c>
      <c r="P820" s="181">
        <v>210</v>
      </c>
      <c r="Q820" s="185">
        <v>131</v>
      </c>
      <c r="R820" s="183">
        <v>310</v>
      </c>
      <c r="S820" s="184">
        <v>127</v>
      </c>
      <c r="T820" s="181">
        <v>44</v>
      </c>
      <c r="U820" s="185">
        <v>70</v>
      </c>
      <c r="V820" s="183">
        <v>168</v>
      </c>
      <c r="W820" s="184">
        <v>344</v>
      </c>
      <c r="X820" s="181">
        <v>195</v>
      </c>
      <c r="Y820" s="185">
        <v>118</v>
      </c>
      <c r="Z820" s="183">
        <v>279</v>
      </c>
      <c r="AA820" s="181">
        <v>385</v>
      </c>
      <c r="AB820" s="165">
        <f t="shared" si="15778"/>
        <v>3280</v>
      </c>
      <c r="AC820" s="166">
        <f t="shared" si="15695"/>
        <v>2984</v>
      </c>
      <c r="AE820" t="s">
        <v>85</v>
      </c>
      <c r="BI820" s="132" t="s">
        <v>21</v>
      </c>
      <c r="BJ820" s="124">
        <f>B820/B839</f>
        <v>5.7483537996084716E-2</v>
      </c>
      <c r="BK820" s="125">
        <f t="shared" ref="BK820" si="15806">C820/C839</f>
        <v>4.3095735162541011E-2</v>
      </c>
      <c r="BL820" s="126">
        <f t="shared" ref="BL820" si="15807">D820/D839</f>
        <v>9.450233560905498E-2</v>
      </c>
      <c r="BM820" s="127">
        <f t="shared" ref="BM820" si="15808">E820/E839</f>
        <v>3.7301992846193149E-2</v>
      </c>
      <c r="BN820" s="124">
        <f t="shared" ref="BN820" si="15809">F820/F839</f>
        <v>9.3762823143208857E-2</v>
      </c>
      <c r="BO820" s="125">
        <f t="shared" ref="BO820" si="15810">G820/G839</f>
        <v>3.2105149752208573E-2</v>
      </c>
      <c r="BP820" s="126">
        <f t="shared" ref="BP820" si="15811">H820/H839</f>
        <v>6.0379448829801965E-2</v>
      </c>
      <c r="BQ820" s="127">
        <f t="shared" ref="BQ820" si="15812">I820/I839</f>
        <v>5.3335271036186599E-2</v>
      </c>
      <c r="BR820" s="124">
        <f t="shared" ref="BR820" si="15813">J820/J839</f>
        <v>4.478656403079076E-2</v>
      </c>
      <c r="BS820" s="125">
        <f t="shared" ref="BS820" si="15814">K820/K839</f>
        <v>6.8481123792800705E-2</v>
      </c>
      <c r="BT820" s="126">
        <f t="shared" ref="BT820" si="15815">L820/L839</f>
        <v>4.306367271608736E-2</v>
      </c>
      <c r="BU820" s="124">
        <f t="shared" ref="BU820" si="15816">M820/M839</f>
        <v>0.10456966638631904</v>
      </c>
      <c r="BV820" s="128">
        <f t="shared" ref="BV820" si="15817">N820/N839</f>
        <v>6.7159051872208858E-2</v>
      </c>
      <c r="BW820" s="129">
        <f t="shared" ref="BW820" si="15818">O820/O839</f>
        <v>7.4446680080482899E-2</v>
      </c>
      <c r="BX820" s="124">
        <f t="shared" ref="BX820" si="15819">P820/P839</f>
        <v>6.0641062662431418E-2</v>
      </c>
      <c r="BY820" s="125">
        <f t="shared" ref="BY820" si="15820">Q820/Q839</f>
        <v>5.1352410819286556E-2</v>
      </c>
      <c r="BZ820" s="126">
        <f t="shared" ref="BZ820" si="15821">R820/R839</f>
        <v>7.6505429417571574E-2</v>
      </c>
      <c r="CA820" s="127">
        <f t="shared" ref="CA820" si="15822">S820/S839</f>
        <v>3.734195824757424E-2</v>
      </c>
      <c r="CB820" s="124">
        <f t="shared" ref="CB820" si="15823">T820/T839</f>
        <v>4.1587901701323253E-2</v>
      </c>
      <c r="CC820" s="125">
        <f t="shared" ref="CC820" si="15824">U820/U839</f>
        <v>0.106544901065449</v>
      </c>
      <c r="CD820" s="126">
        <f t="shared" ref="CD820" si="15825">V820/V839</f>
        <v>3.3254156769596199E-2</v>
      </c>
      <c r="CE820" s="127">
        <f t="shared" ref="CE820" si="15826">W820/W839</f>
        <v>9.8061573546180156E-2</v>
      </c>
      <c r="CF820" s="124">
        <f t="shared" ref="CF820" si="15827">X820/X839</f>
        <v>6.5326633165829151E-2</v>
      </c>
      <c r="CG820" s="125">
        <f t="shared" ref="CG820" si="15828">Y820/Y839</f>
        <v>5.3273137697516931E-2</v>
      </c>
      <c r="CH820" s="126">
        <f t="shared" ref="CH820" si="15829">Z820/Z839</f>
        <v>4.2433460076045627E-2</v>
      </c>
      <c r="CI820" s="124">
        <f t="shared" ref="CI820" si="15830">AA820/AA839</f>
        <v>4.0944379453365945E-2</v>
      </c>
      <c r="CJ820" s="130">
        <f t="shared" ref="CJ820" si="15831">AB820/AB839</f>
        <v>6.0534475121807173E-2</v>
      </c>
      <c r="CK820" s="131">
        <f t="shared" ref="CK820" si="15832">AC820/AC839</f>
        <v>5.520814061054579E-2</v>
      </c>
    </row>
    <row r="821" spans="1:89" ht="14.25" thickTop="1" thickBot="1" x14ac:dyDescent="0.25">
      <c r="A821" s="140" t="s">
        <v>22</v>
      </c>
      <c r="B821" s="188">
        <v>395</v>
      </c>
      <c r="C821" s="189">
        <v>495</v>
      </c>
      <c r="D821" s="190">
        <v>230</v>
      </c>
      <c r="E821" s="191">
        <v>168</v>
      </c>
      <c r="F821" s="188">
        <v>291</v>
      </c>
      <c r="G821" s="192">
        <v>218</v>
      </c>
      <c r="H821" s="190">
        <v>511</v>
      </c>
      <c r="I821" s="191">
        <v>390</v>
      </c>
      <c r="J821" s="188">
        <v>89</v>
      </c>
      <c r="K821" s="192">
        <v>103</v>
      </c>
      <c r="L821" s="190">
        <v>130</v>
      </c>
      <c r="M821" s="188">
        <v>396</v>
      </c>
      <c r="N821" s="193">
        <v>334</v>
      </c>
      <c r="O821" s="194">
        <v>383</v>
      </c>
      <c r="P821" s="188">
        <v>197</v>
      </c>
      <c r="Q821" s="192">
        <v>96</v>
      </c>
      <c r="R821" s="190">
        <v>323</v>
      </c>
      <c r="S821" s="191">
        <v>196</v>
      </c>
      <c r="T821" s="188">
        <v>44</v>
      </c>
      <c r="U821" s="192">
        <v>41</v>
      </c>
      <c r="V821" s="190">
        <v>216</v>
      </c>
      <c r="W821" s="191">
        <v>398</v>
      </c>
      <c r="X821" s="188">
        <v>207</v>
      </c>
      <c r="Y821" s="192">
        <v>106</v>
      </c>
      <c r="Z821" s="190">
        <v>446</v>
      </c>
      <c r="AA821" s="188">
        <v>460</v>
      </c>
      <c r="AB821" s="165">
        <f t="shared" si="15778"/>
        <v>3413</v>
      </c>
      <c r="AC821" s="166">
        <f t="shared" si="15695"/>
        <v>3450</v>
      </c>
      <c r="AE821" s="268" t="s">
        <v>0</v>
      </c>
      <c r="AF821" s="262" t="s">
        <v>1</v>
      </c>
      <c r="AG821" s="263"/>
      <c r="AH821" s="262" t="s">
        <v>2</v>
      </c>
      <c r="AI821" s="263"/>
      <c r="AJ821" s="262" t="s">
        <v>3</v>
      </c>
      <c r="AK821" s="263"/>
      <c r="AL821" s="262" t="s">
        <v>4</v>
      </c>
      <c r="AM821" s="263"/>
      <c r="AN821" s="262" t="s">
        <v>5</v>
      </c>
      <c r="AO821" s="263"/>
      <c r="AP821" s="262" t="s">
        <v>6</v>
      </c>
      <c r="AQ821" s="263"/>
      <c r="AR821" s="262" t="s">
        <v>7</v>
      </c>
      <c r="AS821" s="263"/>
      <c r="AT821" s="262" t="s">
        <v>8</v>
      </c>
      <c r="AU821" s="263"/>
      <c r="AV821" s="262" t="s">
        <v>9</v>
      </c>
      <c r="AW821" s="263"/>
      <c r="AX821" s="262" t="s">
        <v>10</v>
      </c>
      <c r="AY821" s="263"/>
      <c r="AZ821" s="262" t="s">
        <v>11</v>
      </c>
      <c r="BA821" s="263"/>
      <c r="BB821" s="262" t="s">
        <v>12</v>
      </c>
      <c r="BC821" s="263"/>
      <c r="BD821" s="264" t="s">
        <v>40</v>
      </c>
      <c r="BE821" s="265"/>
      <c r="BF821" s="266" t="s">
        <v>41</v>
      </c>
      <c r="BG821" s="267"/>
      <c r="BI821" s="140" t="s">
        <v>22</v>
      </c>
      <c r="BJ821" s="124">
        <f>B821/B839</f>
        <v>7.0297205908524646E-2</v>
      </c>
      <c r="BK821" s="125">
        <f t="shared" ref="BK821" si="15833">C821/C839</f>
        <v>7.3814494482552936E-2</v>
      </c>
      <c r="BL821" s="126">
        <f t="shared" ref="BL821" si="15834">D821/D839</f>
        <v>8.2644628099173556E-2</v>
      </c>
      <c r="BM821" s="127">
        <f t="shared" ref="BM821" si="15835">E821/E839</f>
        <v>4.2922841083290753E-2</v>
      </c>
      <c r="BN821" s="124">
        <f t="shared" ref="BN821" si="15836">F821/F839</f>
        <v>5.9704554780467788E-2</v>
      </c>
      <c r="BO821" s="125">
        <f t="shared" ref="BO821" si="15837">G821/G839</f>
        <v>4.6972635207929325E-2</v>
      </c>
      <c r="BP821" s="126">
        <f t="shared" ref="BP821" si="15838">H821/H839</f>
        <v>7.0765821908322951E-2</v>
      </c>
      <c r="BQ821" s="127">
        <f t="shared" ref="BQ821" si="15839">I821/I839</f>
        <v>5.6677808458072958E-2</v>
      </c>
      <c r="BR821" s="124">
        <f t="shared" ref="BR821" si="15840">J821/J839</f>
        <v>6.2281315605318403E-2</v>
      </c>
      <c r="BS821" s="125">
        <f t="shared" ref="BS821" si="15841">K821/K839</f>
        <v>9.0430201931518878E-2</v>
      </c>
      <c r="BT821" s="126">
        <f t="shared" ref="BT821" si="15842">L821/L839</f>
        <v>3.9987696093509689E-2</v>
      </c>
      <c r="BU821" s="124">
        <f t="shared" ref="BU821" si="15843">M821/M839</f>
        <v>0.11101766190075694</v>
      </c>
      <c r="BV821" s="128">
        <f t="shared" ref="BV821" si="15844">N821/N839</f>
        <v>5.7368601855032633E-2</v>
      </c>
      <c r="BW821" s="129">
        <f t="shared" ref="BW821" si="15845">O821/O839</f>
        <v>7.0056703859520758E-2</v>
      </c>
      <c r="BX821" s="124">
        <f t="shared" ref="BX821" si="15846">P821/P839</f>
        <v>5.6887092116661854E-2</v>
      </c>
      <c r="BY821" s="125">
        <f t="shared" ref="BY821" si="15847">Q821/Q839</f>
        <v>3.7632301058408466E-2</v>
      </c>
      <c r="BZ821" s="126">
        <f t="shared" ref="BZ821" si="15848">R821/R839</f>
        <v>7.9713721618953598E-2</v>
      </c>
      <c r="CA821" s="127">
        <f t="shared" ref="CA821" si="15849">S821/S839</f>
        <v>5.7630108791531902E-2</v>
      </c>
      <c r="CB821" s="124">
        <f t="shared" ref="CB821" si="15850">T821/T839</f>
        <v>4.1587901701323253E-2</v>
      </c>
      <c r="CC821" s="125">
        <f t="shared" ref="CC821" si="15851">U821/U839</f>
        <v>6.2404870624048703E-2</v>
      </c>
      <c r="CD821" s="126">
        <f t="shared" ref="CD821" si="15852">V821/V839</f>
        <v>4.2755344418052253E-2</v>
      </c>
      <c r="CE821" s="127">
        <f t="shared" ref="CE821" si="15853">W821/W839</f>
        <v>0.11345496009122007</v>
      </c>
      <c r="CF821" s="124">
        <f t="shared" ref="CF821" si="15854">X821/X839</f>
        <v>6.9346733668341709E-2</v>
      </c>
      <c r="CG821" s="125">
        <f t="shared" ref="CG821" si="15855">Y821/Y839</f>
        <v>4.7855530474040633E-2</v>
      </c>
      <c r="CH821" s="126">
        <f t="shared" ref="CH821" si="15856">Z821/Z839</f>
        <v>6.7832699619771869E-2</v>
      </c>
      <c r="CI821" s="124">
        <f t="shared" ref="CI821" si="15857">AA821/AA839</f>
        <v>4.8920557268956714E-2</v>
      </c>
      <c r="CJ821" s="130">
        <f t="shared" ref="CJ821" si="15858">AB821/AB839</f>
        <v>6.2989074265465822E-2</v>
      </c>
      <c r="CK821" s="131">
        <f t="shared" ref="CK821" si="15859">AC821/AC839</f>
        <v>6.3829787234042548E-2</v>
      </c>
    </row>
    <row r="822" spans="1:89" ht="15" thickTop="1" thickBot="1" x14ac:dyDescent="0.3">
      <c r="A822" s="132" t="s">
        <v>23</v>
      </c>
      <c r="B822" s="181">
        <v>349</v>
      </c>
      <c r="C822" s="182">
        <v>467</v>
      </c>
      <c r="D822" s="183">
        <v>226</v>
      </c>
      <c r="E822" s="184">
        <v>218</v>
      </c>
      <c r="F822" s="181">
        <v>401</v>
      </c>
      <c r="G822" s="185">
        <v>171</v>
      </c>
      <c r="H822" s="183">
        <v>463</v>
      </c>
      <c r="I822" s="184">
        <v>433</v>
      </c>
      <c r="J822" s="181">
        <v>72</v>
      </c>
      <c r="K822" s="185">
        <v>155</v>
      </c>
      <c r="L822" s="183">
        <v>125</v>
      </c>
      <c r="M822" s="181">
        <v>397</v>
      </c>
      <c r="N822" s="186">
        <v>236</v>
      </c>
      <c r="O822" s="187">
        <v>581</v>
      </c>
      <c r="P822" s="181">
        <v>228</v>
      </c>
      <c r="Q822" s="185">
        <v>167</v>
      </c>
      <c r="R822" s="183">
        <v>282</v>
      </c>
      <c r="S822" s="184">
        <v>162</v>
      </c>
      <c r="T822" s="181">
        <v>38</v>
      </c>
      <c r="U822" s="185">
        <v>42</v>
      </c>
      <c r="V822" s="183">
        <v>175</v>
      </c>
      <c r="W822" s="184">
        <v>362</v>
      </c>
      <c r="X822" s="181">
        <v>166</v>
      </c>
      <c r="Y822" s="185">
        <v>81</v>
      </c>
      <c r="Z822" s="183">
        <v>442</v>
      </c>
      <c r="AA822" s="181">
        <v>530</v>
      </c>
      <c r="AB822" s="165">
        <f t="shared" si="15778"/>
        <v>3203</v>
      </c>
      <c r="AC822" s="166">
        <f t="shared" si="15695"/>
        <v>3766</v>
      </c>
      <c r="AE822" s="269"/>
      <c r="AF822" s="112" t="s">
        <v>14</v>
      </c>
      <c r="AG822" s="113" t="s">
        <v>15</v>
      </c>
      <c r="AH822" s="114" t="s">
        <v>14</v>
      </c>
      <c r="AI822" s="115" t="s">
        <v>15</v>
      </c>
      <c r="AJ822" s="112" t="s">
        <v>14</v>
      </c>
      <c r="AK822" s="113" t="s">
        <v>15</v>
      </c>
      <c r="AL822" s="114" t="s">
        <v>14</v>
      </c>
      <c r="AM822" s="115" t="s">
        <v>15</v>
      </c>
      <c r="AN822" s="112" t="s">
        <v>14</v>
      </c>
      <c r="AO822" s="113" t="s">
        <v>15</v>
      </c>
      <c r="AP822" s="114" t="s">
        <v>14</v>
      </c>
      <c r="AQ822" s="112" t="s">
        <v>15</v>
      </c>
      <c r="AR822" s="116" t="s">
        <v>14</v>
      </c>
      <c r="AS822" s="117" t="s">
        <v>15</v>
      </c>
      <c r="AT822" s="112" t="s">
        <v>14</v>
      </c>
      <c r="AU822" s="113" t="s">
        <v>15</v>
      </c>
      <c r="AV822" s="114" t="s">
        <v>14</v>
      </c>
      <c r="AW822" s="115" t="s">
        <v>15</v>
      </c>
      <c r="AX822" s="112" t="s">
        <v>14</v>
      </c>
      <c r="AY822" s="113" t="s">
        <v>15</v>
      </c>
      <c r="AZ822" s="114" t="s">
        <v>14</v>
      </c>
      <c r="BA822" s="115" t="s">
        <v>15</v>
      </c>
      <c r="BB822" s="112" t="s">
        <v>14</v>
      </c>
      <c r="BC822" s="113" t="s">
        <v>15</v>
      </c>
      <c r="BD822" s="26" t="s">
        <v>14</v>
      </c>
      <c r="BE822" s="118" t="s">
        <v>15</v>
      </c>
      <c r="BF822" s="169" t="s">
        <v>14</v>
      </c>
      <c r="BG822" s="170" t="s">
        <v>15</v>
      </c>
      <c r="BI822" s="132" t="s">
        <v>23</v>
      </c>
      <c r="BJ822" s="124">
        <f>B822/B839</f>
        <v>6.2110695853354686E-2</v>
      </c>
      <c r="BK822" s="125">
        <f t="shared" ref="BK822" si="15860">C822/C839</f>
        <v>6.9639129138085301E-2</v>
      </c>
      <c r="BL822" s="126">
        <f t="shared" ref="BL822" si="15861">D822/D839</f>
        <v>8.1207330219187926E-2</v>
      </c>
      <c r="BM822" s="127">
        <f t="shared" ref="BM822" si="15862">E822/E839</f>
        <v>5.5697496167603472E-2</v>
      </c>
      <c r="BN822" s="124">
        <f t="shared" ref="BN822" si="15863">F822/F839</f>
        <v>8.2273286828067296E-2</v>
      </c>
      <c r="BO822" s="125">
        <f t="shared" ref="BO822" si="15864">G822/G839</f>
        <v>3.6845507433742729E-2</v>
      </c>
      <c r="BP822" s="126">
        <f t="shared" ref="BP822" si="15865">H822/H839</f>
        <v>6.4118543138069514E-2</v>
      </c>
      <c r="BQ822" s="127">
        <f t="shared" ref="BQ822" si="15866">I822/I839</f>
        <v>6.292690015986048E-2</v>
      </c>
      <c r="BR822" s="124">
        <f t="shared" ref="BR822" si="15867">J822/J839</f>
        <v>5.0384884534639608E-2</v>
      </c>
      <c r="BS822" s="125">
        <f t="shared" ref="BS822" si="15868">K822/K839</f>
        <v>0.13608428446005269</v>
      </c>
      <c r="BT822" s="126">
        <f t="shared" ref="BT822" si="15869">L822/L839</f>
        <v>3.8449707782220857E-2</v>
      </c>
      <c r="BU822" s="124">
        <f t="shared" ref="BU822" si="15870">M822/M839</f>
        <v>0.11129800953181945</v>
      </c>
      <c r="BV822" s="128">
        <f t="shared" ref="BV822" si="15871">N822/N839</f>
        <v>4.0535898316729643E-2</v>
      </c>
      <c r="BW822" s="129">
        <f t="shared" ref="BW822" si="15872">O822/O839</f>
        <v>0.10627400768245839</v>
      </c>
      <c r="BX822" s="124">
        <f t="shared" ref="BX822" si="15873">P822/P839</f>
        <v>6.5838868033496964E-2</v>
      </c>
      <c r="BY822" s="125">
        <f t="shared" ref="BY822" si="15874">Q822/Q839</f>
        <v>6.5464523716189729E-2</v>
      </c>
      <c r="BZ822" s="126">
        <f t="shared" ref="BZ822" si="15875">R822/R839</f>
        <v>6.959526159921027E-2</v>
      </c>
      <c r="CA822" s="127">
        <f t="shared" ref="CA822" si="15876">S822/S839</f>
        <v>4.7633049103204941E-2</v>
      </c>
      <c r="CB822" s="124">
        <f t="shared" ref="CB822" si="15877">T822/T839</f>
        <v>3.5916824196597356E-2</v>
      </c>
      <c r="CC822" s="125">
        <f t="shared" ref="CC822" si="15878">U822/U839</f>
        <v>6.3926940639269403E-2</v>
      </c>
      <c r="CD822" s="126">
        <f t="shared" ref="CD822" si="15879">V822/V839</f>
        <v>3.4639746634996041E-2</v>
      </c>
      <c r="CE822" s="127">
        <f t="shared" ref="CE822" si="15880">W822/W839</f>
        <v>0.1031927023945268</v>
      </c>
      <c r="CF822" s="124">
        <f t="shared" ref="CF822" si="15881">X822/X839</f>
        <v>5.5611390284757117E-2</v>
      </c>
      <c r="CG822" s="125">
        <f t="shared" ref="CG822" si="15882">Y822/Y839</f>
        <v>3.6568848758465014E-2</v>
      </c>
      <c r="CH822" s="126">
        <f t="shared" ref="CH822" si="15883">Z822/Z839</f>
        <v>6.7224334600760452E-2</v>
      </c>
      <c r="CI822" s="124">
        <f t="shared" ref="CI822" si="15884">AA822/AA839</f>
        <v>5.6364989896841432E-2</v>
      </c>
      <c r="CJ822" s="130">
        <f t="shared" ref="CJ822" si="15885">AB822/AB839</f>
        <v>5.9113391407057431E-2</v>
      </c>
      <c r="CK822" s="131">
        <f t="shared" ref="CK822" si="15886">AC822/AC839</f>
        <v>6.9676225716928775E-2</v>
      </c>
    </row>
    <row r="823" spans="1:89" ht="13.5" thickTop="1" x14ac:dyDescent="0.2">
      <c r="A823" s="140" t="s">
        <v>24</v>
      </c>
      <c r="B823" s="195">
        <v>245</v>
      </c>
      <c r="C823" s="189">
        <v>381</v>
      </c>
      <c r="D823" s="190">
        <v>159</v>
      </c>
      <c r="E823" s="191">
        <v>181</v>
      </c>
      <c r="F823" s="188">
        <v>283</v>
      </c>
      <c r="G823" s="192">
        <v>161</v>
      </c>
      <c r="H823" s="190">
        <v>328</v>
      </c>
      <c r="I823" s="191">
        <v>376</v>
      </c>
      <c r="J823" s="188">
        <v>75</v>
      </c>
      <c r="K823" s="192">
        <v>58</v>
      </c>
      <c r="L823" s="190">
        <v>120</v>
      </c>
      <c r="M823" s="188">
        <v>268</v>
      </c>
      <c r="N823" s="193">
        <v>277</v>
      </c>
      <c r="O823" s="196">
        <v>360</v>
      </c>
      <c r="P823" s="188">
        <v>160</v>
      </c>
      <c r="Q823" s="192">
        <v>140</v>
      </c>
      <c r="R823" s="190">
        <v>261</v>
      </c>
      <c r="S823" s="191">
        <v>161</v>
      </c>
      <c r="T823" s="188">
        <v>45</v>
      </c>
      <c r="U823" s="192">
        <v>28</v>
      </c>
      <c r="V823" s="190">
        <v>215</v>
      </c>
      <c r="W823" s="197">
        <v>243</v>
      </c>
      <c r="X823" s="188">
        <v>121</v>
      </c>
      <c r="Y823" s="192">
        <v>120</v>
      </c>
      <c r="Z823" s="190">
        <v>402</v>
      </c>
      <c r="AA823" s="188">
        <v>545</v>
      </c>
      <c r="AB823" s="165">
        <f t="shared" si="15778"/>
        <v>2691</v>
      </c>
      <c r="AC823" s="166">
        <f t="shared" si="15695"/>
        <v>3022</v>
      </c>
      <c r="AE823" s="257" t="str">
        <f>$AE$17</f>
        <v>17:00 - 17:59</v>
      </c>
      <c r="AF823" s="121">
        <f t="shared" ref="AF823:AU825" si="15887">SUMIF($A$9:$A$32,$AE823,B$815:B$838)</f>
        <v>461</v>
      </c>
      <c r="AG823" s="178">
        <f t="shared" si="15887"/>
        <v>463</v>
      </c>
      <c r="AH823" s="122">
        <f t="shared" si="15887"/>
        <v>188</v>
      </c>
      <c r="AI823" s="173">
        <f t="shared" si="15887"/>
        <v>244</v>
      </c>
      <c r="AJ823" s="121">
        <f t="shared" si="15887"/>
        <v>293</v>
      </c>
      <c r="AK823" s="123">
        <f t="shared" si="15887"/>
        <v>346</v>
      </c>
      <c r="AL823" s="122">
        <f t="shared" si="15887"/>
        <v>650</v>
      </c>
      <c r="AM823" s="173">
        <f t="shared" si="15887"/>
        <v>456</v>
      </c>
      <c r="AN823" s="121">
        <f t="shared" si="15887"/>
        <v>143</v>
      </c>
      <c r="AO823" s="123">
        <f t="shared" si="15887"/>
        <v>46</v>
      </c>
      <c r="AP823" s="122">
        <f t="shared" si="15887"/>
        <v>252</v>
      </c>
      <c r="AQ823" s="121">
        <f t="shared" si="15887"/>
        <v>164</v>
      </c>
      <c r="AR823" s="172">
        <f t="shared" si="15887"/>
        <v>392</v>
      </c>
      <c r="AS823" s="174">
        <f t="shared" si="15887"/>
        <v>267</v>
      </c>
      <c r="AT823" s="121">
        <f t="shared" si="15887"/>
        <v>209</v>
      </c>
      <c r="AU823" s="123">
        <f t="shared" si="15887"/>
        <v>169</v>
      </c>
      <c r="AV823" s="122">
        <f t="shared" ref="AP823:BE825" si="15888">SUMIF($A$9:$A$32,$AE823,R$815:R$838)</f>
        <v>291</v>
      </c>
      <c r="AW823" s="173">
        <f t="shared" si="15888"/>
        <v>260</v>
      </c>
      <c r="AX823" s="121">
        <f t="shared" si="15888"/>
        <v>134</v>
      </c>
      <c r="AY823" s="123">
        <f t="shared" si="15888"/>
        <v>35</v>
      </c>
      <c r="AZ823" s="122">
        <f t="shared" si="15888"/>
        <v>485</v>
      </c>
      <c r="BA823" s="173">
        <f t="shared" si="15888"/>
        <v>155</v>
      </c>
      <c r="BB823" s="121">
        <f t="shared" si="15888"/>
        <v>255</v>
      </c>
      <c r="BC823" s="123">
        <f t="shared" si="15888"/>
        <v>183</v>
      </c>
      <c r="BD823" s="21">
        <f t="shared" si="15888"/>
        <v>395</v>
      </c>
      <c r="BE823" s="177">
        <f t="shared" si="15888"/>
        <v>762</v>
      </c>
      <c r="BF823" s="163">
        <f>AF823+AH823+AJ823+AL823+AN823+AP823+AR823+AT823+AV823+AX823+AZ823+BB823+BD823</f>
        <v>4148</v>
      </c>
      <c r="BG823" s="164">
        <f>AG823+AI823+AK823+AM823+AO823+AQ823+AS823+AU823+AW823+AY823+BA823+BC823+BE823</f>
        <v>3550</v>
      </c>
      <c r="BI823" s="140" t="s">
        <v>24</v>
      </c>
      <c r="BJ823" s="124">
        <f>B823/B839</f>
        <v>4.3602064424274785E-2</v>
      </c>
      <c r="BK823" s="125">
        <f t="shared" ref="BK823" si="15889">C823/C839</f>
        <v>5.6814792722934687E-2</v>
      </c>
      <c r="BL823" s="126">
        <f t="shared" ref="BL823" si="15890">D823/D839</f>
        <v>5.7132590729428674E-2</v>
      </c>
      <c r="BM823" s="127">
        <f t="shared" ref="BM823" si="15891">E823/E839</f>
        <v>4.6244251405212058E-2</v>
      </c>
      <c r="BN823" s="124">
        <f t="shared" ref="BN823" si="15892">F823/F839</f>
        <v>5.8063192449733278E-2</v>
      </c>
      <c r="BO823" s="125">
        <f t="shared" ref="BO823" si="15893">G823/G839</f>
        <v>3.4690799396681751E-2</v>
      </c>
      <c r="BP823" s="126">
        <f t="shared" ref="BP823" si="15894">H823/H839</f>
        <v>4.5423071596731757E-2</v>
      </c>
      <c r="BQ823" s="127">
        <f t="shared" ref="BQ823" si="15895">I823/I839</f>
        <v>5.4643220462142129E-2</v>
      </c>
      <c r="BR823" s="124">
        <f t="shared" ref="BR823" si="15896">J823/J839</f>
        <v>5.2484254723582924E-2</v>
      </c>
      <c r="BS823" s="125">
        <f t="shared" ref="BS823" si="15897">K823/K839</f>
        <v>5.0921861281826165E-2</v>
      </c>
      <c r="BT823" s="126">
        <f t="shared" ref="BT823" si="15898">L823/L839</f>
        <v>3.6911719470932018E-2</v>
      </c>
      <c r="BU823" s="124">
        <f t="shared" ref="BU823" si="15899">M823/M839</f>
        <v>7.5133165124754694E-2</v>
      </c>
      <c r="BV823" s="128">
        <f t="shared" ref="BV823" si="15900">N823/N839</f>
        <v>4.7578151837856408E-2</v>
      </c>
      <c r="BW823" s="129">
        <f t="shared" ref="BW823" si="15901">O823/O839</f>
        <v>6.5849643314432049E-2</v>
      </c>
      <c r="BX823" s="124">
        <f t="shared" ref="BX823" si="15902">P823/P839</f>
        <v>4.620271440947156E-2</v>
      </c>
      <c r="BY823" s="125">
        <f t="shared" ref="BY823" si="15903">Q823/Q839</f>
        <v>5.488043904351235E-2</v>
      </c>
      <c r="BZ823" s="126">
        <f t="shared" ref="BZ823" si="15904">R823/R839</f>
        <v>6.4412635735439289E-2</v>
      </c>
      <c r="CA823" s="127">
        <f t="shared" ref="CA823" si="15905">S823/S839</f>
        <v>4.7339017935901208E-2</v>
      </c>
      <c r="CB823" s="124">
        <f t="shared" ref="CB823" si="15906">T823/T839</f>
        <v>4.2533081285444231E-2</v>
      </c>
      <c r="CC823" s="125">
        <f t="shared" ref="CC823" si="15907">U823/U839</f>
        <v>4.2617960426179602E-2</v>
      </c>
      <c r="CD823" s="126">
        <f t="shared" ref="CD823" si="15908">V823/V839</f>
        <v>4.2557403008709423E-2</v>
      </c>
      <c r="CE823" s="127">
        <f t="shared" ref="CE823" si="15909">W823/W839</f>
        <v>6.9270239452679586E-2</v>
      </c>
      <c r="CF823" s="124">
        <f t="shared" ref="CF823" si="15910">X823/X839</f>
        <v>4.0536013400335011E-2</v>
      </c>
      <c r="CG823" s="125">
        <f t="shared" ref="CG823" si="15911">Y823/Y839</f>
        <v>5.4176072234762979E-2</v>
      </c>
      <c r="CH823" s="126">
        <f t="shared" ref="CH823" si="15912">Z823/Z839</f>
        <v>6.1140684410646386E-2</v>
      </c>
      <c r="CI823" s="124">
        <f t="shared" ref="CI823" si="15913">AA823/AA839</f>
        <v>5.7960225459959588E-2</v>
      </c>
      <c r="CJ823" s="130">
        <f t="shared" ref="CJ823" si="15914">AB823/AB839</f>
        <v>4.9664107485604604E-2</v>
      </c>
      <c r="CK823" s="131">
        <f t="shared" ref="CK823" si="15915">AC823/AC839</f>
        <v>5.591119333950046E-2</v>
      </c>
    </row>
    <row r="824" spans="1:89" x14ac:dyDescent="0.2">
      <c r="A824" s="132" t="s">
        <v>25</v>
      </c>
      <c r="B824" s="198">
        <v>197</v>
      </c>
      <c r="C824" s="182">
        <v>353</v>
      </c>
      <c r="D824" s="183">
        <v>127</v>
      </c>
      <c r="E824" s="184">
        <v>192</v>
      </c>
      <c r="F824" s="181">
        <v>296</v>
      </c>
      <c r="G824" s="185">
        <v>153</v>
      </c>
      <c r="H824" s="183">
        <v>362</v>
      </c>
      <c r="I824" s="184">
        <v>360</v>
      </c>
      <c r="J824" s="181">
        <v>57</v>
      </c>
      <c r="K824" s="182">
        <v>48</v>
      </c>
      <c r="L824" s="183">
        <v>188</v>
      </c>
      <c r="M824" s="181">
        <v>178</v>
      </c>
      <c r="N824" s="186">
        <v>294</v>
      </c>
      <c r="O824" s="199">
        <v>318</v>
      </c>
      <c r="P824" s="181">
        <v>186</v>
      </c>
      <c r="Q824" s="182">
        <v>107</v>
      </c>
      <c r="R824" s="183">
        <v>213</v>
      </c>
      <c r="S824" s="184">
        <v>153</v>
      </c>
      <c r="T824" s="190">
        <v>48</v>
      </c>
      <c r="U824" s="181">
        <v>36</v>
      </c>
      <c r="V824" s="183">
        <v>213</v>
      </c>
      <c r="W824" s="200">
        <v>226</v>
      </c>
      <c r="X824" s="181">
        <v>157</v>
      </c>
      <c r="Y824" s="185">
        <v>106</v>
      </c>
      <c r="Z824" s="183">
        <v>438</v>
      </c>
      <c r="AA824" s="181">
        <v>519</v>
      </c>
      <c r="AB824" s="165">
        <f t="shared" si="15778"/>
        <v>2776</v>
      </c>
      <c r="AC824" s="166">
        <f t="shared" si="15695"/>
        <v>2749</v>
      </c>
      <c r="AE824" s="259" t="str">
        <f>$AE$18</f>
        <v>18:00 - 18:59</v>
      </c>
      <c r="AF824" s="121">
        <f t="shared" si="15887"/>
        <v>436</v>
      </c>
      <c r="AG824" s="182">
        <f t="shared" si="15887"/>
        <v>487</v>
      </c>
      <c r="AH824" s="183">
        <f t="shared" si="15887"/>
        <v>142</v>
      </c>
      <c r="AI824" s="184">
        <f t="shared" si="15887"/>
        <v>311</v>
      </c>
      <c r="AJ824" s="181">
        <f t="shared" si="15887"/>
        <v>298</v>
      </c>
      <c r="AK824" s="185">
        <f t="shared" si="15887"/>
        <v>550</v>
      </c>
      <c r="AL824" s="183">
        <f t="shared" si="15887"/>
        <v>608</v>
      </c>
      <c r="AM824" s="184">
        <f t="shared" si="15887"/>
        <v>468</v>
      </c>
      <c r="AN824" s="181">
        <f t="shared" si="15887"/>
        <v>130</v>
      </c>
      <c r="AO824" s="185">
        <f t="shared" si="15887"/>
        <v>40</v>
      </c>
      <c r="AP824" s="183">
        <f t="shared" si="15888"/>
        <v>271</v>
      </c>
      <c r="AQ824" s="181">
        <f t="shared" si="15888"/>
        <v>138</v>
      </c>
      <c r="AR824" s="186">
        <f t="shared" si="15888"/>
        <v>281</v>
      </c>
      <c r="AS824" s="187">
        <f t="shared" si="15888"/>
        <v>274</v>
      </c>
      <c r="AT824" s="181">
        <f t="shared" si="15888"/>
        <v>205</v>
      </c>
      <c r="AU824" s="185">
        <f t="shared" si="15888"/>
        <v>181</v>
      </c>
      <c r="AV824" s="183">
        <f t="shared" si="15888"/>
        <v>259</v>
      </c>
      <c r="AW824" s="184">
        <f t="shared" si="15888"/>
        <v>268</v>
      </c>
      <c r="AX824" s="181">
        <f t="shared" si="15888"/>
        <v>95</v>
      </c>
      <c r="AY824" s="185">
        <f t="shared" si="15888"/>
        <v>31</v>
      </c>
      <c r="AZ824" s="183">
        <f t="shared" si="15888"/>
        <v>446</v>
      </c>
      <c r="BA824" s="184">
        <f t="shared" si="15888"/>
        <v>132</v>
      </c>
      <c r="BB824" s="181">
        <f t="shared" si="15888"/>
        <v>228</v>
      </c>
      <c r="BC824" s="185">
        <f t="shared" si="15888"/>
        <v>177</v>
      </c>
      <c r="BD824" s="183">
        <f t="shared" si="15888"/>
        <v>309</v>
      </c>
      <c r="BE824" s="181">
        <f t="shared" si="15888"/>
        <v>763</v>
      </c>
      <c r="BF824" s="165">
        <f>SUM(AF824,AH824,AJ824,AL824,AN824,AP824,AR824,AT824,AV824,AX824,AZ824,BB824,BD824)</f>
        <v>3708</v>
      </c>
      <c r="BG824" s="166">
        <f>SUM(AG824,AI824,AK824,AM824,AO824,AQ824,AS824,AU824,AW824,AY824,BA824,BC824,BE824)</f>
        <v>3820</v>
      </c>
      <c r="BI824" s="132" t="s">
        <v>25</v>
      </c>
      <c r="BJ824" s="124">
        <f>B824/B839</f>
        <v>3.5059619149314825E-2</v>
      </c>
      <c r="BK824" s="125">
        <f t="shared" ref="BK824" si="15916">C824/C839</f>
        <v>5.2639427378467045E-2</v>
      </c>
      <c r="BL824" s="126">
        <f t="shared" ref="BL824" si="15917">D824/D839</f>
        <v>4.5634207689543661E-2</v>
      </c>
      <c r="BM824" s="127">
        <f t="shared" ref="BM824" si="15918">E824/E839</f>
        <v>4.905467552376086E-2</v>
      </c>
      <c r="BN824" s="124">
        <f t="shared" ref="BN824" si="15919">F824/F839</f>
        <v>6.0730406237176855E-2</v>
      </c>
      <c r="BO824" s="125">
        <f t="shared" ref="BO824" si="15920">G824/G839</f>
        <v>3.2967032967032968E-2</v>
      </c>
      <c r="BP824" s="126">
        <f t="shared" ref="BP824" si="15921">H824/H839</f>
        <v>5.0131560725661266E-2</v>
      </c>
      <c r="BQ824" s="127">
        <f t="shared" ref="BQ824" si="15922">I824/I839</f>
        <v>5.2317977038221192E-2</v>
      </c>
      <c r="BR824" s="124">
        <f t="shared" ref="BR824" si="15923">J824/J839</f>
        <v>3.9888033589923023E-2</v>
      </c>
      <c r="BS824" s="125">
        <f t="shared" ref="BS824" si="15924">K824/K839</f>
        <v>4.2142230026338892E-2</v>
      </c>
      <c r="BT824" s="126">
        <f t="shared" ref="BT824" si="15925">L824/L839</f>
        <v>5.7828360504460163E-2</v>
      </c>
      <c r="BU824" s="124">
        <f t="shared" ref="BU824" si="15926">M824/M839</f>
        <v>4.9901878329128117E-2</v>
      </c>
      <c r="BV824" s="128">
        <f t="shared" ref="BV824" si="15927">N824/N839</f>
        <v>5.0498110614908963E-2</v>
      </c>
      <c r="BW824" s="129">
        <f t="shared" ref="BW824" si="15928">O824/O839</f>
        <v>5.8167184927748306E-2</v>
      </c>
      <c r="BX824" s="124">
        <f t="shared" ref="BX824" si="15929">P824/P839</f>
        <v>5.3710655501010687E-2</v>
      </c>
      <c r="BY824" s="125">
        <f t="shared" ref="BY824" si="15930">Q824/Q839</f>
        <v>4.1944335554684437E-2</v>
      </c>
      <c r="BZ824" s="126">
        <f t="shared" ref="BZ824" si="15931">R824/R839</f>
        <v>5.2566633761105624E-2</v>
      </c>
      <c r="CA824" s="127">
        <f t="shared" ref="CA824" si="15932">S824/S839</f>
        <v>4.4986768597471333E-2</v>
      </c>
      <c r="CB824" s="124">
        <f t="shared" ref="CB824" si="15933">T824/T839</f>
        <v>4.5368620037807186E-2</v>
      </c>
      <c r="CC824" s="125">
        <f t="shared" ref="CC824" si="15934">U824/U839</f>
        <v>5.4794520547945202E-2</v>
      </c>
      <c r="CD824" s="126">
        <f t="shared" ref="CD824" si="15935">V824/V839</f>
        <v>4.2161520190023755E-2</v>
      </c>
      <c r="CE824" s="127">
        <f t="shared" ref="CE824" si="15936">W824/W839</f>
        <v>6.4424173318129982E-2</v>
      </c>
      <c r="CF824" s="124">
        <f t="shared" ref="CF824" si="15937">X824/X839</f>
        <v>5.2596314907872699E-2</v>
      </c>
      <c r="CG824" s="125">
        <f t="shared" ref="CG824" si="15938">Y824/Y839</f>
        <v>4.7855530474040633E-2</v>
      </c>
      <c r="CH824" s="126">
        <f t="shared" ref="CH824" si="15939">Z824/Z839</f>
        <v>6.6615969581749049E-2</v>
      </c>
      <c r="CI824" s="124">
        <f t="shared" ref="CI824" si="15940">AA824/AA839</f>
        <v>5.5195150483888122E-2</v>
      </c>
      <c r="CJ824" s="130">
        <f t="shared" ref="CJ824" si="15941">AB824/AB839</f>
        <v>5.123283626162705E-2</v>
      </c>
      <c r="CK824" s="131">
        <f t="shared" ref="CK824" si="15942">AC824/AC839</f>
        <v>5.0860314523589266E-2</v>
      </c>
    </row>
    <row r="825" spans="1:89" ht="13.5" thickBot="1" x14ac:dyDescent="0.25">
      <c r="A825" s="140" t="s">
        <v>26</v>
      </c>
      <c r="B825" s="195">
        <v>253</v>
      </c>
      <c r="C825" s="189">
        <v>373</v>
      </c>
      <c r="D825" s="190">
        <v>112</v>
      </c>
      <c r="E825" s="191">
        <v>260</v>
      </c>
      <c r="F825" s="188">
        <v>246</v>
      </c>
      <c r="G825" s="192">
        <v>207</v>
      </c>
      <c r="H825" s="190">
        <v>382</v>
      </c>
      <c r="I825" s="191">
        <v>440</v>
      </c>
      <c r="J825" s="188">
        <v>81</v>
      </c>
      <c r="K825" s="189">
        <v>47</v>
      </c>
      <c r="L825" s="190">
        <v>175</v>
      </c>
      <c r="M825" s="188">
        <v>180</v>
      </c>
      <c r="N825" s="193">
        <v>310</v>
      </c>
      <c r="O825" s="196">
        <v>252</v>
      </c>
      <c r="P825" s="188">
        <v>191</v>
      </c>
      <c r="Q825" s="189">
        <v>150</v>
      </c>
      <c r="R825" s="190">
        <v>216</v>
      </c>
      <c r="S825" s="191">
        <v>164</v>
      </c>
      <c r="T825" s="188">
        <v>39</v>
      </c>
      <c r="U825" s="192">
        <v>22</v>
      </c>
      <c r="V825" s="190">
        <v>226</v>
      </c>
      <c r="W825" s="197">
        <v>182</v>
      </c>
      <c r="X825" s="188">
        <v>135</v>
      </c>
      <c r="Y825" s="192">
        <v>98</v>
      </c>
      <c r="Z825" s="190">
        <v>391</v>
      </c>
      <c r="AA825" s="188">
        <v>575</v>
      </c>
      <c r="AB825" s="165">
        <f t="shared" si="15778"/>
        <v>2757</v>
      </c>
      <c r="AC825" s="166">
        <f t="shared" si="15695"/>
        <v>2950</v>
      </c>
      <c r="AE825" s="257">
        <f>$AE$19</f>
        <v>0</v>
      </c>
      <c r="AF825" s="121">
        <f t="shared" si="15887"/>
        <v>0</v>
      </c>
      <c r="AG825" s="189">
        <f t="shared" si="15887"/>
        <v>0</v>
      </c>
      <c r="AH825" s="190">
        <f t="shared" si="15887"/>
        <v>0</v>
      </c>
      <c r="AI825" s="191">
        <f t="shared" si="15887"/>
        <v>0</v>
      </c>
      <c r="AJ825" s="188">
        <f t="shared" si="15887"/>
        <v>0</v>
      </c>
      <c r="AK825" s="192">
        <f t="shared" si="15887"/>
        <v>0</v>
      </c>
      <c r="AL825" s="190">
        <f t="shared" si="15887"/>
        <v>0</v>
      </c>
      <c r="AM825" s="191">
        <f t="shared" si="15887"/>
        <v>0</v>
      </c>
      <c r="AN825" s="188">
        <f t="shared" si="15887"/>
        <v>0</v>
      </c>
      <c r="AO825" s="192">
        <f t="shared" si="15887"/>
        <v>0</v>
      </c>
      <c r="AP825" s="190">
        <f t="shared" si="15888"/>
        <v>0</v>
      </c>
      <c r="AQ825" s="188">
        <f t="shared" si="15888"/>
        <v>0</v>
      </c>
      <c r="AR825" s="193">
        <f t="shared" si="15888"/>
        <v>0</v>
      </c>
      <c r="AS825" s="194">
        <f t="shared" si="15888"/>
        <v>0</v>
      </c>
      <c r="AT825" s="188">
        <f t="shared" si="15888"/>
        <v>0</v>
      </c>
      <c r="AU825" s="192">
        <f t="shared" si="15888"/>
        <v>0</v>
      </c>
      <c r="AV825" s="190">
        <f t="shared" si="15888"/>
        <v>0</v>
      </c>
      <c r="AW825" s="191">
        <f t="shared" si="15888"/>
        <v>0</v>
      </c>
      <c r="AX825" s="188">
        <f t="shared" si="15888"/>
        <v>0</v>
      </c>
      <c r="AY825" s="192">
        <f t="shared" si="15888"/>
        <v>0</v>
      </c>
      <c r="AZ825" s="190">
        <f t="shared" si="15888"/>
        <v>0</v>
      </c>
      <c r="BA825" s="191">
        <f t="shared" si="15888"/>
        <v>0</v>
      </c>
      <c r="BB825" s="188">
        <f t="shared" si="15888"/>
        <v>0</v>
      </c>
      <c r="BC825" s="192">
        <f t="shared" si="15888"/>
        <v>0</v>
      </c>
      <c r="BD825" s="190">
        <f t="shared" si="15888"/>
        <v>0</v>
      </c>
      <c r="BE825" s="188">
        <f t="shared" si="15888"/>
        <v>0</v>
      </c>
      <c r="BF825" s="165">
        <f>SUM(AF825,AH825,AJ825,AL825,AN825,AP825,AR825,AT825,AV825,AX825,AZ825,BB825,BD825)</f>
        <v>0</v>
      </c>
      <c r="BG825" s="166">
        <f>SUM(AG825,AI825,AK825,AM825,AO825,AQ825,AS825,AU825,AW825,AY825,BA825,BC825,BE825)</f>
        <v>0</v>
      </c>
      <c r="BI825" s="140" t="s">
        <v>26</v>
      </c>
      <c r="BJ825" s="124">
        <f>B825/B839</f>
        <v>4.5025805303434772E-2</v>
      </c>
      <c r="BK825" s="125">
        <f t="shared" ref="BK825" si="15943">C825/C839</f>
        <v>5.5621831195943931E-2</v>
      </c>
      <c r="BL825" s="126">
        <f t="shared" ref="BL825" si="15944">D825/D839</f>
        <v>4.0244340639597559E-2</v>
      </c>
      <c r="BM825" s="127">
        <f t="shared" ref="BM825" si="15945">E825/E839</f>
        <v>6.642820643842616E-2</v>
      </c>
      <c r="BN825" s="124">
        <f t="shared" ref="BN825" si="15946">F825/F839</f>
        <v>5.0471891670086172E-2</v>
      </c>
      <c r="BO825" s="125">
        <f t="shared" ref="BO825" si="15947">G825/G839</f>
        <v>4.4602456367162251E-2</v>
      </c>
      <c r="BP825" s="126">
        <f t="shared" ref="BP825" si="15948">H825/H839</f>
        <v>5.2901260213266861E-2</v>
      </c>
      <c r="BQ825" s="127">
        <f t="shared" ref="BQ825" si="15949">I825/I839</f>
        <v>6.3944194157825901E-2</v>
      </c>
      <c r="BR825" s="124">
        <f t="shared" ref="BR825" si="15950">J825/J839</f>
        <v>5.6682995101469562E-2</v>
      </c>
      <c r="BS825" s="125">
        <f t="shared" ref="BS825" si="15951">K825/K839</f>
        <v>4.1264266900790166E-2</v>
      </c>
      <c r="BT825" s="126">
        <f t="shared" ref="BT825" si="15952">L825/L839</f>
        <v>5.3829590895109199E-2</v>
      </c>
      <c r="BU825" s="124">
        <f t="shared" ref="BU825" si="15953">M825/M839</f>
        <v>5.0462573591253154E-2</v>
      </c>
      <c r="BV825" s="128">
        <f t="shared" ref="BV825" si="15954">N825/N839</f>
        <v>5.3246307110958437E-2</v>
      </c>
      <c r="BW825" s="129">
        <f t="shared" ref="BW825" si="15955">O825/O839</f>
        <v>4.6094750320102434E-2</v>
      </c>
      <c r="BX825" s="124">
        <f t="shared" ref="BX825" si="15956">P825/P839</f>
        <v>5.515449032630667E-2</v>
      </c>
      <c r="BY825" s="125">
        <f t="shared" ref="BY825" si="15957">Q825/Q839</f>
        <v>5.8800470403763232E-2</v>
      </c>
      <c r="BZ825" s="126">
        <f t="shared" ref="BZ825" si="15958">R825/R839</f>
        <v>5.3307008884501482E-2</v>
      </c>
      <c r="CA825" s="127">
        <f t="shared" ref="CA825" si="15959">S825/S839</f>
        <v>4.8221111437812408E-2</v>
      </c>
      <c r="CB825" s="124">
        <f t="shared" ref="CB825" si="15960">T825/T839</f>
        <v>3.6862003780718335E-2</v>
      </c>
      <c r="CC825" s="125">
        <f t="shared" ref="CC825" si="15961">U825/U839</f>
        <v>3.3485540334855401E-2</v>
      </c>
      <c r="CD825" s="126">
        <f t="shared" ref="CD825" si="15962">V825/V839</f>
        <v>4.47347585114806E-2</v>
      </c>
      <c r="CE825" s="127">
        <f t="shared" ref="CE825" si="15963">W825/W839</f>
        <v>5.1881413911060437E-2</v>
      </c>
      <c r="CF825" s="124">
        <f t="shared" ref="CF825" si="15964">X825/X839</f>
        <v>4.5226130653266333E-2</v>
      </c>
      <c r="CG825" s="125">
        <f t="shared" ref="CG825" si="15965">Y825/Y839</f>
        <v>4.424379232505643E-2</v>
      </c>
      <c r="CH825" s="126">
        <f t="shared" ref="CH825" si="15966">Z825/Z839</f>
        <v>5.946768060836502E-2</v>
      </c>
      <c r="CI825" s="124">
        <f t="shared" ref="CI825" si="15967">AA825/AA839</f>
        <v>6.1150696586195895E-2</v>
      </c>
      <c r="CJ825" s="130">
        <f t="shared" ref="CJ825" si="15968">AB825/AB839</f>
        <v>5.0882179241104386E-2</v>
      </c>
      <c r="CK825" s="131">
        <f t="shared" ref="CK825" si="15969">AC825/AC839</f>
        <v>5.4579093432007397E-2</v>
      </c>
    </row>
    <row r="826" spans="1:89" ht="14.25" thickTop="1" thickBot="1" x14ac:dyDescent="0.25">
      <c r="A826" s="132" t="s">
        <v>27</v>
      </c>
      <c r="B826" s="198">
        <v>246</v>
      </c>
      <c r="C826" s="182">
        <v>381</v>
      </c>
      <c r="D826" s="183">
        <v>124</v>
      </c>
      <c r="E826" s="184">
        <v>235</v>
      </c>
      <c r="F826" s="181">
        <v>193</v>
      </c>
      <c r="G826" s="185">
        <v>209</v>
      </c>
      <c r="H826" s="183">
        <v>390</v>
      </c>
      <c r="I826" s="184">
        <v>387</v>
      </c>
      <c r="J826" s="181">
        <v>54</v>
      </c>
      <c r="K826" s="182">
        <v>47</v>
      </c>
      <c r="L826" s="183">
        <v>193</v>
      </c>
      <c r="M826" s="181">
        <v>120</v>
      </c>
      <c r="N826" s="186">
        <v>349</v>
      </c>
      <c r="O826" s="199">
        <v>242</v>
      </c>
      <c r="P826" s="181">
        <v>236</v>
      </c>
      <c r="Q826" s="182">
        <v>120</v>
      </c>
      <c r="R826" s="183">
        <v>204</v>
      </c>
      <c r="S826" s="184">
        <v>207</v>
      </c>
      <c r="T826" s="181">
        <v>47</v>
      </c>
      <c r="U826" s="185">
        <v>18</v>
      </c>
      <c r="V826" s="183">
        <v>236</v>
      </c>
      <c r="W826" s="200">
        <v>168</v>
      </c>
      <c r="X826" s="181">
        <v>142</v>
      </c>
      <c r="Y826" s="185">
        <v>125</v>
      </c>
      <c r="Z826" s="183">
        <v>494</v>
      </c>
      <c r="AA826" s="181">
        <v>458</v>
      </c>
      <c r="AB826" s="165">
        <f t="shared" si="15778"/>
        <v>2908</v>
      </c>
      <c r="AC826" s="166">
        <f t="shared" si="15695"/>
        <v>2717</v>
      </c>
      <c r="AE826" s="254" t="s">
        <v>13</v>
      </c>
      <c r="AF826" s="14">
        <f t="shared" ref="AF826:BG826" si="15970">SUM(AF823:AF825)</f>
        <v>897</v>
      </c>
      <c r="AG826" s="1">
        <f t="shared" si="15970"/>
        <v>950</v>
      </c>
      <c r="AH826" s="14">
        <f t="shared" si="15970"/>
        <v>330</v>
      </c>
      <c r="AI826" s="1">
        <f t="shared" si="15970"/>
        <v>555</v>
      </c>
      <c r="AJ826" s="14">
        <f t="shared" si="15970"/>
        <v>591</v>
      </c>
      <c r="AK826" s="1">
        <f t="shared" si="15970"/>
        <v>896</v>
      </c>
      <c r="AL826" s="14">
        <f t="shared" si="15970"/>
        <v>1258</v>
      </c>
      <c r="AM826" s="1">
        <f t="shared" si="15970"/>
        <v>924</v>
      </c>
      <c r="AN826" s="14">
        <f t="shared" si="15970"/>
        <v>273</v>
      </c>
      <c r="AO826" s="1">
        <f t="shared" si="15970"/>
        <v>86</v>
      </c>
      <c r="AP826" s="14">
        <f t="shared" si="15970"/>
        <v>523</v>
      </c>
      <c r="AQ826" s="1">
        <f t="shared" si="15970"/>
        <v>302</v>
      </c>
      <c r="AR826" s="14">
        <f t="shared" si="15970"/>
        <v>673</v>
      </c>
      <c r="AS826" s="1">
        <f t="shared" si="15970"/>
        <v>541</v>
      </c>
      <c r="AT826" s="14">
        <f t="shared" si="15970"/>
        <v>414</v>
      </c>
      <c r="AU826" s="1">
        <f t="shared" si="15970"/>
        <v>350</v>
      </c>
      <c r="AV826" s="14">
        <f t="shared" si="15970"/>
        <v>550</v>
      </c>
      <c r="AW826" s="1">
        <f t="shared" si="15970"/>
        <v>528</v>
      </c>
      <c r="AX826" s="14">
        <f t="shared" si="15970"/>
        <v>229</v>
      </c>
      <c r="AY826" s="1">
        <f t="shared" si="15970"/>
        <v>66</v>
      </c>
      <c r="AZ826" s="14">
        <f t="shared" si="15970"/>
        <v>931</v>
      </c>
      <c r="BA826" s="1">
        <f t="shared" si="15970"/>
        <v>287</v>
      </c>
      <c r="BB826" s="14">
        <f t="shared" si="15970"/>
        <v>483</v>
      </c>
      <c r="BC826" s="1">
        <f t="shared" si="15970"/>
        <v>360</v>
      </c>
      <c r="BD826" s="14">
        <f t="shared" si="15970"/>
        <v>704</v>
      </c>
      <c r="BE826" s="1">
        <f t="shared" si="15970"/>
        <v>1525</v>
      </c>
      <c r="BF826" s="167">
        <f t="shared" si="15970"/>
        <v>7856</v>
      </c>
      <c r="BG826" s="168">
        <f t="shared" si="15970"/>
        <v>7370</v>
      </c>
      <c r="BI826" s="132" t="s">
        <v>27</v>
      </c>
      <c r="BJ826" s="124">
        <f>B826/B839</f>
        <v>4.3780032034169782E-2</v>
      </c>
      <c r="BK826" s="125">
        <f t="shared" ref="BK826" si="15971">C826/C839</f>
        <v>5.6814792722934687E-2</v>
      </c>
      <c r="BL826" s="126">
        <f t="shared" ref="BL826" si="15972">D826/D839</f>
        <v>4.4556234279554435E-2</v>
      </c>
      <c r="BM826" s="127">
        <f t="shared" ref="BM826" si="15973">E826/E839</f>
        <v>6.00408788962698E-2</v>
      </c>
      <c r="BN826" s="124">
        <f t="shared" ref="BN826" si="15974">F826/F839</f>
        <v>3.9597866228970047E-2</v>
      </c>
      <c r="BO826" s="125">
        <f t="shared" ref="BO826" si="15975">G826/G839</f>
        <v>4.5033397974574445E-2</v>
      </c>
      <c r="BP826" s="126">
        <f t="shared" ref="BP826" si="15976">H826/H839</f>
        <v>5.4009140008309101E-2</v>
      </c>
      <c r="BQ826" s="127">
        <f t="shared" ref="BQ826" si="15977">I826/I839</f>
        <v>5.6241825316087776E-2</v>
      </c>
      <c r="BR826" s="124">
        <f t="shared" ref="BR826" si="15978">J826/J839</f>
        <v>3.7788663400979708E-2</v>
      </c>
      <c r="BS826" s="125">
        <f t="shared" ref="BS826" si="15979">K826/K839</f>
        <v>4.1264266900790166E-2</v>
      </c>
      <c r="BT826" s="126">
        <f t="shared" ref="BT826" si="15980">L826/L839</f>
        <v>5.9366348815749002E-2</v>
      </c>
      <c r="BU826" s="124">
        <f t="shared" ref="BU826" si="15981">M826/M839</f>
        <v>3.3641715727502103E-2</v>
      </c>
      <c r="BV826" s="128">
        <f t="shared" ref="BV826" si="15982">N826/N839</f>
        <v>5.9945036070079012E-2</v>
      </c>
      <c r="BW826" s="129">
        <f t="shared" ref="BW826" si="15983">O826/O839</f>
        <v>4.4265593561368208E-2</v>
      </c>
      <c r="BX826" s="124">
        <f t="shared" ref="BX826" si="15984">P826/P839</f>
        <v>6.8149003753970552E-2</v>
      </c>
      <c r="BY826" s="125">
        <f t="shared" ref="BY826" si="15985">Q826/Q839</f>
        <v>4.7040376323010585E-2</v>
      </c>
      <c r="BZ826" s="126">
        <f t="shared" ref="BZ826" si="15986">R826/R839</f>
        <v>5.0345508390918066E-2</v>
      </c>
      <c r="CA826" s="127">
        <f t="shared" ref="CA826" si="15987">S826/S839</f>
        <v>6.0864451631872978E-2</v>
      </c>
      <c r="CB826" s="124">
        <f t="shared" ref="CB826" si="15988">T826/T839</f>
        <v>4.4423440453686201E-2</v>
      </c>
      <c r="CC826" s="125">
        <f t="shared" ref="CC826" si="15989">U826/U839</f>
        <v>2.7397260273972601E-2</v>
      </c>
      <c r="CD826" s="126">
        <f t="shared" ref="CD826" si="15990">V826/V839</f>
        <v>4.6714172604908948E-2</v>
      </c>
      <c r="CE826" s="127">
        <f t="shared" ref="CE826" si="15991">W826/W839</f>
        <v>4.789053591790194E-2</v>
      </c>
      <c r="CF826" s="124">
        <f t="shared" ref="CF826" si="15992">X826/X839</f>
        <v>4.7571189279731994E-2</v>
      </c>
      <c r="CG826" s="125">
        <f t="shared" ref="CG826" si="15993">Y826/Y839</f>
        <v>5.6433408577878104E-2</v>
      </c>
      <c r="CH826" s="126">
        <f t="shared" ref="CH826" si="15994">Z826/Z839</f>
        <v>7.5133079847908749E-2</v>
      </c>
      <c r="CI826" s="124">
        <f t="shared" ref="CI826" si="15995">AA826/AA839</f>
        <v>4.8707859193874298E-2</v>
      </c>
      <c r="CJ826" s="130">
        <f t="shared" ref="CJ826" si="15996">AB826/AB839</f>
        <v>5.3668979772626607E-2</v>
      </c>
      <c r="CK826" s="131">
        <f t="shared" ref="CK826" si="15997">AC826/AC839</f>
        <v>5.0268270120259022E-2</v>
      </c>
    </row>
    <row r="827" spans="1:89" ht="13.5" thickTop="1" x14ac:dyDescent="0.2">
      <c r="A827" s="140" t="s">
        <v>28</v>
      </c>
      <c r="B827" s="195">
        <v>295</v>
      </c>
      <c r="C827" s="189">
        <v>472</v>
      </c>
      <c r="D827" s="190">
        <v>166</v>
      </c>
      <c r="E827" s="191">
        <v>330</v>
      </c>
      <c r="F827" s="188">
        <v>284</v>
      </c>
      <c r="G827" s="192">
        <v>315</v>
      </c>
      <c r="H827" s="190">
        <v>494</v>
      </c>
      <c r="I827" s="191">
        <v>548</v>
      </c>
      <c r="J827" s="188">
        <v>116</v>
      </c>
      <c r="K827" s="189">
        <v>43</v>
      </c>
      <c r="L827" s="190">
        <v>301</v>
      </c>
      <c r="M827" s="188">
        <v>122</v>
      </c>
      <c r="N827" s="193">
        <v>416</v>
      </c>
      <c r="O827" s="196">
        <v>253</v>
      </c>
      <c r="P827" s="188">
        <v>241</v>
      </c>
      <c r="Q827" s="189">
        <v>117</v>
      </c>
      <c r="R827" s="190">
        <v>250</v>
      </c>
      <c r="S827" s="191">
        <v>235</v>
      </c>
      <c r="T827" s="188">
        <v>90</v>
      </c>
      <c r="U827" s="192">
        <v>25</v>
      </c>
      <c r="V827" s="190">
        <v>371</v>
      </c>
      <c r="W827" s="197">
        <v>205</v>
      </c>
      <c r="X827" s="188">
        <v>198</v>
      </c>
      <c r="Y827" s="192">
        <v>99</v>
      </c>
      <c r="Z827" s="190">
        <v>447</v>
      </c>
      <c r="AA827" s="188">
        <v>519</v>
      </c>
      <c r="AB827" s="165">
        <f t="shared" si="15778"/>
        <v>3669</v>
      </c>
      <c r="AC827" s="166">
        <f t="shared" si="15695"/>
        <v>3283</v>
      </c>
      <c r="BI827" s="140" t="s">
        <v>28</v>
      </c>
      <c r="BJ827" s="124">
        <f>B827/B839</f>
        <v>5.2500444919024739E-2</v>
      </c>
      <c r="BK827" s="125">
        <f t="shared" ref="BK827" si="15998">C827/C839</f>
        <v>7.0384730092454523E-2</v>
      </c>
      <c r="BL827" s="126">
        <f t="shared" ref="BL827" si="15999">D827/D839</f>
        <v>5.9647862019403523E-2</v>
      </c>
      <c r="BM827" s="127">
        <f t="shared" ref="BM827" si="16000">E827/E839</f>
        <v>8.4312723556463978E-2</v>
      </c>
      <c r="BN827" s="124">
        <f t="shared" ref="BN827" si="16001">F827/F839</f>
        <v>5.8268362741075094E-2</v>
      </c>
      <c r="BO827" s="125">
        <f t="shared" ref="BO827" si="16002">G827/G839</f>
        <v>6.7873303167420809E-2</v>
      </c>
      <c r="BP827" s="126">
        <f t="shared" ref="BP827" si="16003">H827/H839</f>
        <v>6.8411577343858193E-2</v>
      </c>
      <c r="BQ827" s="127">
        <f t="shared" ref="BQ827" si="16004">I827/I839</f>
        <v>7.9639587269292253E-2</v>
      </c>
      <c r="BR827" s="124">
        <f t="shared" ref="BR827" si="16005">J827/J839</f>
        <v>8.1175647305808257E-2</v>
      </c>
      <c r="BS827" s="125">
        <f t="shared" ref="BS827" si="16006">K827/K839</f>
        <v>3.7752414398595259E-2</v>
      </c>
      <c r="BT827" s="126">
        <f t="shared" ref="BT827" si="16007">L827/L839</f>
        <v>9.2586896339587818E-2</v>
      </c>
      <c r="BU827" s="124">
        <f t="shared" ref="BU827" si="16008">M827/M839</f>
        <v>3.420241098962714E-2</v>
      </c>
      <c r="BV827" s="128">
        <f t="shared" ref="BV827" si="16009">N827/N839</f>
        <v>7.1453108897286149E-2</v>
      </c>
      <c r="BW827" s="129">
        <f t="shared" ref="BW827" si="16010">O827/O839</f>
        <v>4.6277665995975853E-2</v>
      </c>
      <c r="BX827" s="124">
        <f t="shared" ref="BX827" si="16011">P827/P839</f>
        <v>6.9592838579266528E-2</v>
      </c>
      <c r="BY827" s="125">
        <f t="shared" ref="BY827" si="16012">Q827/Q839</f>
        <v>4.5864366914935319E-2</v>
      </c>
      <c r="BZ827" s="126">
        <f t="shared" ref="BZ827" si="16013">R827/R839</f>
        <v>6.1697926949654494E-2</v>
      </c>
      <c r="CA827" s="127">
        <f t="shared" ref="CA827" si="16014">S827/S839</f>
        <v>6.9097324316377537E-2</v>
      </c>
      <c r="CB827" s="124">
        <f t="shared" ref="CB827" si="16015">T827/T839</f>
        <v>8.5066162570888462E-2</v>
      </c>
      <c r="CC827" s="125">
        <f t="shared" ref="CC827" si="16016">U827/U839</f>
        <v>3.8051750380517502E-2</v>
      </c>
      <c r="CD827" s="126">
        <f t="shared" ref="CD827" si="16017">V827/V839</f>
        <v>7.3436262866191607E-2</v>
      </c>
      <c r="CE827" s="127">
        <f t="shared" ref="CE827" si="16018">W827/W839</f>
        <v>5.8437856328392247E-2</v>
      </c>
      <c r="CF827" s="124">
        <f t="shared" ref="CF827" si="16019">X827/X839</f>
        <v>6.6331658291457291E-2</v>
      </c>
      <c r="CG827" s="125">
        <f t="shared" ref="CG827" si="16020">Y827/Y839</f>
        <v>4.4695259593679461E-2</v>
      </c>
      <c r="CH827" s="126">
        <f t="shared" ref="CH827" si="16021">Z827/Z839</f>
        <v>6.798479087452472E-2</v>
      </c>
      <c r="CI827" s="124">
        <f t="shared" ref="CI827" si="16022">AA827/AA839</f>
        <v>5.5195150483888122E-2</v>
      </c>
      <c r="CJ827" s="130">
        <f t="shared" ref="CJ827" si="16023">AB827/AB839</f>
        <v>6.7713716226192239E-2</v>
      </c>
      <c r="CK827" s="131">
        <f t="shared" ref="CK827" si="16024">AC827/AC839</f>
        <v>6.074005550416281E-2</v>
      </c>
    </row>
    <row r="828" spans="1:89" x14ac:dyDescent="0.2">
      <c r="A828" s="132" t="s">
        <v>29</v>
      </c>
      <c r="B828" s="198">
        <v>351</v>
      </c>
      <c r="C828" s="182">
        <v>535</v>
      </c>
      <c r="D828" s="183">
        <v>168</v>
      </c>
      <c r="E828" s="184">
        <v>331</v>
      </c>
      <c r="F828" s="181">
        <v>293</v>
      </c>
      <c r="G828" s="185">
        <v>494</v>
      </c>
      <c r="H828" s="183">
        <v>580</v>
      </c>
      <c r="I828" s="184">
        <v>544</v>
      </c>
      <c r="J828" s="181">
        <v>147</v>
      </c>
      <c r="K828" s="182">
        <v>47</v>
      </c>
      <c r="L828" s="183">
        <v>281</v>
      </c>
      <c r="M828" s="181">
        <v>172</v>
      </c>
      <c r="N828" s="186">
        <v>425</v>
      </c>
      <c r="O828" s="199">
        <v>320</v>
      </c>
      <c r="P828" s="181">
        <v>339</v>
      </c>
      <c r="Q828" s="182">
        <v>205</v>
      </c>
      <c r="R828" s="183">
        <v>305</v>
      </c>
      <c r="S828" s="184">
        <v>267</v>
      </c>
      <c r="T828" s="181">
        <v>141</v>
      </c>
      <c r="U828" s="185">
        <v>20</v>
      </c>
      <c r="V828" s="183">
        <v>453</v>
      </c>
      <c r="W828" s="200">
        <v>208</v>
      </c>
      <c r="X828" s="181">
        <v>245</v>
      </c>
      <c r="Y828" s="185">
        <v>178</v>
      </c>
      <c r="Z828" s="183">
        <v>498</v>
      </c>
      <c r="AA828" s="181">
        <v>627</v>
      </c>
      <c r="AB828" s="165">
        <f t="shared" si="15778"/>
        <v>4226</v>
      </c>
      <c r="AC828" s="166">
        <f t="shared" si="15695"/>
        <v>3948</v>
      </c>
      <c r="BI828" s="132" t="s">
        <v>29</v>
      </c>
      <c r="BJ828" s="124">
        <f>B828/B839</f>
        <v>6.2466631073144686E-2</v>
      </c>
      <c r="BK828" s="125">
        <f t="shared" ref="BK828" si="16025">C828/C839</f>
        <v>7.9779302117506709E-2</v>
      </c>
      <c r="BL828" s="126">
        <f t="shared" ref="BL828" si="16026">D828/D839</f>
        <v>6.0366510959396331E-2</v>
      </c>
      <c r="BM828" s="127">
        <f t="shared" ref="BM828" si="16027">E828/E839</f>
        <v>8.456821665815023E-2</v>
      </c>
      <c r="BN828" s="124">
        <f t="shared" ref="BN828" si="16028">F828/F839</f>
        <v>6.0114895363151413E-2</v>
      </c>
      <c r="BO828" s="125">
        <f t="shared" ref="BO828" si="16029">G828/G839</f>
        <v>0.10644257703081232</v>
      </c>
      <c r="BP828" s="126">
        <f t="shared" ref="BP828" si="16030">H828/H839</f>
        <v>8.0321285140562249E-2</v>
      </c>
      <c r="BQ828" s="127">
        <f t="shared" ref="BQ828" si="16031">I828/I839</f>
        <v>7.905827641331202E-2</v>
      </c>
      <c r="BR828" s="124">
        <f t="shared" ref="BR828" si="16032">J828/J839</f>
        <v>0.10286913925822254</v>
      </c>
      <c r="BS828" s="125">
        <f t="shared" ref="BS828" si="16033">K828/K839</f>
        <v>4.1264266900790166E-2</v>
      </c>
      <c r="BT828" s="126">
        <f t="shared" ref="BT828" si="16034">L828/L839</f>
        <v>8.6434943094432476E-2</v>
      </c>
      <c r="BU828" s="124">
        <f t="shared" ref="BU828" si="16035">M828/M839</f>
        <v>4.8219792542753014E-2</v>
      </c>
      <c r="BV828" s="128">
        <f t="shared" ref="BV828" si="16036">N828/N839</f>
        <v>7.2998969426313981E-2</v>
      </c>
      <c r="BW828" s="129">
        <f t="shared" ref="BW828" si="16037">O828/O839</f>
        <v>5.8533016279495149E-2</v>
      </c>
      <c r="BX828" s="124">
        <f t="shared" ref="BX828" si="16038">P828/P839</f>
        <v>9.7892001155067854E-2</v>
      </c>
      <c r="BY828" s="125">
        <f t="shared" ref="BY828" si="16039">Q828/Q839</f>
        <v>8.036064288514308E-2</v>
      </c>
      <c r="BZ828" s="126">
        <f t="shared" ref="BZ828" si="16040">R828/R839</f>
        <v>7.5271470878578481E-2</v>
      </c>
      <c r="CA828" s="127">
        <f t="shared" ref="CA828" si="16041">S828/S839</f>
        <v>7.8506321670097023E-2</v>
      </c>
      <c r="CB828" s="124">
        <f t="shared" ref="CB828" si="16042">T828/T839</f>
        <v>0.1332703213610586</v>
      </c>
      <c r="CC828" s="125">
        <f t="shared" ref="CC828" si="16043">U828/U839</f>
        <v>3.0441400304414001E-2</v>
      </c>
      <c r="CD828" s="126">
        <f t="shared" ref="CD828" si="16044">V828/V839</f>
        <v>8.9667458432304031E-2</v>
      </c>
      <c r="CE828" s="127">
        <f t="shared" ref="CE828" si="16045">W828/W839</f>
        <v>5.9293044469783354E-2</v>
      </c>
      <c r="CF828" s="124">
        <f t="shared" ref="CF828" si="16046">X828/X839</f>
        <v>8.2077051926298161E-2</v>
      </c>
      <c r="CG828" s="125">
        <f t="shared" ref="CG828" si="16047">Y828/Y839</f>
        <v>8.0361173814898421E-2</v>
      </c>
      <c r="CH828" s="126">
        <f t="shared" ref="CH828" si="16048">Z828/Z839</f>
        <v>7.5741444866920152E-2</v>
      </c>
      <c r="CI828" s="124">
        <f t="shared" ref="CI828" si="16049">AA828/AA839</f>
        <v>6.6680846538338834E-2</v>
      </c>
      <c r="CJ828" s="130">
        <f t="shared" ref="CJ828" si="16050">AB828/AB839</f>
        <v>7.7993503617304005E-2</v>
      </c>
      <c r="CK828" s="131">
        <f t="shared" ref="CK828" si="16051">AC828/AC839</f>
        <v>7.3043478260869571E-2</v>
      </c>
    </row>
    <row r="829" spans="1:89" x14ac:dyDescent="0.2">
      <c r="A829" s="140" t="s">
        <v>30</v>
      </c>
      <c r="B829" s="195">
        <v>461</v>
      </c>
      <c r="C829" s="189">
        <v>463</v>
      </c>
      <c r="D829" s="190">
        <v>188</v>
      </c>
      <c r="E829" s="191">
        <v>244</v>
      </c>
      <c r="F829" s="188">
        <v>293</v>
      </c>
      <c r="G829" s="192">
        <v>346</v>
      </c>
      <c r="H829" s="190">
        <v>650</v>
      </c>
      <c r="I829" s="191">
        <v>456</v>
      </c>
      <c r="J829" s="188">
        <v>143</v>
      </c>
      <c r="K829" s="189">
        <v>46</v>
      </c>
      <c r="L829" s="190">
        <v>252</v>
      </c>
      <c r="M829" s="188">
        <v>164</v>
      </c>
      <c r="N829" s="193">
        <v>392</v>
      </c>
      <c r="O829" s="196">
        <v>267</v>
      </c>
      <c r="P829" s="188">
        <v>209</v>
      </c>
      <c r="Q829" s="189">
        <v>169</v>
      </c>
      <c r="R829" s="190">
        <v>291</v>
      </c>
      <c r="S829" s="191">
        <v>260</v>
      </c>
      <c r="T829" s="188">
        <v>134</v>
      </c>
      <c r="U829" s="192">
        <v>35</v>
      </c>
      <c r="V829" s="190">
        <v>485</v>
      </c>
      <c r="W829" s="197">
        <v>155</v>
      </c>
      <c r="X829" s="188">
        <v>255</v>
      </c>
      <c r="Y829" s="192">
        <v>183</v>
      </c>
      <c r="Z829" s="190">
        <v>395</v>
      </c>
      <c r="AA829" s="188">
        <v>762</v>
      </c>
      <c r="AB829" s="165">
        <f t="shared" si="15778"/>
        <v>4148</v>
      </c>
      <c r="AC829" s="166">
        <f t="shared" si="15695"/>
        <v>3550</v>
      </c>
      <c r="BI829" s="140" t="s">
        <v>30</v>
      </c>
      <c r="BJ829" s="124">
        <f>B829/B839</f>
        <v>8.2043068161594596E-2</v>
      </c>
      <c r="BK829" s="125">
        <f t="shared" ref="BK829" si="16052">C829/C839</f>
        <v>6.9042648374589913E-2</v>
      </c>
      <c r="BL829" s="126">
        <f t="shared" ref="BL829" si="16053">D829/D839</f>
        <v>6.7553000359324475E-2</v>
      </c>
      <c r="BM829" s="127">
        <f t="shared" ref="BM829" si="16054">E829/E839</f>
        <v>6.2340316811446091E-2</v>
      </c>
      <c r="BN829" s="124">
        <f t="shared" ref="BN829" si="16055">F829/F839</f>
        <v>6.0114895363151413E-2</v>
      </c>
      <c r="BO829" s="125">
        <f t="shared" ref="BO829" si="16056">G829/G839</f>
        <v>7.4552898082309846E-2</v>
      </c>
      <c r="BP829" s="126">
        <f t="shared" ref="BP829" si="16057">H829/H839</f>
        <v>9.0015233347181825E-2</v>
      </c>
      <c r="BQ829" s="127">
        <f t="shared" ref="BQ829" si="16058">I829/I839</f>
        <v>6.6269437581746846E-2</v>
      </c>
      <c r="BR829" s="124">
        <f t="shared" ref="BR829" si="16059">J829/J839</f>
        <v>0.1000699790062981</v>
      </c>
      <c r="BS829" s="125">
        <f t="shared" ref="BS829" si="16060">K829/K839</f>
        <v>4.0386303775241439E-2</v>
      </c>
      <c r="BT829" s="126">
        <f t="shared" ref="BT829" si="16061">L829/L839</f>
        <v>7.7514610888957239E-2</v>
      </c>
      <c r="BU829" s="124">
        <f t="shared" ref="BU829" si="16062">M829/M839</f>
        <v>4.5977011494252873E-2</v>
      </c>
      <c r="BV829" s="128">
        <f t="shared" ref="BV829" si="16063">N829/N839</f>
        <v>6.733081415321196E-2</v>
      </c>
      <c r="BW829" s="129">
        <f t="shared" ref="BW829" si="16064">O829/O839</f>
        <v>4.8838485458203768E-2</v>
      </c>
      <c r="BX829" s="124">
        <f t="shared" ref="BX829" si="16065">P829/P839</f>
        <v>6.0352295697372223E-2</v>
      </c>
      <c r="BY829" s="125">
        <f t="shared" ref="BY829" si="16066">Q829/Q839</f>
        <v>6.6248529988239907E-2</v>
      </c>
      <c r="BZ829" s="126">
        <f t="shared" ref="BZ829" si="16067">R829/R839</f>
        <v>7.1816386969397822E-2</v>
      </c>
      <c r="CA829" s="127">
        <f t="shared" ref="CA829" si="16068">S829/S839</f>
        <v>7.6448103498970896E-2</v>
      </c>
      <c r="CB829" s="124">
        <f t="shared" ref="CB829" si="16069">T829/T839</f>
        <v>0.12665406427221171</v>
      </c>
      <c r="CC829" s="125">
        <f t="shared" ref="CC829" si="16070">U829/U839</f>
        <v>5.3272450532724502E-2</v>
      </c>
      <c r="CD829" s="126">
        <f t="shared" ref="CD829" si="16071">V829/V839</f>
        <v>9.6001583531274748E-2</v>
      </c>
      <c r="CE829" s="127">
        <f t="shared" ref="CE829" si="16072">W829/W839</f>
        <v>4.4184720638540481E-2</v>
      </c>
      <c r="CF829" s="124">
        <f t="shared" ref="CF829" si="16073">X829/X839</f>
        <v>8.5427135678391955E-2</v>
      </c>
      <c r="CG829" s="125">
        <f t="shared" ref="CG829" si="16074">Y829/Y839</f>
        <v>8.2618510158013539E-2</v>
      </c>
      <c r="CH829" s="126">
        <f t="shared" ref="CH829" si="16075">Z829/Z839</f>
        <v>6.0076045627376423E-2</v>
      </c>
      <c r="CI829" s="124">
        <f t="shared" ref="CI829" si="16076">AA829/AA839</f>
        <v>8.1037966606402209E-2</v>
      </c>
      <c r="CJ829" s="130">
        <f t="shared" ref="CJ829" si="16077">AB829/AB839</f>
        <v>7.6553964269895178E-2</v>
      </c>
      <c r="CK829" s="131">
        <f t="shared" ref="CK829" si="16078">AC829/AC839</f>
        <v>6.5679925994449578E-2</v>
      </c>
    </row>
    <row r="830" spans="1:89" x14ac:dyDescent="0.2">
      <c r="A830" s="132" t="s">
        <v>31</v>
      </c>
      <c r="B830" s="198">
        <v>436</v>
      </c>
      <c r="C830" s="182">
        <v>487</v>
      </c>
      <c r="D830" s="183">
        <v>142</v>
      </c>
      <c r="E830" s="184">
        <v>311</v>
      </c>
      <c r="F830" s="181">
        <v>298</v>
      </c>
      <c r="G830" s="185">
        <v>550</v>
      </c>
      <c r="H830" s="183">
        <v>608</v>
      </c>
      <c r="I830" s="184">
        <v>468</v>
      </c>
      <c r="J830" s="181">
        <v>130</v>
      </c>
      <c r="K830" s="182">
        <v>40</v>
      </c>
      <c r="L830" s="183">
        <v>271</v>
      </c>
      <c r="M830" s="181">
        <v>138</v>
      </c>
      <c r="N830" s="186">
        <v>281</v>
      </c>
      <c r="O830" s="199">
        <v>274</v>
      </c>
      <c r="P830" s="181">
        <v>205</v>
      </c>
      <c r="Q830" s="182">
        <v>181</v>
      </c>
      <c r="R830" s="183">
        <v>259</v>
      </c>
      <c r="S830" s="184">
        <v>268</v>
      </c>
      <c r="T830" s="181">
        <v>95</v>
      </c>
      <c r="U830" s="185">
        <v>31</v>
      </c>
      <c r="V830" s="183">
        <v>446</v>
      </c>
      <c r="W830" s="200">
        <v>132</v>
      </c>
      <c r="X830" s="181">
        <v>228</v>
      </c>
      <c r="Y830" s="185">
        <v>177</v>
      </c>
      <c r="Z830" s="183">
        <v>309</v>
      </c>
      <c r="AA830" s="181">
        <v>763</v>
      </c>
      <c r="AB830" s="165">
        <f t="shared" si="15778"/>
        <v>3708</v>
      </c>
      <c r="AC830" s="166">
        <f t="shared" si="15695"/>
        <v>3820</v>
      </c>
      <c r="BI830" s="132" t="s">
        <v>31</v>
      </c>
      <c r="BJ830" s="124">
        <f>B830/B839</f>
        <v>7.7593877914219608E-2</v>
      </c>
      <c r="BK830" s="125">
        <f t="shared" ref="BK830" si="16079">C830/C839</f>
        <v>7.2621532955562187E-2</v>
      </c>
      <c r="BL830" s="126">
        <f t="shared" ref="BL830" si="16080">D830/D839</f>
        <v>5.1024074739489757E-2</v>
      </c>
      <c r="BM830" s="127">
        <f t="shared" ref="BM830" si="16081">E830/E839</f>
        <v>7.9458354624425145E-2</v>
      </c>
      <c r="BN830" s="124">
        <f t="shared" ref="BN830" si="16082">F830/F839</f>
        <v>6.1140746819860481E-2</v>
      </c>
      <c r="BO830" s="125">
        <f t="shared" ref="BO830" si="16083">G830/G839</f>
        <v>0.1185089420383538</v>
      </c>
      <c r="BP830" s="126">
        <f t="shared" ref="BP830" si="16084">H830/H839</f>
        <v>8.4198864423210076E-2</v>
      </c>
      <c r="BQ830" s="127">
        <f t="shared" ref="BQ830" si="16085">I830/I839</f>
        <v>6.8013370149687544E-2</v>
      </c>
      <c r="BR830" s="124">
        <f t="shared" ref="BR830" si="16086">J830/J839</f>
        <v>9.0972708187543744E-2</v>
      </c>
      <c r="BS830" s="125">
        <f t="shared" ref="BS830" si="16087">K830/K839</f>
        <v>3.5118525021949079E-2</v>
      </c>
      <c r="BT830" s="126">
        <f t="shared" ref="BT830" si="16088">L830/L839</f>
        <v>8.3358966471854812E-2</v>
      </c>
      <c r="BU830" s="124">
        <f t="shared" ref="BU830" si="16089">M830/M839</f>
        <v>3.8687973086627421E-2</v>
      </c>
      <c r="BV830" s="128">
        <f t="shared" ref="BV830" si="16090">N830/N839</f>
        <v>4.8265200961868773E-2</v>
      </c>
      <c r="BW830" s="129">
        <f t="shared" ref="BW830" si="16091">O830/O839</f>
        <v>5.0118895189317725E-2</v>
      </c>
      <c r="BX830" s="124">
        <f t="shared" ref="BX830" si="16092">P830/P839</f>
        <v>5.9197227837135429E-2</v>
      </c>
      <c r="BY830" s="125">
        <f t="shared" ref="BY830" si="16093">Q830/Q839</f>
        <v>7.095256762054096E-2</v>
      </c>
      <c r="BZ830" s="126">
        <f t="shared" ref="BZ830" si="16094">R830/R839</f>
        <v>6.391905231984206E-2</v>
      </c>
      <c r="CA830" s="127">
        <f t="shared" ref="CA830" si="16095">S830/S839</f>
        <v>7.8800352837400764E-2</v>
      </c>
      <c r="CB830" s="124">
        <f t="shared" ref="CB830" si="16096">T830/T839</f>
        <v>8.9792060491493381E-2</v>
      </c>
      <c r="CC830" s="125">
        <f t="shared" ref="CC830" si="16097">U830/U839</f>
        <v>4.7184170471841702E-2</v>
      </c>
      <c r="CD830" s="126">
        <f t="shared" ref="CD830" si="16098">V830/V839</f>
        <v>8.828186856690419E-2</v>
      </c>
      <c r="CE830" s="127">
        <f t="shared" ref="CE830" si="16099">W830/W839</f>
        <v>3.7628278221208664E-2</v>
      </c>
      <c r="CF830" s="124">
        <f t="shared" ref="CF830" si="16100">X830/X839</f>
        <v>7.6381909547738699E-2</v>
      </c>
      <c r="CG830" s="125">
        <f t="shared" ref="CG830" si="16101">Y830/Y839</f>
        <v>7.9909706546275397E-2</v>
      </c>
      <c r="CH830" s="126">
        <f t="shared" ref="CH830" si="16102">Z830/Z839</f>
        <v>4.6996197718631179E-2</v>
      </c>
      <c r="CI830" s="124">
        <f t="shared" ref="CI830" si="16103">AA830/AA839</f>
        <v>8.1144315643943421E-2</v>
      </c>
      <c r="CJ830" s="130">
        <f t="shared" ref="CJ830" si="16104">AB830/AB839</f>
        <v>6.8433485899896646E-2</v>
      </c>
      <c r="CK830" s="131">
        <f t="shared" ref="CK830" si="16105">AC830/AC839</f>
        <v>7.0675300647548567E-2</v>
      </c>
    </row>
    <row r="831" spans="1:89" x14ac:dyDescent="0.2">
      <c r="A831" s="140" t="s">
        <v>32</v>
      </c>
      <c r="B831" s="195">
        <v>416</v>
      </c>
      <c r="C831" s="189">
        <v>312</v>
      </c>
      <c r="D831" s="190">
        <v>92</v>
      </c>
      <c r="E831" s="191">
        <v>238</v>
      </c>
      <c r="F831" s="188">
        <v>164</v>
      </c>
      <c r="G831" s="192">
        <v>396</v>
      </c>
      <c r="H831" s="190">
        <v>299</v>
      </c>
      <c r="I831" s="191">
        <v>423</v>
      </c>
      <c r="J831" s="188">
        <v>69</v>
      </c>
      <c r="K831" s="189">
        <v>53</v>
      </c>
      <c r="L831" s="190">
        <v>264</v>
      </c>
      <c r="M831" s="188">
        <v>94</v>
      </c>
      <c r="N831" s="193">
        <v>357</v>
      </c>
      <c r="O831" s="196">
        <v>344</v>
      </c>
      <c r="P831" s="188">
        <v>158</v>
      </c>
      <c r="Q831" s="189">
        <v>179</v>
      </c>
      <c r="R831" s="190">
        <v>171</v>
      </c>
      <c r="S831" s="191">
        <v>266</v>
      </c>
      <c r="T831" s="188">
        <v>95</v>
      </c>
      <c r="U831" s="192">
        <v>12</v>
      </c>
      <c r="V831" s="190">
        <v>462</v>
      </c>
      <c r="W831" s="197">
        <v>165</v>
      </c>
      <c r="X831" s="188">
        <v>191</v>
      </c>
      <c r="Y831" s="192">
        <v>173</v>
      </c>
      <c r="Z831" s="190">
        <v>337</v>
      </c>
      <c r="AA831" s="188">
        <v>812</v>
      </c>
      <c r="AB831" s="165">
        <f t="shared" si="15778"/>
        <v>3075</v>
      </c>
      <c r="AC831" s="166">
        <f t="shared" si="15695"/>
        <v>3467</v>
      </c>
      <c r="BI831" s="140" t="s">
        <v>32</v>
      </c>
      <c r="BJ831" s="124">
        <f>B831/B839</f>
        <v>7.4034525716319632E-2</v>
      </c>
      <c r="BK831" s="125">
        <f t="shared" ref="BK831" si="16106">C831/C839</f>
        <v>4.6525499552639425E-2</v>
      </c>
      <c r="BL831" s="126">
        <f t="shared" ref="BL831" si="16107">D831/D839</f>
        <v>3.3057851239669422E-2</v>
      </c>
      <c r="BM831" s="127">
        <f t="shared" ref="BM831" si="16108">E831/E839</f>
        <v>6.0807358201328564E-2</v>
      </c>
      <c r="BN831" s="124">
        <f t="shared" ref="BN831" si="16109">F831/F839</f>
        <v>3.364792778005745E-2</v>
      </c>
      <c r="BO831" s="125">
        <f t="shared" ref="BO831" si="16110">G831/G839</f>
        <v>8.532643826761474E-2</v>
      </c>
      <c r="BP831" s="126">
        <f t="shared" ref="BP831" si="16111">H831/H839</f>
        <v>4.1407007339703643E-2</v>
      </c>
      <c r="BQ831" s="127">
        <f t="shared" ref="BQ831" si="16112">I831/I839</f>
        <v>6.1473623019909898E-2</v>
      </c>
      <c r="BR831" s="124">
        <f t="shared" ref="BR831" si="16113">J831/J839</f>
        <v>4.8285514345696293E-2</v>
      </c>
      <c r="BS831" s="125">
        <f t="shared" ref="BS831" si="16114">K831/K839</f>
        <v>4.6532045654082525E-2</v>
      </c>
      <c r="BT831" s="126">
        <f t="shared" ref="BT831" si="16115">L831/L839</f>
        <v>8.1205782836050441E-2</v>
      </c>
      <c r="BU831" s="124">
        <f t="shared" ref="BU831" si="16116">M831/M839</f>
        <v>2.6352677319876647E-2</v>
      </c>
      <c r="BV831" s="128">
        <f t="shared" ref="BV831" si="16117">N831/N839</f>
        <v>6.1319134318103742E-2</v>
      </c>
      <c r="BW831" s="129">
        <f t="shared" ref="BW831" si="16118">O831/O839</f>
        <v>6.2922992500457284E-2</v>
      </c>
      <c r="BX831" s="124">
        <f t="shared" ref="BX831" si="16119">P831/P839</f>
        <v>4.5625180479353163E-2</v>
      </c>
      <c r="BY831" s="125">
        <f t="shared" ref="BY831" si="16120">Q831/Q839</f>
        <v>7.0168561348490782E-2</v>
      </c>
      <c r="BZ831" s="126">
        <f t="shared" ref="BZ831" si="16121">R831/R839</f>
        <v>4.2201382033563675E-2</v>
      </c>
      <c r="CA831" s="127">
        <f t="shared" ref="CA831" si="16122">S831/S839</f>
        <v>7.8212290502793297E-2</v>
      </c>
      <c r="CB831" s="124">
        <f t="shared" ref="CB831" si="16123">T831/T839</f>
        <v>8.9792060491493381E-2</v>
      </c>
      <c r="CC831" s="125">
        <f t="shared" ref="CC831" si="16124">U831/U839</f>
        <v>1.8264840182648401E-2</v>
      </c>
      <c r="CD831" s="126">
        <f t="shared" ref="CD831" si="16125">V831/V839</f>
        <v>9.1448931116389548E-2</v>
      </c>
      <c r="CE831" s="127">
        <f t="shared" ref="CE831" si="16126">W831/W839</f>
        <v>4.7035347776510833E-2</v>
      </c>
      <c r="CF831" s="124">
        <f t="shared" ref="CF831" si="16127">X831/X839</f>
        <v>6.3986599664991622E-2</v>
      </c>
      <c r="CG831" s="125">
        <f t="shared" ref="CG831" si="16128">Y831/Y839</f>
        <v>7.8103837471783302E-2</v>
      </c>
      <c r="CH831" s="126">
        <f t="shared" ref="CH831" si="16129">Z831/Z839</f>
        <v>5.1254752851711029E-2</v>
      </c>
      <c r="CI831" s="124">
        <f t="shared" ref="CI831" si="16130">AA831/AA839</f>
        <v>8.6355418483462731E-2</v>
      </c>
      <c r="CJ831" s="130">
        <f t="shared" ref="CJ831" si="16131">AB831/AB839</f>
        <v>5.6751070426694229E-2</v>
      </c>
      <c r="CK831" s="131">
        <f t="shared" ref="CK831" si="16132">AC831/AC839</f>
        <v>6.4144310823311748E-2</v>
      </c>
    </row>
    <row r="832" spans="1:89" x14ac:dyDescent="0.2">
      <c r="A832" s="132" t="s">
        <v>33</v>
      </c>
      <c r="B832" s="198">
        <v>271</v>
      </c>
      <c r="C832" s="182">
        <v>311</v>
      </c>
      <c r="D832" s="183">
        <v>48</v>
      </c>
      <c r="E832" s="184">
        <v>224</v>
      </c>
      <c r="F832" s="181">
        <v>85</v>
      </c>
      <c r="G832" s="185">
        <v>416</v>
      </c>
      <c r="H832" s="183">
        <v>342</v>
      </c>
      <c r="I832" s="184">
        <v>450</v>
      </c>
      <c r="J832" s="181">
        <v>93</v>
      </c>
      <c r="K832" s="182">
        <v>47</v>
      </c>
      <c r="L832" s="183">
        <v>226</v>
      </c>
      <c r="M832" s="181">
        <v>92</v>
      </c>
      <c r="N832" s="186">
        <v>488</v>
      </c>
      <c r="O832" s="199">
        <v>271</v>
      </c>
      <c r="P832" s="181">
        <v>183</v>
      </c>
      <c r="Q832" s="182">
        <v>197</v>
      </c>
      <c r="R832" s="183">
        <v>173</v>
      </c>
      <c r="S832" s="184">
        <v>335</v>
      </c>
      <c r="T832" s="181">
        <v>47</v>
      </c>
      <c r="U832" s="185">
        <v>15</v>
      </c>
      <c r="V832" s="183">
        <v>660</v>
      </c>
      <c r="W832" s="200">
        <v>88</v>
      </c>
      <c r="X832" s="181">
        <v>102</v>
      </c>
      <c r="Y832" s="185">
        <v>131</v>
      </c>
      <c r="Z832" s="183">
        <v>393</v>
      </c>
      <c r="AA832" s="181">
        <v>809</v>
      </c>
      <c r="AB832" s="165">
        <f t="shared" si="15778"/>
        <v>3111</v>
      </c>
      <c r="AC832" s="166">
        <f t="shared" si="15695"/>
        <v>3386</v>
      </c>
      <c r="BI832" s="132" t="s">
        <v>33</v>
      </c>
      <c r="BJ832" s="124">
        <f>B832/B839</f>
        <v>4.8229222281544762E-2</v>
      </c>
      <c r="BK832" s="125">
        <f t="shared" ref="BK832" si="16133">C832/C839</f>
        <v>4.6376379361765585E-2</v>
      </c>
      <c r="BL832" s="126">
        <f t="shared" ref="BL832" si="16134">D832/D839</f>
        <v>1.7247574559827523E-2</v>
      </c>
      <c r="BM832" s="127">
        <f t="shared" ref="BM832" si="16135">E832/E839</f>
        <v>5.7230454777720999E-2</v>
      </c>
      <c r="BN832" s="124">
        <f t="shared" ref="BN832" si="16136">F832/F839</f>
        <v>1.7439474764054164E-2</v>
      </c>
      <c r="BO832" s="125">
        <f t="shared" ref="BO832" si="16137">G832/G839</f>
        <v>8.9635854341736695E-2</v>
      </c>
      <c r="BP832" s="126">
        <f t="shared" ref="BP832" si="16138">H832/H839</f>
        <v>4.7361861238055671E-2</v>
      </c>
      <c r="BQ832" s="127">
        <f t="shared" ref="BQ832" si="16139">I832/I839</f>
        <v>6.5397471297776483E-2</v>
      </c>
      <c r="BR832" s="124">
        <f t="shared" ref="BR832" si="16140">J832/J839</f>
        <v>6.5080475857242831E-2</v>
      </c>
      <c r="BS832" s="125">
        <f t="shared" ref="BS832" si="16141">K832/K839</f>
        <v>4.1264266900790166E-2</v>
      </c>
      <c r="BT832" s="126">
        <f t="shared" ref="BT832" si="16142">L832/L839</f>
        <v>6.9517071670255309E-2</v>
      </c>
      <c r="BU832" s="124">
        <f t="shared" ref="BU832" si="16143">M832/M839</f>
        <v>2.5791982057751611E-2</v>
      </c>
      <c r="BV832" s="128">
        <f t="shared" ref="BV832" si="16144">N832/N839</f>
        <v>8.381999312950876E-2</v>
      </c>
      <c r="BW832" s="129">
        <f t="shared" ref="BW832" si="16145">O832/O839</f>
        <v>4.9570148161697455E-2</v>
      </c>
      <c r="BX832" s="124">
        <f t="shared" ref="BX832" si="16146">P832/P839</f>
        <v>5.2844354605833095E-2</v>
      </c>
      <c r="BY832" s="125">
        <f t="shared" ref="BY832" si="16147">Q832/Q839</f>
        <v>7.7224617796942369E-2</v>
      </c>
      <c r="BZ832" s="126">
        <f t="shared" ref="BZ832" si="16148">R832/R839</f>
        <v>4.2694965449160911E-2</v>
      </c>
      <c r="CA832" s="127">
        <f t="shared" ref="CA832" si="16149">S832/S839</f>
        <v>9.8500441046750958E-2</v>
      </c>
      <c r="CB832" s="124">
        <f t="shared" ref="CB832" si="16150">T832/T839</f>
        <v>4.4423440453686201E-2</v>
      </c>
      <c r="CC832" s="125">
        <f t="shared" ref="CC832" si="16151">U832/U839</f>
        <v>2.2831050228310501E-2</v>
      </c>
      <c r="CD832" s="126">
        <f t="shared" ref="CD832" si="16152">V832/V839</f>
        <v>0.13064133016627077</v>
      </c>
      <c r="CE832" s="127">
        <f t="shared" ref="CE832" si="16153">W832/W839</f>
        <v>2.5085518814139111E-2</v>
      </c>
      <c r="CF832" s="124">
        <f t="shared" ref="CF832" si="16154">X832/X839</f>
        <v>3.4170854271356785E-2</v>
      </c>
      <c r="CG832" s="125">
        <f t="shared" ref="CG832" si="16155">Y832/Y839</f>
        <v>5.9142212189616253E-2</v>
      </c>
      <c r="CH832" s="126">
        <f t="shared" ref="CH832" si="16156">Z832/Z839</f>
        <v>5.9771863117870722E-2</v>
      </c>
      <c r="CI832" s="124">
        <f t="shared" ref="CI832" si="16157">AA832/AA839</f>
        <v>8.6036371370839096E-2</v>
      </c>
      <c r="CJ832" s="130">
        <f t="shared" ref="CJ832" si="16158">AB832/AB839</f>
        <v>5.741547320242138E-2</v>
      </c>
      <c r="CK832" s="131">
        <f t="shared" ref="CK832" si="16159">AC832/AC839</f>
        <v>6.264569842738206E-2</v>
      </c>
    </row>
    <row r="833" spans="1:89" x14ac:dyDescent="0.2">
      <c r="A833" s="140" t="s">
        <v>34</v>
      </c>
      <c r="B833" s="195">
        <v>8</v>
      </c>
      <c r="C833" s="189">
        <v>560</v>
      </c>
      <c r="D833" s="190">
        <v>6</v>
      </c>
      <c r="E833" s="191">
        <v>335</v>
      </c>
      <c r="F833" s="188">
        <v>9</v>
      </c>
      <c r="G833" s="192">
        <v>368</v>
      </c>
      <c r="H833" s="190">
        <v>37</v>
      </c>
      <c r="I833" s="191">
        <v>323</v>
      </c>
      <c r="J833" s="188">
        <v>18</v>
      </c>
      <c r="K833" s="189">
        <v>38</v>
      </c>
      <c r="L833" s="190">
        <v>171</v>
      </c>
      <c r="M833" s="188">
        <v>71</v>
      </c>
      <c r="N833" s="193">
        <v>275</v>
      </c>
      <c r="O833" s="196">
        <v>163</v>
      </c>
      <c r="P833" s="188">
        <v>96</v>
      </c>
      <c r="Q833" s="189">
        <v>83</v>
      </c>
      <c r="R833" s="190">
        <v>32</v>
      </c>
      <c r="S833" s="191">
        <v>125</v>
      </c>
      <c r="T833" s="188">
        <v>8</v>
      </c>
      <c r="U833" s="192">
        <v>7</v>
      </c>
      <c r="V833" s="190">
        <v>216</v>
      </c>
      <c r="W833" s="197">
        <v>47</v>
      </c>
      <c r="X833" s="188">
        <v>23</v>
      </c>
      <c r="Y833" s="192">
        <v>51</v>
      </c>
      <c r="Z833" s="190">
        <v>93</v>
      </c>
      <c r="AA833" s="188">
        <v>345</v>
      </c>
      <c r="AB833" s="165">
        <f t="shared" si="15778"/>
        <v>992</v>
      </c>
      <c r="AC833" s="166">
        <f t="shared" si="15695"/>
        <v>2516</v>
      </c>
      <c r="BI833" s="140" t="s">
        <v>34</v>
      </c>
      <c r="BJ833" s="124">
        <f>B833/B839</f>
        <v>1.4237408791599928E-3</v>
      </c>
      <c r="BK833" s="125">
        <f t="shared" ref="BK833" si="16160">C833/C839</f>
        <v>8.3507306889352817E-2</v>
      </c>
      <c r="BL833" s="126">
        <f t="shared" ref="BL833" si="16161">D833/D839</f>
        <v>2.1559468199784403E-3</v>
      </c>
      <c r="BM833" s="127">
        <f t="shared" ref="BM833" si="16162">E833/E839</f>
        <v>8.5590189064895253E-2</v>
      </c>
      <c r="BN833" s="124">
        <f t="shared" ref="BN833" si="16163">F833/F839</f>
        <v>1.8465326220763233E-3</v>
      </c>
      <c r="BO833" s="125">
        <f t="shared" ref="BO833" si="16164">G833/G839</f>
        <v>7.9293255763843995E-2</v>
      </c>
      <c r="BP833" s="126">
        <f t="shared" ref="BP833" si="16165">H833/H839</f>
        <v>5.1239440520703507E-3</v>
      </c>
      <c r="BQ833" s="127">
        <f t="shared" ref="BQ833" si="16166">I833/I839</f>
        <v>4.6940851620404012E-2</v>
      </c>
      <c r="BR833" s="124">
        <f t="shared" ref="BR833" si="16167">J833/J839</f>
        <v>1.2596221133659902E-2</v>
      </c>
      <c r="BS833" s="125">
        <f t="shared" ref="BS833" si="16168">K833/K839</f>
        <v>3.3362598770851626E-2</v>
      </c>
      <c r="BT833" s="126">
        <f t="shared" ref="BT833" si="16169">L833/L839</f>
        <v>5.2599200246078129E-2</v>
      </c>
      <c r="BU833" s="124">
        <f t="shared" ref="BU833" si="16170">M833/M839</f>
        <v>1.9904681805438744E-2</v>
      </c>
      <c r="BV833" s="128">
        <f t="shared" ref="BV833" si="16171">N833/N839</f>
        <v>4.7234627275850226E-2</v>
      </c>
      <c r="BW833" s="129">
        <f t="shared" ref="BW833" si="16172">O833/O839</f>
        <v>2.9815255167367844E-2</v>
      </c>
      <c r="BX833" s="124">
        <f t="shared" ref="BX833" si="16173">P833/P839</f>
        <v>2.7721628645682932E-2</v>
      </c>
      <c r="BY833" s="125">
        <f t="shared" ref="BY833" si="16174">Q833/Q839</f>
        <v>3.2536260290082324E-2</v>
      </c>
      <c r="BZ833" s="126">
        <f t="shared" ref="BZ833" si="16175">R833/R839</f>
        <v>7.8973346495557744E-3</v>
      </c>
      <c r="CA833" s="127">
        <f t="shared" ref="CA833" si="16176">S833/S839</f>
        <v>3.6753895912966773E-2</v>
      </c>
      <c r="CB833" s="124">
        <f t="shared" ref="CB833" si="16177">T833/T839</f>
        <v>7.5614366729678641E-3</v>
      </c>
      <c r="CC833" s="125">
        <f t="shared" ref="CC833" si="16178">U833/U839</f>
        <v>1.06544901065449E-2</v>
      </c>
      <c r="CD833" s="126">
        <f t="shared" ref="CD833" si="16179">V833/V839</f>
        <v>4.2755344418052253E-2</v>
      </c>
      <c r="CE833" s="127">
        <f t="shared" ref="CE833" si="16180">W833/W839</f>
        <v>1.3397947548460661E-2</v>
      </c>
      <c r="CF833" s="124">
        <f t="shared" ref="CF833" si="16181">X833/X839</f>
        <v>7.7051926298157452E-3</v>
      </c>
      <c r="CG833" s="125">
        <f t="shared" ref="CG833" si="16182">Y833/Y839</f>
        <v>2.3024830699774266E-2</v>
      </c>
      <c r="CH833" s="126">
        <f t="shared" ref="CH833" si="16183">Z833/Z839</f>
        <v>1.4144486692015209E-2</v>
      </c>
      <c r="CI833" s="124">
        <f t="shared" ref="CI833" si="16184">AA833/AA839</f>
        <v>3.6690417951717534E-2</v>
      </c>
      <c r="CJ833" s="130">
        <f t="shared" ref="CJ833" si="16185">AB833/AB839</f>
        <v>1.8307987597814854E-2</v>
      </c>
      <c r="CK833" s="131">
        <f t="shared" ref="CK833" si="16186">AC833/AC839</f>
        <v>4.654949121184089E-2</v>
      </c>
    </row>
    <row r="834" spans="1:89" x14ac:dyDescent="0.2">
      <c r="A834" s="132" t="s">
        <v>35</v>
      </c>
      <c r="B834" s="198">
        <v>0</v>
      </c>
      <c r="C834" s="182">
        <v>150</v>
      </c>
      <c r="D834" s="183">
        <v>0</v>
      </c>
      <c r="E834" s="184">
        <v>109</v>
      </c>
      <c r="F834" s="181">
        <v>1</v>
      </c>
      <c r="G834" s="185">
        <v>101</v>
      </c>
      <c r="H834" s="183">
        <v>6</v>
      </c>
      <c r="I834" s="184">
        <v>82</v>
      </c>
      <c r="J834" s="181">
        <v>0</v>
      </c>
      <c r="K834" s="182">
        <v>10</v>
      </c>
      <c r="L834" s="183">
        <v>4</v>
      </c>
      <c r="M834" s="181">
        <v>1</v>
      </c>
      <c r="N834" s="186">
        <v>3</v>
      </c>
      <c r="O834" s="199">
        <v>24</v>
      </c>
      <c r="P834" s="181">
        <v>0</v>
      </c>
      <c r="Q834" s="182">
        <v>13</v>
      </c>
      <c r="R834" s="183">
        <v>1</v>
      </c>
      <c r="S834" s="184">
        <v>31</v>
      </c>
      <c r="T834" s="181">
        <v>0</v>
      </c>
      <c r="U834" s="185">
        <v>1</v>
      </c>
      <c r="V834" s="183">
        <v>1</v>
      </c>
      <c r="W834" s="200">
        <v>2</v>
      </c>
      <c r="X834" s="181">
        <v>3</v>
      </c>
      <c r="Y834" s="185">
        <v>9</v>
      </c>
      <c r="Z834" s="183">
        <v>2</v>
      </c>
      <c r="AA834" s="181">
        <v>5</v>
      </c>
      <c r="AB834" s="165">
        <f t="shared" si="15778"/>
        <v>21</v>
      </c>
      <c r="AC834" s="166">
        <f t="shared" si="15695"/>
        <v>538</v>
      </c>
      <c r="BI834" s="132" t="s">
        <v>35</v>
      </c>
      <c r="BJ834" s="124">
        <f>B834/B839</f>
        <v>0</v>
      </c>
      <c r="BK834" s="125">
        <f t="shared" ref="BK834" si="16187">C834/C839</f>
        <v>2.2368028631076647E-2</v>
      </c>
      <c r="BL834" s="126">
        <f t="shared" ref="BL834" si="16188">D834/D839</f>
        <v>0</v>
      </c>
      <c r="BM834" s="127">
        <f t="shared" ref="BM834" si="16189">E834/E839</f>
        <v>2.7848748083801736E-2</v>
      </c>
      <c r="BN834" s="124">
        <f t="shared" ref="BN834" si="16190">F834/F839</f>
        <v>2.051702913418137E-4</v>
      </c>
      <c r="BO834" s="125">
        <f t="shared" ref="BO834" si="16191">G834/G839</f>
        <v>2.1762551174315879E-2</v>
      </c>
      <c r="BP834" s="126">
        <f t="shared" ref="BP834" si="16192">H834/H839</f>
        <v>8.3090984628167843E-4</v>
      </c>
      <c r="BQ834" s="127">
        <f t="shared" ref="BQ834" si="16193">I834/I839</f>
        <v>1.1916872547594826E-2</v>
      </c>
      <c r="BR834" s="124">
        <f t="shared" ref="BR834" si="16194">J834/J839</f>
        <v>0</v>
      </c>
      <c r="BS834" s="125">
        <f t="shared" ref="BS834" si="16195">K834/K839</f>
        <v>8.7796312554872698E-3</v>
      </c>
      <c r="BT834" s="126">
        <f t="shared" ref="BT834" si="16196">L834/L839</f>
        <v>1.2303906490310674E-3</v>
      </c>
      <c r="BU834" s="124">
        <f t="shared" ref="BU834" si="16197">M834/M839</f>
        <v>2.8034763106251753E-4</v>
      </c>
      <c r="BV834" s="128">
        <f t="shared" ref="BV834" si="16198">N834/N839</f>
        <v>5.1528684300927512E-4</v>
      </c>
      <c r="BW834" s="129">
        <f t="shared" ref="BW834" si="16199">O834/O839</f>
        <v>4.389976220962136E-3</v>
      </c>
      <c r="BX834" s="124">
        <f t="shared" ref="BX834" si="16200">P834/P839</f>
        <v>0</v>
      </c>
      <c r="BY834" s="125">
        <f t="shared" ref="BY834" si="16201">Q834/Q839</f>
        <v>5.0960407683261462E-3</v>
      </c>
      <c r="BZ834" s="126">
        <f t="shared" ref="BZ834" si="16202">R834/R839</f>
        <v>2.4679170779861795E-4</v>
      </c>
      <c r="CA834" s="127">
        <f t="shared" ref="CA834" si="16203">S834/S839</f>
        <v>9.11496618641576E-3</v>
      </c>
      <c r="CB834" s="124">
        <f t="shared" ref="CB834" si="16204">T834/T839</f>
        <v>0</v>
      </c>
      <c r="CC834" s="125">
        <f t="shared" ref="CC834" si="16205">U834/U839</f>
        <v>1.5220700152207001E-3</v>
      </c>
      <c r="CD834" s="126">
        <f t="shared" ref="CD834" si="16206">V834/V839</f>
        <v>1.9794140934283451E-4</v>
      </c>
      <c r="CE834" s="127">
        <f t="shared" ref="CE834" si="16207">W834/W839</f>
        <v>5.7012542759407071E-4</v>
      </c>
      <c r="CF834" s="124">
        <f t="shared" ref="CF834" si="16208">X834/X839</f>
        <v>1.0050251256281408E-3</v>
      </c>
      <c r="CG834" s="125">
        <f t="shared" ref="CG834" si="16209">Y834/Y839</f>
        <v>4.0632054176072234E-3</v>
      </c>
      <c r="CH834" s="126">
        <f t="shared" ref="CH834" si="16210">Z834/Z839</f>
        <v>3.0418250950570342E-4</v>
      </c>
      <c r="CI834" s="124">
        <f t="shared" ref="CI834" si="16211">AA834/AA839</f>
        <v>5.3174518770605125E-4</v>
      </c>
      <c r="CJ834" s="130">
        <f t="shared" ref="CJ834" si="16212">AB834/AB839</f>
        <v>3.875682858408386E-4</v>
      </c>
      <c r="CK834" s="131">
        <f t="shared" ref="CK834" si="16213">AC834/AC839</f>
        <v>9.9537465309898245E-3</v>
      </c>
    </row>
    <row r="835" spans="1:89" x14ac:dyDescent="0.2">
      <c r="A835" s="140" t="s">
        <v>36</v>
      </c>
      <c r="B835" s="195">
        <v>0</v>
      </c>
      <c r="C835" s="189">
        <v>0</v>
      </c>
      <c r="D835" s="190">
        <v>0</v>
      </c>
      <c r="E835" s="191">
        <v>0</v>
      </c>
      <c r="F835" s="188">
        <v>0</v>
      </c>
      <c r="G835" s="192">
        <v>0</v>
      </c>
      <c r="H835" s="190">
        <v>0</v>
      </c>
      <c r="I835" s="191">
        <v>0</v>
      </c>
      <c r="J835" s="188">
        <v>0</v>
      </c>
      <c r="K835" s="192">
        <v>0</v>
      </c>
      <c r="L835" s="190">
        <v>0</v>
      </c>
      <c r="M835" s="188">
        <v>0</v>
      </c>
      <c r="N835" s="193">
        <v>0</v>
      </c>
      <c r="O835" s="196">
        <v>0</v>
      </c>
      <c r="P835" s="188">
        <v>0</v>
      </c>
      <c r="Q835" s="192">
        <v>0</v>
      </c>
      <c r="R835" s="190">
        <v>0</v>
      </c>
      <c r="S835" s="191">
        <v>0</v>
      </c>
      <c r="T835" s="188">
        <v>0</v>
      </c>
      <c r="U835" s="192">
        <v>0</v>
      </c>
      <c r="V835" s="190">
        <v>0</v>
      </c>
      <c r="W835" s="191">
        <v>0</v>
      </c>
      <c r="X835" s="188">
        <v>0</v>
      </c>
      <c r="Y835" s="192">
        <v>0</v>
      </c>
      <c r="Z835" s="190">
        <v>0</v>
      </c>
      <c r="AA835" s="188">
        <v>0</v>
      </c>
      <c r="AB835" s="165">
        <f t="shared" si="15778"/>
        <v>0</v>
      </c>
      <c r="AC835" s="166">
        <f t="shared" si="15695"/>
        <v>0</v>
      </c>
      <c r="BI835" s="140" t="s">
        <v>36</v>
      </c>
      <c r="BJ835" s="124">
        <f>B835/B839</f>
        <v>0</v>
      </c>
      <c r="BK835" s="125">
        <f t="shared" ref="BK835" si="16214">C835/C839</f>
        <v>0</v>
      </c>
      <c r="BL835" s="126">
        <f t="shared" ref="BL835" si="16215">D835/D839</f>
        <v>0</v>
      </c>
      <c r="BM835" s="127">
        <f t="shared" ref="BM835" si="16216">E835/E839</f>
        <v>0</v>
      </c>
      <c r="BN835" s="124">
        <f t="shared" ref="BN835" si="16217">F835/F839</f>
        <v>0</v>
      </c>
      <c r="BO835" s="125">
        <f t="shared" ref="BO835" si="16218">G835/G839</f>
        <v>0</v>
      </c>
      <c r="BP835" s="126">
        <f t="shared" ref="BP835" si="16219">H835/H839</f>
        <v>0</v>
      </c>
      <c r="BQ835" s="127">
        <f t="shared" ref="BQ835" si="16220">I835/I839</f>
        <v>0</v>
      </c>
      <c r="BR835" s="124">
        <f t="shared" ref="BR835" si="16221">J835/J839</f>
        <v>0</v>
      </c>
      <c r="BS835" s="125">
        <f t="shared" ref="BS835" si="16222">K835/K839</f>
        <v>0</v>
      </c>
      <c r="BT835" s="126">
        <f t="shared" ref="BT835" si="16223">L835/L839</f>
        <v>0</v>
      </c>
      <c r="BU835" s="124">
        <f t="shared" ref="BU835" si="16224">M835/M839</f>
        <v>0</v>
      </c>
      <c r="BV835" s="128">
        <f t="shared" ref="BV835" si="16225">N835/N839</f>
        <v>0</v>
      </c>
      <c r="BW835" s="129">
        <f t="shared" ref="BW835" si="16226">O835/O839</f>
        <v>0</v>
      </c>
      <c r="BX835" s="124">
        <f t="shared" ref="BX835" si="16227">P835/P839</f>
        <v>0</v>
      </c>
      <c r="BY835" s="125">
        <f t="shared" ref="BY835" si="16228">Q835/Q839</f>
        <v>0</v>
      </c>
      <c r="BZ835" s="126">
        <f t="shared" ref="BZ835" si="16229">R835/R839</f>
        <v>0</v>
      </c>
      <c r="CA835" s="127">
        <f t="shared" ref="CA835" si="16230">S835/S839</f>
        <v>0</v>
      </c>
      <c r="CB835" s="124">
        <f t="shared" ref="CB835" si="16231">T835/T839</f>
        <v>0</v>
      </c>
      <c r="CC835" s="125">
        <f t="shared" ref="CC835" si="16232">U835/U839</f>
        <v>0</v>
      </c>
      <c r="CD835" s="126">
        <f t="shared" ref="CD835" si="16233">V835/V839</f>
        <v>0</v>
      </c>
      <c r="CE835" s="127">
        <f t="shared" ref="CE835" si="16234">W835/W839</f>
        <v>0</v>
      </c>
      <c r="CF835" s="124">
        <f t="shared" ref="CF835" si="16235">X835/X839</f>
        <v>0</v>
      </c>
      <c r="CG835" s="125">
        <f t="shared" ref="CG835" si="16236">Y835/Y839</f>
        <v>0</v>
      </c>
      <c r="CH835" s="126">
        <f t="shared" ref="CH835" si="16237">Z835/Z839</f>
        <v>0</v>
      </c>
      <c r="CI835" s="124">
        <f t="shared" ref="CI835" si="16238">AA835/AA839</f>
        <v>0</v>
      </c>
      <c r="CJ835" s="130">
        <f t="shared" ref="CJ835" si="16239">AB835/AB839</f>
        <v>0</v>
      </c>
      <c r="CK835" s="131">
        <f t="shared" ref="CK835" si="16240">AC835/AC839</f>
        <v>0</v>
      </c>
    </row>
    <row r="836" spans="1:89" x14ac:dyDescent="0.2">
      <c r="A836" s="132" t="s">
        <v>37</v>
      </c>
      <c r="B836" s="57"/>
      <c r="C836" s="58"/>
      <c r="D836" s="134"/>
      <c r="E836" s="135"/>
      <c r="F836" s="133"/>
      <c r="G836" s="136"/>
      <c r="H836" s="134"/>
      <c r="I836" s="135"/>
      <c r="J836" s="133"/>
      <c r="K836" s="136"/>
      <c r="L836" s="134"/>
      <c r="M836" s="133"/>
      <c r="N836" s="137"/>
      <c r="O836" s="138"/>
      <c r="P836" s="133"/>
      <c r="Q836" s="136"/>
      <c r="R836" s="134"/>
      <c r="S836" s="135"/>
      <c r="T836" s="133"/>
      <c r="U836" s="136"/>
      <c r="V836" s="134"/>
      <c r="W836" s="135"/>
      <c r="X836" s="133"/>
      <c r="Y836" s="136"/>
      <c r="Z836" s="139"/>
      <c r="AA836" s="2"/>
      <c r="AB836" s="165"/>
      <c r="AC836" s="166"/>
      <c r="BI836" s="132" t="s">
        <v>37</v>
      </c>
      <c r="BJ836" s="124">
        <f>B836/B839</f>
        <v>0</v>
      </c>
      <c r="BK836" s="125">
        <f t="shared" ref="BK836" si="16241">C836/C839</f>
        <v>0</v>
      </c>
      <c r="BL836" s="126">
        <f t="shared" ref="BL836" si="16242">D836/D839</f>
        <v>0</v>
      </c>
      <c r="BM836" s="127">
        <f t="shared" ref="BM836" si="16243">E836/E839</f>
        <v>0</v>
      </c>
      <c r="BN836" s="124">
        <f t="shared" ref="BN836" si="16244">F836/F839</f>
        <v>0</v>
      </c>
      <c r="BO836" s="125">
        <f t="shared" ref="BO836" si="16245">G836/G839</f>
        <v>0</v>
      </c>
      <c r="BP836" s="126">
        <f t="shared" ref="BP836" si="16246">H836/H839</f>
        <v>0</v>
      </c>
      <c r="BQ836" s="127">
        <f t="shared" ref="BQ836" si="16247">I836/I839</f>
        <v>0</v>
      </c>
      <c r="BR836" s="124">
        <f t="shared" ref="BR836" si="16248">J836/J839</f>
        <v>0</v>
      </c>
      <c r="BS836" s="125">
        <f t="shared" ref="BS836" si="16249">K836/K839</f>
        <v>0</v>
      </c>
      <c r="BT836" s="126">
        <f t="shared" ref="BT836" si="16250">L836/L839</f>
        <v>0</v>
      </c>
      <c r="BU836" s="124">
        <f t="shared" ref="BU836" si="16251">M836/M839</f>
        <v>0</v>
      </c>
      <c r="BV836" s="128">
        <f t="shared" ref="BV836" si="16252">N836/N839</f>
        <v>0</v>
      </c>
      <c r="BW836" s="129">
        <f t="shared" ref="BW836" si="16253">O836/O839</f>
        <v>0</v>
      </c>
      <c r="BX836" s="124">
        <f t="shared" ref="BX836" si="16254">P836/P839</f>
        <v>0</v>
      </c>
      <c r="BY836" s="125">
        <f t="shared" ref="BY836" si="16255">Q836/Q839</f>
        <v>0</v>
      </c>
      <c r="BZ836" s="126">
        <f t="shared" ref="BZ836" si="16256">R836/R839</f>
        <v>0</v>
      </c>
      <c r="CA836" s="127">
        <f t="shared" ref="CA836" si="16257">S836/S839</f>
        <v>0</v>
      </c>
      <c r="CB836" s="124">
        <f t="shared" ref="CB836" si="16258">T836/T839</f>
        <v>0</v>
      </c>
      <c r="CC836" s="125">
        <f t="shared" ref="CC836" si="16259">U836/U839</f>
        <v>0</v>
      </c>
      <c r="CD836" s="126">
        <f t="shared" ref="CD836" si="16260">V836/V839</f>
        <v>0</v>
      </c>
      <c r="CE836" s="127">
        <f t="shared" ref="CE836" si="16261">W836/W839</f>
        <v>0</v>
      </c>
      <c r="CF836" s="124">
        <f t="shared" ref="CF836" si="16262">X836/X839</f>
        <v>0</v>
      </c>
      <c r="CG836" s="125">
        <f t="shared" ref="CG836" si="16263">Y836/Y839</f>
        <v>0</v>
      </c>
      <c r="CH836" s="126">
        <f t="shared" ref="CH836" si="16264">Z836/Z839</f>
        <v>0</v>
      </c>
      <c r="CI836" s="124">
        <f t="shared" ref="CI836" si="16265">AA836/AA839</f>
        <v>0</v>
      </c>
      <c r="CJ836" s="130">
        <f t="shared" ref="CJ836" si="16266">AB836/AB839</f>
        <v>0</v>
      </c>
      <c r="CK836" s="131">
        <f t="shared" ref="CK836" si="16267">AC836/AC839</f>
        <v>0</v>
      </c>
    </row>
    <row r="837" spans="1:89" x14ac:dyDescent="0.2">
      <c r="A837" s="140" t="s">
        <v>38</v>
      </c>
      <c r="B837" s="55"/>
      <c r="C837" s="56"/>
      <c r="D837" s="145"/>
      <c r="E837" s="142"/>
      <c r="F837" s="143"/>
      <c r="G837" s="144"/>
      <c r="H837" s="145"/>
      <c r="I837" s="142"/>
      <c r="J837" s="143"/>
      <c r="K837" s="144"/>
      <c r="L837" s="145"/>
      <c r="M837" s="143"/>
      <c r="N837" s="147"/>
      <c r="O837" s="146"/>
      <c r="P837" s="143"/>
      <c r="Q837" s="144"/>
      <c r="R837" s="145"/>
      <c r="S837" s="142"/>
      <c r="T837" s="143"/>
      <c r="U837" s="144"/>
      <c r="V837" s="145"/>
      <c r="W837" s="142"/>
      <c r="X837" s="143"/>
      <c r="Y837" s="144"/>
      <c r="Z837" s="3"/>
      <c r="AA837" s="141"/>
      <c r="AB837" s="165"/>
      <c r="AC837" s="166"/>
      <c r="BI837" s="140" t="s">
        <v>38</v>
      </c>
      <c r="BJ837" s="124">
        <f>B837/B839</f>
        <v>0</v>
      </c>
      <c r="BK837" s="125">
        <f t="shared" ref="BK837" si="16268">C837/C839</f>
        <v>0</v>
      </c>
      <c r="BL837" s="126">
        <f t="shared" ref="BL837" si="16269">D837/D839</f>
        <v>0</v>
      </c>
      <c r="BM837" s="127">
        <f t="shared" ref="BM837" si="16270">E837/E839</f>
        <v>0</v>
      </c>
      <c r="BN837" s="124">
        <f t="shared" ref="BN837" si="16271">F837/F839</f>
        <v>0</v>
      </c>
      <c r="BO837" s="125">
        <f t="shared" ref="BO837" si="16272">G837/G839</f>
        <v>0</v>
      </c>
      <c r="BP837" s="126">
        <f t="shared" ref="BP837" si="16273">H837/H839</f>
        <v>0</v>
      </c>
      <c r="BQ837" s="127">
        <f t="shared" ref="BQ837" si="16274">I837/I839</f>
        <v>0</v>
      </c>
      <c r="BR837" s="124">
        <f t="shared" ref="BR837" si="16275">J837/J839</f>
        <v>0</v>
      </c>
      <c r="BS837" s="125">
        <f t="shared" ref="BS837" si="16276">K837/K839</f>
        <v>0</v>
      </c>
      <c r="BT837" s="126">
        <f t="shared" ref="BT837" si="16277">L837/L839</f>
        <v>0</v>
      </c>
      <c r="BU837" s="124">
        <f t="shared" ref="BU837" si="16278">M837/M839</f>
        <v>0</v>
      </c>
      <c r="BV837" s="128">
        <f t="shared" ref="BV837" si="16279">N837/N839</f>
        <v>0</v>
      </c>
      <c r="BW837" s="129">
        <f t="shared" ref="BW837" si="16280">O837/O839</f>
        <v>0</v>
      </c>
      <c r="BX837" s="124">
        <f t="shared" ref="BX837" si="16281">P837/P839</f>
        <v>0</v>
      </c>
      <c r="BY837" s="125">
        <f t="shared" ref="BY837" si="16282">Q837/Q839</f>
        <v>0</v>
      </c>
      <c r="BZ837" s="126">
        <f t="shared" ref="BZ837" si="16283">R837/R839</f>
        <v>0</v>
      </c>
      <c r="CA837" s="127">
        <f t="shared" ref="CA837" si="16284">S837/S839</f>
        <v>0</v>
      </c>
      <c r="CB837" s="124">
        <f t="shared" ref="CB837" si="16285">T837/T839</f>
        <v>0</v>
      </c>
      <c r="CC837" s="125">
        <f t="shared" ref="CC837" si="16286">U837/U839</f>
        <v>0</v>
      </c>
      <c r="CD837" s="126">
        <f t="shared" ref="CD837" si="16287">V837/V839</f>
        <v>0</v>
      </c>
      <c r="CE837" s="127">
        <f t="shared" ref="CE837" si="16288">W837/W839</f>
        <v>0</v>
      </c>
      <c r="CF837" s="124">
        <f t="shared" ref="CF837" si="16289">X837/X839</f>
        <v>0</v>
      </c>
      <c r="CG837" s="125">
        <f t="shared" ref="CG837" si="16290">Y837/Y839</f>
        <v>0</v>
      </c>
      <c r="CH837" s="126">
        <f t="shared" ref="CH837" si="16291">Z837/Z839</f>
        <v>0</v>
      </c>
      <c r="CI837" s="124">
        <f t="shared" ref="CI837" si="16292">AA837/AA839</f>
        <v>0</v>
      </c>
      <c r="CJ837" s="130">
        <f t="shared" ref="CJ837" si="16293">AB837/AB839</f>
        <v>0</v>
      </c>
      <c r="CK837" s="131">
        <f t="shared" ref="CK837" si="16294">AC837/AC839</f>
        <v>0</v>
      </c>
    </row>
    <row r="838" spans="1:89" ht="13.5" thickBot="1" x14ac:dyDescent="0.25">
      <c r="A838" s="132" t="s">
        <v>39</v>
      </c>
      <c r="B838" s="57"/>
      <c r="C838" s="58"/>
      <c r="D838" s="134"/>
      <c r="E838" s="135"/>
      <c r="F838" s="133"/>
      <c r="G838" s="136"/>
      <c r="H838" s="134"/>
      <c r="I838" s="135"/>
      <c r="J838" s="133"/>
      <c r="K838" s="136"/>
      <c r="L838" s="134"/>
      <c r="M838" s="133"/>
      <c r="N838" s="137"/>
      <c r="O838" s="138"/>
      <c r="P838" s="133"/>
      <c r="Q838" s="136"/>
      <c r="R838" s="134"/>
      <c r="S838" s="135"/>
      <c r="T838" s="133"/>
      <c r="U838" s="136"/>
      <c r="V838" s="134"/>
      <c r="W838" s="135"/>
      <c r="X838" s="133"/>
      <c r="Y838" s="136"/>
      <c r="Z838" s="139"/>
      <c r="AA838" s="2"/>
      <c r="AB838" s="165"/>
      <c r="AC838" s="166"/>
      <c r="BI838" s="132" t="s">
        <v>39</v>
      </c>
      <c r="BJ838" s="124">
        <f>B838/B839</f>
        <v>0</v>
      </c>
      <c r="BK838" s="125">
        <f t="shared" ref="BK838" si="16295">C838/C839</f>
        <v>0</v>
      </c>
      <c r="BL838" s="126">
        <f t="shared" ref="BL838" si="16296">D838/D839</f>
        <v>0</v>
      </c>
      <c r="BM838" s="127">
        <f t="shared" ref="BM838" si="16297">E838/E839</f>
        <v>0</v>
      </c>
      <c r="BN838" s="124">
        <f t="shared" ref="BN838" si="16298">F838/F839</f>
        <v>0</v>
      </c>
      <c r="BO838" s="125">
        <f t="shared" ref="BO838" si="16299">G838/G839</f>
        <v>0</v>
      </c>
      <c r="BP838" s="126">
        <f t="shared" ref="BP838" si="16300">H838/H839</f>
        <v>0</v>
      </c>
      <c r="BQ838" s="127">
        <f t="shared" ref="BQ838" si="16301">I838/I839</f>
        <v>0</v>
      </c>
      <c r="BR838" s="124">
        <f t="shared" ref="BR838" si="16302">J838/J839</f>
        <v>0</v>
      </c>
      <c r="BS838" s="125">
        <f t="shared" ref="BS838" si="16303">K838/K839</f>
        <v>0</v>
      </c>
      <c r="BT838" s="126">
        <f t="shared" ref="BT838" si="16304">L838/L839</f>
        <v>0</v>
      </c>
      <c r="BU838" s="124">
        <f t="shared" ref="BU838" si="16305">M838/M839</f>
        <v>0</v>
      </c>
      <c r="BV838" s="128">
        <f t="shared" ref="BV838" si="16306">N838/N839</f>
        <v>0</v>
      </c>
      <c r="BW838" s="129">
        <f t="shared" ref="BW838" si="16307">O838/O839</f>
        <v>0</v>
      </c>
      <c r="BX838" s="124">
        <f t="shared" ref="BX838" si="16308">P838/P839</f>
        <v>0</v>
      </c>
      <c r="BY838" s="125">
        <f t="shared" ref="BY838" si="16309">Q838/Q839</f>
        <v>0</v>
      </c>
      <c r="BZ838" s="126">
        <f t="shared" ref="BZ838" si="16310">R838/R839</f>
        <v>0</v>
      </c>
      <c r="CA838" s="127">
        <f t="shared" ref="CA838" si="16311">S838/S839</f>
        <v>0</v>
      </c>
      <c r="CB838" s="124">
        <f t="shared" ref="CB838" si="16312">T838/T839</f>
        <v>0</v>
      </c>
      <c r="CC838" s="125">
        <f t="shared" ref="CC838" si="16313">U838/U839</f>
        <v>0</v>
      </c>
      <c r="CD838" s="126">
        <f t="shared" ref="CD838" si="16314">V838/V839</f>
        <v>0</v>
      </c>
      <c r="CE838" s="127">
        <f t="shared" ref="CE838" si="16315">W838/W839</f>
        <v>0</v>
      </c>
      <c r="CF838" s="124">
        <f t="shared" ref="CF838" si="16316">X838/X839</f>
        <v>0</v>
      </c>
      <c r="CG838" s="125">
        <f t="shared" ref="CG838" si="16317">Y838/Y839</f>
        <v>0</v>
      </c>
      <c r="CH838" s="126">
        <f t="shared" ref="CH838" si="16318">Z838/Z839</f>
        <v>0</v>
      </c>
      <c r="CI838" s="124">
        <f t="shared" ref="CI838" si="16319">AA838/AA839</f>
        <v>0</v>
      </c>
      <c r="CJ838" s="130">
        <f t="shared" ref="CJ838" si="16320">AB838/AB839</f>
        <v>0</v>
      </c>
      <c r="CK838" s="131">
        <f t="shared" ref="CK838" si="16321">AC838/AC839</f>
        <v>0</v>
      </c>
    </row>
    <row r="839" spans="1:89" ht="14.25" thickTop="1" thickBot="1" x14ac:dyDescent="0.25">
      <c r="A839" s="254" t="s">
        <v>13</v>
      </c>
      <c r="B839" s="14">
        <f t="shared" ref="B839:AA839" si="16322">SUM(B816:B838)</f>
        <v>5619</v>
      </c>
      <c r="C839" s="1">
        <f t="shared" si="16322"/>
        <v>6706</v>
      </c>
      <c r="D839" s="14">
        <f t="shared" si="16322"/>
        <v>2783</v>
      </c>
      <c r="E839" s="1">
        <f t="shared" si="16322"/>
        <v>3914</v>
      </c>
      <c r="F839" s="14">
        <f t="shared" si="16322"/>
        <v>4874</v>
      </c>
      <c r="G839" s="1">
        <f t="shared" si="16322"/>
        <v>4641</v>
      </c>
      <c r="H839" s="14">
        <f t="shared" si="16322"/>
        <v>7221</v>
      </c>
      <c r="I839" s="1">
        <f t="shared" si="16322"/>
        <v>6881</v>
      </c>
      <c r="J839" s="14">
        <f t="shared" si="16322"/>
        <v>1429</v>
      </c>
      <c r="K839" s="1">
        <f t="shared" si="16322"/>
        <v>1139</v>
      </c>
      <c r="L839" s="14">
        <f t="shared" si="16322"/>
        <v>3251</v>
      </c>
      <c r="M839" s="1">
        <f t="shared" si="16322"/>
        <v>3567</v>
      </c>
      <c r="N839" s="14">
        <f t="shared" si="16322"/>
        <v>5822</v>
      </c>
      <c r="O839" s="1">
        <f t="shared" si="16322"/>
        <v>5467</v>
      </c>
      <c r="P839" s="14">
        <f t="shared" si="16322"/>
        <v>3463</v>
      </c>
      <c r="Q839" s="1">
        <f t="shared" si="16322"/>
        <v>2551</v>
      </c>
      <c r="R839" s="14">
        <f t="shared" si="16322"/>
        <v>4052</v>
      </c>
      <c r="S839" s="1">
        <f t="shared" si="16322"/>
        <v>3401</v>
      </c>
      <c r="T839" s="14">
        <f t="shared" si="16322"/>
        <v>1058</v>
      </c>
      <c r="U839" s="1">
        <f t="shared" si="16322"/>
        <v>657</v>
      </c>
      <c r="V839" s="14">
        <f t="shared" si="16322"/>
        <v>5052</v>
      </c>
      <c r="W839" s="1">
        <f t="shared" si="16322"/>
        <v>3508</v>
      </c>
      <c r="X839" s="14">
        <f t="shared" si="16322"/>
        <v>2985</v>
      </c>
      <c r="Y839" s="1">
        <f t="shared" si="16322"/>
        <v>2215</v>
      </c>
      <c r="Z839" s="14">
        <f t="shared" si="16322"/>
        <v>6575</v>
      </c>
      <c r="AA839" s="1">
        <f t="shared" si="16322"/>
        <v>9403</v>
      </c>
      <c r="AB839" s="167">
        <f t="shared" ref="AB839:AC839" si="16323">SUM(AB815:AB838)</f>
        <v>54184</v>
      </c>
      <c r="AC839" s="168">
        <f t="shared" si="16323"/>
        <v>54050</v>
      </c>
      <c r="BI839" s="254" t="s">
        <v>13</v>
      </c>
      <c r="BJ839" s="148">
        <f>SUM(BJ815:BJ838)</f>
        <v>1</v>
      </c>
      <c r="BK839" s="149">
        <f t="shared" ref="BK839:CK839" si="16324">SUM(BK815:BK838)</f>
        <v>1</v>
      </c>
      <c r="BL839" s="148">
        <f t="shared" si="16324"/>
        <v>1</v>
      </c>
      <c r="BM839" s="149">
        <f t="shared" si="16324"/>
        <v>1</v>
      </c>
      <c r="BN839" s="148">
        <f t="shared" si="16324"/>
        <v>0.99999999999999989</v>
      </c>
      <c r="BO839" s="149">
        <f t="shared" si="16324"/>
        <v>1</v>
      </c>
      <c r="BP839" s="148">
        <f t="shared" si="16324"/>
        <v>1.0000000000000002</v>
      </c>
      <c r="BQ839" s="149">
        <f t="shared" si="16324"/>
        <v>1</v>
      </c>
      <c r="BR839" s="148">
        <f t="shared" si="16324"/>
        <v>1</v>
      </c>
      <c r="BS839" s="149">
        <f t="shared" si="16324"/>
        <v>1.0000000000000002</v>
      </c>
      <c r="BT839" s="148">
        <f t="shared" si="16324"/>
        <v>1</v>
      </c>
      <c r="BU839" s="149">
        <f t="shared" si="16324"/>
        <v>0.99999999999999989</v>
      </c>
      <c r="BV839" s="148">
        <f t="shared" si="16324"/>
        <v>1</v>
      </c>
      <c r="BW839" s="149">
        <f t="shared" si="16324"/>
        <v>0.99999999999999989</v>
      </c>
      <c r="BX839" s="148">
        <f t="shared" si="16324"/>
        <v>1.0000000000000002</v>
      </c>
      <c r="BY839" s="149">
        <f t="shared" si="16324"/>
        <v>1</v>
      </c>
      <c r="BZ839" s="148">
        <f t="shared" si="16324"/>
        <v>1</v>
      </c>
      <c r="CA839" s="149">
        <f t="shared" si="16324"/>
        <v>0.99999999999999989</v>
      </c>
      <c r="CB839" s="148">
        <f t="shared" si="16324"/>
        <v>0.99999999999999989</v>
      </c>
      <c r="CC839" s="149">
        <f t="shared" si="16324"/>
        <v>0.99999999999999978</v>
      </c>
      <c r="CD839" s="148">
        <f t="shared" si="16324"/>
        <v>1</v>
      </c>
      <c r="CE839" s="149">
        <f t="shared" si="16324"/>
        <v>1.0000000000000002</v>
      </c>
      <c r="CF839" s="148">
        <f t="shared" si="16324"/>
        <v>1</v>
      </c>
      <c r="CG839" s="149">
        <f t="shared" si="16324"/>
        <v>1</v>
      </c>
      <c r="CH839" s="148">
        <f t="shared" si="16324"/>
        <v>0.99999999999999989</v>
      </c>
      <c r="CI839" s="149">
        <f t="shared" si="16324"/>
        <v>1</v>
      </c>
      <c r="CJ839" s="148">
        <f t="shared" si="16324"/>
        <v>1</v>
      </c>
      <c r="CK839" s="149">
        <f t="shared" si="16324"/>
        <v>1</v>
      </c>
    </row>
    <row r="840" spans="1:89" ht="13.5" thickTop="1" x14ac:dyDescent="0.2">
      <c r="A840" s="179"/>
    </row>
    <row r="841" spans="1:89" ht="15" x14ac:dyDescent="0.3">
      <c r="A841" s="150"/>
    </row>
    <row r="842" spans="1:89" x14ac:dyDescent="0.2">
      <c r="A842" s="271">
        <f>+A811+1</f>
        <v>44010</v>
      </c>
      <c r="B842" s="271"/>
      <c r="C842" s="271"/>
      <c r="D842" s="271"/>
      <c r="BI842" s="270">
        <f>+BI780+2</f>
        <v>44010</v>
      </c>
      <c r="BJ842" s="270"/>
      <c r="BK842" s="270"/>
      <c r="BL842" s="270"/>
    </row>
    <row r="843" spans="1:89" ht="13.5" thickBot="1" x14ac:dyDescent="0.25">
      <c r="AE843" t="s">
        <v>84</v>
      </c>
    </row>
    <row r="844" spans="1:89" ht="14.25" thickTop="1" thickBot="1" x14ac:dyDescent="0.25">
      <c r="A844" s="268" t="s">
        <v>0</v>
      </c>
      <c r="B844" s="262" t="s">
        <v>1</v>
      </c>
      <c r="C844" s="263"/>
      <c r="D844" s="262" t="s">
        <v>2</v>
      </c>
      <c r="E844" s="263"/>
      <c r="F844" s="262" t="s">
        <v>3</v>
      </c>
      <c r="G844" s="263"/>
      <c r="H844" s="262" t="s">
        <v>4</v>
      </c>
      <c r="I844" s="263"/>
      <c r="J844" s="262" t="s">
        <v>5</v>
      </c>
      <c r="K844" s="263"/>
      <c r="L844" s="262" t="s">
        <v>6</v>
      </c>
      <c r="M844" s="263"/>
      <c r="N844" s="262" t="s">
        <v>7</v>
      </c>
      <c r="O844" s="263"/>
      <c r="P844" s="262" t="s">
        <v>8</v>
      </c>
      <c r="Q844" s="263"/>
      <c r="R844" s="262" t="s">
        <v>9</v>
      </c>
      <c r="S844" s="263"/>
      <c r="T844" s="262" t="s">
        <v>10</v>
      </c>
      <c r="U844" s="263"/>
      <c r="V844" s="262" t="s">
        <v>11</v>
      </c>
      <c r="W844" s="263"/>
      <c r="X844" s="262" t="s">
        <v>12</v>
      </c>
      <c r="Y844" s="263"/>
      <c r="Z844" s="264" t="s">
        <v>40</v>
      </c>
      <c r="AA844" s="265"/>
      <c r="AB844" s="266" t="s">
        <v>41</v>
      </c>
      <c r="AC844" s="267"/>
      <c r="AE844" s="268" t="s">
        <v>0</v>
      </c>
      <c r="AF844" s="262" t="s">
        <v>1</v>
      </c>
      <c r="AG844" s="263"/>
      <c r="AH844" s="262" t="s">
        <v>2</v>
      </c>
      <c r="AI844" s="263"/>
      <c r="AJ844" s="262" t="s">
        <v>3</v>
      </c>
      <c r="AK844" s="263"/>
      <c r="AL844" s="262" t="s">
        <v>4</v>
      </c>
      <c r="AM844" s="263"/>
      <c r="AN844" s="262" t="s">
        <v>5</v>
      </c>
      <c r="AO844" s="263"/>
      <c r="AP844" s="262" t="s">
        <v>6</v>
      </c>
      <c r="AQ844" s="263"/>
      <c r="AR844" s="262" t="s">
        <v>7</v>
      </c>
      <c r="AS844" s="263"/>
      <c r="AT844" s="262" t="s">
        <v>8</v>
      </c>
      <c r="AU844" s="263"/>
      <c r="AV844" s="262" t="s">
        <v>9</v>
      </c>
      <c r="AW844" s="263"/>
      <c r="AX844" s="262" t="s">
        <v>10</v>
      </c>
      <c r="AY844" s="263"/>
      <c r="AZ844" s="262" t="s">
        <v>11</v>
      </c>
      <c r="BA844" s="263"/>
      <c r="BB844" s="262" t="s">
        <v>12</v>
      </c>
      <c r="BC844" s="263"/>
      <c r="BD844" s="264" t="s">
        <v>40</v>
      </c>
      <c r="BE844" s="265"/>
      <c r="BF844" s="266" t="s">
        <v>41</v>
      </c>
      <c r="BG844" s="267"/>
      <c r="BI844" s="268" t="s">
        <v>0</v>
      </c>
      <c r="BJ844" s="262" t="s">
        <v>1</v>
      </c>
      <c r="BK844" s="263"/>
      <c r="BL844" s="262" t="s">
        <v>2</v>
      </c>
      <c r="BM844" s="263"/>
      <c r="BN844" s="262" t="s">
        <v>3</v>
      </c>
      <c r="BO844" s="263"/>
      <c r="BP844" s="262" t="s">
        <v>4</v>
      </c>
      <c r="BQ844" s="263"/>
      <c r="BR844" s="262" t="s">
        <v>5</v>
      </c>
      <c r="BS844" s="263"/>
      <c r="BT844" s="262" t="s">
        <v>6</v>
      </c>
      <c r="BU844" s="263"/>
      <c r="BV844" s="262" t="s">
        <v>7</v>
      </c>
      <c r="BW844" s="263"/>
      <c r="BX844" s="262" t="s">
        <v>8</v>
      </c>
      <c r="BY844" s="263"/>
      <c r="BZ844" s="262" t="s">
        <v>9</v>
      </c>
      <c r="CA844" s="263"/>
      <c r="CB844" s="262" t="s">
        <v>10</v>
      </c>
      <c r="CC844" s="263"/>
      <c r="CD844" s="262" t="s">
        <v>11</v>
      </c>
      <c r="CE844" s="263"/>
      <c r="CF844" s="262" t="s">
        <v>12</v>
      </c>
      <c r="CG844" s="263"/>
      <c r="CH844" s="264" t="s">
        <v>40</v>
      </c>
      <c r="CI844" s="265"/>
      <c r="CJ844" s="262" t="s">
        <v>41</v>
      </c>
      <c r="CK844" s="263"/>
    </row>
    <row r="845" spans="1:89" ht="15" thickTop="1" thickBot="1" x14ac:dyDescent="0.3">
      <c r="A845" s="269"/>
      <c r="B845" s="112" t="s">
        <v>14</v>
      </c>
      <c r="C845" s="113" t="s">
        <v>15</v>
      </c>
      <c r="D845" s="114" t="s">
        <v>14</v>
      </c>
      <c r="E845" s="115" t="s">
        <v>15</v>
      </c>
      <c r="F845" s="112" t="s">
        <v>14</v>
      </c>
      <c r="G845" s="113" t="s">
        <v>15</v>
      </c>
      <c r="H845" s="114" t="s">
        <v>14</v>
      </c>
      <c r="I845" s="115" t="s">
        <v>15</v>
      </c>
      <c r="J845" s="112" t="s">
        <v>14</v>
      </c>
      <c r="K845" s="113" t="s">
        <v>15</v>
      </c>
      <c r="L845" s="114" t="s">
        <v>14</v>
      </c>
      <c r="M845" s="112" t="s">
        <v>15</v>
      </c>
      <c r="N845" s="116" t="s">
        <v>14</v>
      </c>
      <c r="O845" s="117" t="s">
        <v>15</v>
      </c>
      <c r="P845" s="112" t="s">
        <v>14</v>
      </c>
      <c r="Q845" s="113" t="s">
        <v>15</v>
      </c>
      <c r="R845" s="114" t="s">
        <v>14</v>
      </c>
      <c r="S845" s="115" t="s">
        <v>15</v>
      </c>
      <c r="T845" s="112" t="s">
        <v>14</v>
      </c>
      <c r="U845" s="113" t="s">
        <v>15</v>
      </c>
      <c r="V845" s="114" t="s">
        <v>14</v>
      </c>
      <c r="W845" s="115" t="s">
        <v>15</v>
      </c>
      <c r="X845" s="112" t="s">
        <v>14</v>
      </c>
      <c r="Y845" s="113" t="s">
        <v>15</v>
      </c>
      <c r="Z845" s="26" t="s">
        <v>14</v>
      </c>
      <c r="AA845" s="118" t="s">
        <v>15</v>
      </c>
      <c r="AB845" s="169" t="s">
        <v>14</v>
      </c>
      <c r="AC845" s="170" t="s">
        <v>15</v>
      </c>
      <c r="AE845" s="269"/>
      <c r="AF845" s="112" t="s">
        <v>14</v>
      </c>
      <c r="AG845" s="113" t="s">
        <v>15</v>
      </c>
      <c r="AH845" s="114" t="s">
        <v>14</v>
      </c>
      <c r="AI845" s="115" t="s">
        <v>15</v>
      </c>
      <c r="AJ845" s="112" t="s">
        <v>14</v>
      </c>
      <c r="AK845" s="113" t="s">
        <v>15</v>
      </c>
      <c r="AL845" s="114" t="s">
        <v>14</v>
      </c>
      <c r="AM845" s="115" t="s">
        <v>15</v>
      </c>
      <c r="AN845" s="112" t="s">
        <v>14</v>
      </c>
      <c r="AO845" s="113" t="s">
        <v>15</v>
      </c>
      <c r="AP845" s="114" t="s">
        <v>14</v>
      </c>
      <c r="AQ845" s="112" t="s">
        <v>15</v>
      </c>
      <c r="AR845" s="116" t="s">
        <v>14</v>
      </c>
      <c r="AS845" s="117" t="s">
        <v>15</v>
      </c>
      <c r="AT845" s="112" t="s">
        <v>14</v>
      </c>
      <c r="AU845" s="113" t="s">
        <v>15</v>
      </c>
      <c r="AV845" s="114" t="s">
        <v>14</v>
      </c>
      <c r="AW845" s="115" t="s">
        <v>15</v>
      </c>
      <c r="AX845" s="112" t="s">
        <v>14</v>
      </c>
      <c r="AY845" s="113" t="s">
        <v>15</v>
      </c>
      <c r="AZ845" s="114" t="s">
        <v>14</v>
      </c>
      <c r="BA845" s="115" t="s">
        <v>15</v>
      </c>
      <c r="BB845" s="112" t="s">
        <v>14</v>
      </c>
      <c r="BC845" s="113" t="s">
        <v>15</v>
      </c>
      <c r="BD845" s="26" t="s">
        <v>14</v>
      </c>
      <c r="BE845" s="118" t="s">
        <v>15</v>
      </c>
      <c r="BF845" s="169" t="s">
        <v>14</v>
      </c>
      <c r="BG845" s="170" t="s">
        <v>15</v>
      </c>
      <c r="BI845" s="269"/>
      <c r="BJ845" s="112" t="s">
        <v>14</v>
      </c>
      <c r="BK845" s="113" t="s">
        <v>15</v>
      </c>
      <c r="BL845" s="114" t="s">
        <v>14</v>
      </c>
      <c r="BM845" s="115" t="s">
        <v>15</v>
      </c>
      <c r="BN845" s="112" t="s">
        <v>14</v>
      </c>
      <c r="BO845" s="113" t="s">
        <v>15</v>
      </c>
      <c r="BP845" s="114" t="s">
        <v>14</v>
      </c>
      <c r="BQ845" s="115" t="s">
        <v>15</v>
      </c>
      <c r="BR845" s="112" t="s">
        <v>14</v>
      </c>
      <c r="BS845" s="113" t="s">
        <v>15</v>
      </c>
      <c r="BT845" s="114" t="s">
        <v>14</v>
      </c>
      <c r="BU845" s="112" t="s">
        <v>15</v>
      </c>
      <c r="BV845" s="116" t="s">
        <v>14</v>
      </c>
      <c r="BW845" s="117" t="s">
        <v>15</v>
      </c>
      <c r="BX845" s="112" t="s">
        <v>14</v>
      </c>
      <c r="BY845" s="113" t="s">
        <v>15</v>
      </c>
      <c r="BZ845" s="114" t="s">
        <v>14</v>
      </c>
      <c r="CA845" s="115" t="s">
        <v>15</v>
      </c>
      <c r="CB845" s="112" t="s">
        <v>14</v>
      </c>
      <c r="CC845" s="113" t="s">
        <v>15</v>
      </c>
      <c r="CD845" s="114" t="s">
        <v>14</v>
      </c>
      <c r="CE845" s="115" t="s">
        <v>15</v>
      </c>
      <c r="CF845" s="112" t="s">
        <v>14</v>
      </c>
      <c r="CG845" s="113" t="s">
        <v>15</v>
      </c>
      <c r="CH845" s="26" t="s">
        <v>14</v>
      </c>
      <c r="CI845" s="118" t="s">
        <v>15</v>
      </c>
      <c r="CJ845" s="116" t="s">
        <v>14</v>
      </c>
      <c r="CK845" s="117" t="s">
        <v>15</v>
      </c>
    </row>
    <row r="846" spans="1:89" ht="13.5" thickTop="1" x14ac:dyDescent="0.2">
      <c r="A846" s="120" t="s">
        <v>16</v>
      </c>
      <c r="B846" s="121"/>
      <c r="C846" s="178"/>
      <c r="D846" s="122"/>
      <c r="E846" s="173"/>
      <c r="F846" s="121"/>
      <c r="G846" s="123"/>
      <c r="H846" s="122"/>
      <c r="I846" s="173"/>
      <c r="J846" s="121"/>
      <c r="K846" s="123"/>
      <c r="L846" s="122"/>
      <c r="M846" s="121"/>
      <c r="N846" s="172"/>
      <c r="O846" s="174"/>
      <c r="P846" s="121"/>
      <c r="Q846" s="123"/>
      <c r="R846" s="122"/>
      <c r="S846" s="173"/>
      <c r="T846" s="121"/>
      <c r="U846" s="123"/>
      <c r="V846" s="122"/>
      <c r="W846" s="173"/>
      <c r="X846" s="121"/>
      <c r="Y846" s="123"/>
      <c r="Z846" s="21"/>
      <c r="AA846" s="177"/>
      <c r="AB846" s="163">
        <f>B846+D846+F846+H846+J846+L846+N846+P846+R846+T846+V846+X846+Z846</f>
        <v>0</v>
      </c>
      <c r="AC846" s="164">
        <f>C846+E846+G846+I846+K846+M846+O846+Q846+S846+U846+W846+Y846+AA846</f>
        <v>0</v>
      </c>
      <c r="AE846" s="257" t="str">
        <f>$AE$9</f>
        <v>07:00 - 07:59</v>
      </c>
      <c r="AF846" s="121">
        <f>SUMIF($A$9:$A$32,$AE846,B$846:B$869)</f>
        <v>380</v>
      </c>
      <c r="AG846" s="178">
        <f t="shared" ref="AG846:AV848" si="16325">SUMIF($A$9:$A$32,$AE846,C$846:C$869)</f>
        <v>258</v>
      </c>
      <c r="AH846" s="122">
        <f t="shared" si="16325"/>
        <v>182</v>
      </c>
      <c r="AI846" s="173">
        <f t="shared" si="16325"/>
        <v>171</v>
      </c>
      <c r="AJ846" s="121">
        <f t="shared" si="16325"/>
        <v>399</v>
      </c>
      <c r="AK846" s="123">
        <f t="shared" si="16325"/>
        <v>171</v>
      </c>
      <c r="AL846" s="122">
        <f t="shared" si="16325"/>
        <v>407</v>
      </c>
      <c r="AM846" s="173">
        <f t="shared" si="16325"/>
        <v>343</v>
      </c>
      <c r="AN846" s="121">
        <f t="shared" si="16325"/>
        <v>66</v>
      </c>
      <c r="AO846" s="123">
        <f t="shared" si="16325"/>
        <v>88</v>
      </c>
      <c r="AP846" s="122">
        <f t="shared" si="16325"/>
        <v>112</v>
      </c>
      <c r="AQ846" s="121">
        <f t="shared" si="16325"/>
        <v>289</v>
      </c>
      <c r="AR846" s="172">
        <f t="shared" si="16325"/>
        <v>283</v>
      </c>
      <c r="AS846" s="174">
        <f t="shared" si="16325"/>
        <v>341</v>
      </c>
      <c r="AT846" s="121">
        <f t="shared" si="16325"/>
        <v>171</v>
      </c>
      <c r="AU846" s="123">
        <f t="shared" si="16325"/>
        <v>103</v>
      </c>
      <c r="AV846" s="122">
        <f t="shared" si="16325"/>
        <v>251</v>
      </c>
      <c r="AW846" s="173">
        <f t="shared" ref="AW846:BE848" si="16326">SUMIF($A$9:$A$32,$AE846,S$846:S$869)</f>
        <v>142</v>
      </c>
      <c r="AX846" s="121">
        <f t="shared" si="16326"/>
        <v>47</v>
      </c>
      <c r="AY846" s="123">
        <f t="shared" si="16326"/>
        <v>42</v>
      </c>
      <c r="AZ846" s="122">
        <f t="shared" si="16326"/>
        <v>165</v>
      </c>
      <c r="BA846" s="173">
        <f t="shared" si="16326"/>
        <v>243</v>
      </c>
      <c r="BB846" s="121">
        <f t="shared" si="16326"/>
        <v>159</v>
      </c>
      <c r="BC846" s="123">
        <f t="shared" si="16326"/>
        <v>103</v>
      </c>
      <c r="BD846" s="21">
        <f t="shared" si="16326"/>
        <v>451</v>
      </c>
      <c r="BE846" s="177">
        <f t="shared" si="16326"/>
        <v>420</v>
      </c>
      <c r="BF846" s="163">
        <f>AF846+AH846+AJ846+AL846+AN846+AP846+AR846+AT846+AV846+AX846+AZ846+BB846+BD846</f>
        <v>3073</v>
      </c>
      <c r="BG846" s="164">
        <f>AG846+AI846+AK846+AM846+AO846+AQ846+AS846+AU846+AW846+AY846+BA846+BC846+BE846</f>
        <v>2714</v>
      </c>
      <c r="BI846" s="120" t="s">
        <v>16</v>
      </c>
      <c r="BJ846" s="124">
        <f>B846/B870</f>
        <v>0</v>
      </c>
      <c r="BK846" s="125">
        <f t="shared" ref="BK846" si="16327">C846/C870</f>
        <v>0</v>
      </c>
      <c r="BL846" s="126">
        <f t="shared" ref="BL846" si="16328">D846/D870</f>
        <v>0</v>
      </c>
      <c r="BM846" s="127">
        <f t="shared" ref="BM846" si="16329">E846/E870</f>
        <v>0</v>
      </c>
      <c r="BN846" s="124">
        <f t="shared" ref="BN846" si="16330">F846/F870</f>
        <v>0</v>
      </c>
      <c r="BO846" s="125">
        <f t="shared" ref="BO846" si="16331">G846/G870</f>
        <v>0</v>
      </c>
      <c r="BP846" s="126">
        <f t="shared" ref="BP846" si="16332">H846/H870</f>
        <v>0</v>
      </c>
      <c r="BQ846" s="127">
        <f t="shared" ref="BQ846" si="16333">I846/I870</f>
        <v>0</v>
      </c>
      <c r="BR846" s="124">
        <f t="shared" ref="BR846" si="16334">J846/J870</f>
        <v>0</v>
      </c>
      <c r="BS846" s="125">
        <f t="shared" ref="BS846" si="16335">K846/K870</f>
        <v>0</v>
      </c>
      <c r="BT846" s="126">
        <f t="shared" ref="BT846" si="16336">L846/L870</f>
        <v>0</v>
      </c>
      <c r="BU846" s="124">
        <f t="shared" ref="BU846" si="16337">M846/M870</f>
        <v>0</v>
      </c>
      <c r="BV846" s="128">
        <f t="shared" ref="BV846" si="16338">N846/N870</f>
        <v>0</v>
      </c>
      <c r="BW846" s="129">
        <f t="shared" ref="BW846" si="16339">O846/O870</f>
        <v>0</v>
      </c>
      <c r="BX846" s="124">
        <f t="shared" ref="BX846" si="16340">P846/P870</f>
        <v>0</v>
      </c>
      <c r="BY846" s="125">
        <f t="shared" ref="BY846" si="16341">Q846/Q870</f>
        <v>0</v>
      </c>
      <c r="BZ846" s="126">
        <f t="shared" ref="BZ846" si="16342">R846/R870</f>
        <v>0</v>
      </c>
      <c r="CA846" s="127">
        <f t="shared" ref="CA846" si="16343">S846/S870</f>
        <v>0</v>
      </c>
      <c r="CB846" s="124">
        <f t="shared" ref="CB846" si="16344">T846/T870</f>
        <v>0</v>
      </c>
      <c r="CC846" s="125">
        <f t="shared" ref="CC846" si="16345">U846/U870</f>
        <v>0</v>
      </c>
      <c r="CD846" s="126">
        <f t="shared" ref="CD846" si="16346">V846/V870</f>
        <v>0</v>
      </c>
      <c r="CE846" s="127">
        <f t="shared" ref="CE846" si="16347">W846/W870</f>
        <v>0</v>
      </c>
      <c r="CF846" s="124">
        <f t="shared" ref="CF846" si="16348">X846/X870</f>
        <v>0</v>
      </c>
      <c r="CG846" s="125">
        <f t="shared" ref="CG846" si="16349">Y846/Y870</f>
        <v>0</v>
      </c>
      <c r="CH846" s="126">
        <f t="shared" ref="CH846" si="16350">Z846/Z870</f>
        <v>0</v>
      </c>
      <c r="CI846" s="124">
        <f t="shared" ref="CI846" si="16351">AA846/AA870</f>
        <v>0</v>
      </c>
      <c r="CJ846" s="130">
        <f t="shared" ref="CJ846" si="16352">AB846/AB870</f>
        <v>0</v>
      </c>
      <c r="CK846" s="131">
        <f t="shared" ref="CK846" si="16353">AC846/AC870</f>
        <v>0</v>
      </c>
    </row>
    <row r="847" spans="1:89" x14ac:dyDescent="0.2">
      <c r="A847" s="132" t="s">
        <v>17</v>
      </c>
      <c r="B847" s="181">
        <v>54</v>
      </c>
      <c r="C847" s="182">
        <v>0</v>
      </c>
      <c r="D847" s="183">
        <v>50</v>
      </c>
      <c r="E847" s="184">
        <v>1</v>
      </c>
      <c r="F847" s="181">
        <v>89</v>
      </c>
      <c r="G847" s="185">
        <v>1</v>
      </c>
      <c r="H847" s="183">
        <v>37</v>
      </c>
      <c r="I847" s="184">
        <v>3</v>
      </c>
      <c r="J847" s="181">
        <v>4</v>
      </c>
      <c r="K847" s="185">
        <v>3</v>
      </c>
      <c r="L847" s="183">
        <v>4</v>
      </c>
      <c r="M847" s="181">
        <v>0</v>
      </c>
      <c r="N847" s="186">
        <v>0</v>
      </c>
      <c r="O847" s="187">
        <v>0</v>
      </c>
      <c r="P847" s="181">
        <v>0</v>
      </c>
      <c r="Q847" s="185">
        <v>0</v>
      </c>
      <c r="R847" s="183">
        <v>0</v>
      </c>
      <c r="S847" s="184">
        <v>0</v>
      </c>
      <c r="T847" s="181">
        <v>0</v>
      </c>
      <c r="U847" s="185">
        <v>0</v>
      </c>
      <c r="V847" s="183">
        <v>0</v>
      </c>
      <c r="W847" s="184">
        <v>0</v>
      </c>
      <c r="X847" s="181">
        <v>0</v>
      </c>
      <c r="Y847" s="185">
        <v>0</v>
      </c>
      <c r="Z847" s="183">
        <v>0</v>
      </c>
      <c r="AA847" s="181">
        <v>0</v>
      </c>
      <c r="AB847" s="165">
        <f t="shared" ref="AB847:AB848" si="16354">B847+D847+F847+H847+J847+L847+N847+P847+R847+T847+V847+X847+Z847</f>
        <v>238</v>
      </c>
      <c r="AC847" s="166">
        <f t="shared" ref="AC847:AC866" si="16355">C847+E847+G847+I847+K847+M847+O847+Q847+S847+U847+W847+Y847+AA847</f>
        <v>8</v>
      </c>
      <c r="AE847" s="259" t="str">
        <f>$AE$10</f>
        <v>08:00 - 08:59</v>
      </c>
      <c r="AF847" s="121">
        <f>SUMIF($A$9:$A$32,$AE847,B$846:B$869)</f>
        <v>521</v>
      </c>
      <c r="AG847" s="182">
        <f t="shared" si="16325"/>
        <v>434</v>
      </c>
      <c r="AH847" s="183">
        <f t="shared" si="16325"/>
        <v>286</v>
      </c>
      <c r="AI847" s="184">
        <f t="shared" si="16325"/>
        <v>148</v>
      </c>
      <c r="AJ847" s="181">
        <f t="shared" si="16325"/>
        <v>449</v>
      </c>
      <c r="AK847" s="185">
        <f t="shared" si="16325"/>
        <v>138</v>
      </c>
      <c r="AL847" s="183">
        <f t="shared" si="16325"/>
        <v>642</v>
      </c>
      <c r="AM847" s="184">
        <f t="shared" si="16325"/>
        <v>441</v>
      </c>
      <c r="AN847" s="181">
        <f t="shared" si="16325"/>
        <v>92</v>
      </c>
      <c r="AO847" s="185">
        <f t="shared" si="16325"/>
        <v>87</v>
      </c>
      <c r="AP847" s="183">
        <f t="shared" si="16325"/>
        <v>93</v>
      </c>
      <c r="AQ847" s="181">
        <f t="shared" si="16325"/>
        <v>454</v>
      </c>
      <c r="AR847" s="186">
        <f t="shared" si="16325"/>
        <v>372</v>
      </c>
      <c r="AS847" s="187">
        <f t="shared" si="16325"/>
        <v>446</v>
      </c>
      <c r="AT847" s="181">
        <f t="shared" si="16325"/>
        <v>223</v>
      </c>
      <c r="AU847" s="185">
        <f t="shared" si="16325"/>
        <v>118</v>
      </c>
      <c r="AV847" s="183">
        <f t="shared" si="16325"/>
        <v>319</v>
      </c>
      <c r="AW847" s="184">
        <f t="shared" si="16326"/>
        <v>207</v>
      </c>
      <c r="AX847" s="181">
        <f t="shared" si="16326"/>
        <v>32</v>
      </c>
      <c r="AY847" s="185">
        <f t="shared" si="16326"/>
        <v>32</v>
      </c>
      <c r="AZ847" s="183">
        <f t="shared" si="16326"/>
        <v>148</v>
      </c>
      <c r="BA847" s="184">
        <f t="shared" si="16326"/>
        <v>432</v>
      </c>
      <c r="BB847" s="181">
        <f t="shared" si="16326"/>
        <v>192</v>
      </c>
      <c r="BC847" s="185">
        <f t="shared" si="16326"/>
        <v>112</v>
      </c>
      <c r="BD847" s="183">
        <f t="shared" si="16326"/>
        <v>530</v>
      </c>
      <c r="BE847" s="181">
        <f t="shared" si="16326"/>
        <v>340</v>
      </c>
      <c r="BF847" s="165">
        <f>SUM(AF847,AH847,AJ847,AL847,AN847,AP847,AR847,AT847,AV847,AX847,AZ847,BB847,BD847)</f>
        <v>3899</v>
      </c>
      <c r="BG847" s="166">
        <f>SUM(AG847,AI847,AK847,AM847,AO847,AQ847,AS847,AU847,AW847,AY847,BA847,BC847,BE847)</f>
        <v>3389</v>
      </c>
      <c r="BI847" s="132" t="s">
        <v>17</v>
      </c>
      <c r="BJ847" s="124">
        <f>B847/B870</f>
        <v>1.0791366906474821E-2</v>
      </c>
      <c r="BK847" s="125">
        <f t="shared" ref="BK847" si="16356">C847/C870</f>
        <v>0</v>
      </c>
      <c r="BL847" s="126">
        <f t="shared" ref="BL847" si="16357">D847/D870</f>
        <v>2.3969319271332695E-2</v>
      </c>
      <c r="BM847" s="127">
        <f t="shared" ref="BM847" si="16358">E847/E870</f>
        <v>3.6941263391207979E-4</v>
      </c>
      <c r="BN847" s="124">
        <f t="shared" ref="BN847" si="16359">F847/F870</f>
        <v>1.8752633796881586E-2</v>
      </c>
      <c r="BO847" s="125">
        <f t="shared" ref="BO847" si="16360">G847/G870</f>
        <v>3.1046258925799441E-4</v>
      </c>
      <c r="BP847" s="126">
        <f t="shared" ref="BP847" si="16361">H847/H870</f>
        <v>6.048716691188491E-3</v>
      </c>
      <c r="BQ847" s="127">
        <f t="shared" ref="BQ847" si="16362">I847/I870</f>
        <v>5.0394758945069716E-4</v>
      </c>
      <c r="BR847" s="124">
        <f t="shared" ref="BR847" si="16363">J847/J870</f>
        <v>4.1279669762641896E-3</v>
      </c>
      <c r="BS847" s="125">
        <f t="shared" ref="BS847" si="16364">K847/K870</f>
        <v>3.3407572383073497E-3</v>
      </c>
      <c r="BT847" s="126">
        <f t="shared" ref="BT847" si="16365">L847/L870</f>
        <v>1.5432098765432098E-3</v>
      </c>
      <c r="BU847" s="124">
        <f t="shared" ref="BU847" si="16366">M847/M870</f>
        <v>0</v>
      </c>
      <c r="BV847" s="128">
        <f t="shared" ref="BV847" si="16367">N847/N870</f>
        <v>0</v>
      </c>
      <c r="BW847" s="129">
        <f t="shared" ref="BW847" si="16368">O847/O870</f>
        <v>0</v>
      </c>
      <c r="BX847" s="124">
        <f t="shared" ref="BX847" si="16369">P847/P870</f>
        <v>0</v>
      </c>
      <c r="BY847" s="125">
        <f t="shared" ref="BY847" si="16370">Q847/Q870</f>
        <v>0</v>
      </c>
      <c r="BZ847" s="126">
        <f t="shared" ref="BZ847" si="16371">R847/R870</f>
        <v>0</v>
      </c>
      <c r="CA847" s="127">
        <f t="shared" ref="CA847" si="16372">S847/S870</f>
        <v>0</v>
      </c>
      <c r="CB847" s="124">
        <f t="shared" ref="CB847" si="16373">T847/T870</f>
        <v>0</v>
      </c>
      <c r="CC847" s="125">
        <f t="shared" ref="CC847" si="16374">U847/U870</f>
        <v>0</v>
      </c>
      <c r="CD847" s="126">
        <f t="shared" ref="CD847" si="16375">V847/V870</f>
        <v>0</v>
      </c>
      <c r="CE847" s="127">
        <f t="shared" ref="CE847" si="16376">W847/W870</f>
        <v>0</v>
      </c>
      <c r="CF847" s="124">
        <f t="shared" ref="CF847" si="16377">X847/X870</f>
        <v>0</v>
      </c>
      <c r="CG847" s="125">
        <f t="shared" ref="CG847" si="16378">Y847/Y870</f>
        <v>0</v>
      </c>
      <c r="CH847" s="126">
        <f t="shared" ref="CH847" si="16379">Z847/Z870</f>
        <v>0</v>
      </c>
      <c r="CI847" s="124">
        <f t="shared" ref="CI847" si="16380">AA847/AA870</f>
        <v>0</v>
      </c>
      <c r="CJ847" s="130">
        <f t="shared" ref="CJ847" si="16381">AB847/AB870</f>
        <v>5.3591533438414772E-3</v>
      </c>
      <c r="CK847" s="131">
        <f t="shared" ref="CK847" si="16382">AC847/AC870</f>
        <v>1.8044841430955925E-4</v>
      </c>
    </row>
    <row r="848" spans="1:89" ht="13.5" thickBot="1" x14ac:dyDescent="0.25">
      <c r="A848" s="140" t="s">
        <v>18</v>
      </c>
      <c r="B848" s="188">
        <v>192</v>
      </c>
      <c r="C848" s="189">
        <v>0</v>
      </c>
      <c r="D848" s="190">
        <v>75</v>
      </c>
      <c r="E848" s="191">
        <v>5</v>
      </c>
      <c r="F848" s="188">
        <v>245</v>
      </c>
      <c r="G848" s="192">
        <v>7</v>
      </c>
      <c r="H848" s="190">
        <v>191</v>
      </c>
      <c r="I848" s="191">
        <v>59</v>
      </c>
      <c r="J848" s="188">
        <v>35</v>
      </c>
      <c r="K848" s="192">
        <v>23</v>
      </c>
      <c r="L848" s="190">
        <v>59</v>
      </c>
      <c r="M848" s="188">
        <v>124</v>
      </c>
      <c r="N848" s="193">
        <v>150</v>
      </c>
      <c r="O848" s="194">
        <v>127</v>
      </c>
      <c r="P848" s="188">
        <v>101</v>
      </c>
      <c r="Q848" s="192">
        <v>74</v>
      </c>
      <c r="R848" s="190">
        <v>107</v>
      </c>
      <c r="S848" s="191">
        <v>61</v>
      </c>
      <c r="T848" s="188">
        <v>28</v>
      </c>
      <c r="U848" s="192">
        <v>31</v>
      </c>
      <c r="V848" s="190">
        <v>55</v>
      </c>
      <c r="W848" s="191">
        <v>119</v>
      </c>
      <c r="X848" s="188">
        <v>114</v>
      </c>
      <c r="Y848" s="192">
        <v>57</v>
      </c>
      <c r="Z848" s="190">
        <v>285</v>
      </c>
      <c r="AA848" s="188">
        <v>205</v>
      </c>
      <c r="AB848" s="165">
        <f t="shared" si="16354"/>
        <v>1637</v>
      </c>
      <c r="AC848" s="166">
        <f t="shared" si="16355"/>
        <v>892</v>
      </c>
      <c r="AE848" s="257">
        <f>$AE$11</f>
        <v>0</v>
      </c>
      <c r="AF848" s="121">
        <f>SUMIF($A$9:$A$32,$AE848,B$846:B$869)</f>
        <v>0</v>
      </c>
      <c r="AG848" s="189">
        <f t="shared" si="16325"/>
        <v>0</v>
      </c>
      <c r="AH848" s="190">
        <f t="shared" si="16325"/>
        <v>0</v>
      </c>
      <c r="AI848" s="191">
        <f t="shared" si="16325"/>
        <v>0</v>
      </c>
      <c r="AJ848" s="188">
        <f t="shared" si="16325"/>
        <v>0</v>
      </c>
      <c r="AK848" s="192">
        <f t="shared" si="16325"/>
        <v>0</v>
      </c>
      <c r="AL848" s="190">
        <f t="shared" si="16325"/>
        <v>0</v>
      </c>
      <c r="AM848" s="191">
        <f t="shared" si="16325"/>
        <v>0</v>
      </c>
      <c r="AN848" s="188">
        <f t="shared" si="16325"/>
        <v>0</v>
      </c>
      <c r="AO848" s="192">
        <f t="shared" si="16325"/>
        <v>0</v>
      </c>
      <c r="AP848" s="190">
        <f t="shared" si="16325"/>
        <v>0</v>
      </c>
      <c r="AQ848" s="188">
        <f t="shared" si="16325"/>
        <v>0</v>
      </c>
      <c r="AR848" s="193">
        <f t="shared" si="16325"/>
        <v>0</v>
      </c>
      <c r="AS848" s="194">
        <f t="shared" si="16325"/>
        <v>0</v>
      </c>
      <c r="AT848" s="188">
        <f t="shared" si="16325"/>
        <v>0</v>
      </c>
      <c r="AU848" s="192">
        <f t="shared" si="16325"/>
        <v>0</v>
      </c>
      <c r="AV848" s="190">
        <f t="shared" si="16325"/>
        <v>0</v>
      </c>
      <c r="AW848" s="191">
        <f t="shared" si="16326"/>
        <v>0</v>
      </c>
      <c r="AX848" s="188">
        <f t="shared" si="16326"/>
        <v>0</v>
      </c>
      <c r="AY848" s="192">
        <f t="shared" si="16326"/>
        <v>0</v>
      </c>
      <c r="AZ848" s="190">
        <f t="shared" si="16326"/>
        <v>0</v>
      </c>
      <c r="BA848" s="191">
        <f t="shared" si="16326"/>
        <v>0</v>
      </c>
      <c r="BB848" s="188">
        <f t="shared" si="16326"/>
        <v>0</v>
      </c>
      <c r="BC848" s="192">
        <f t="shared" si="16326"/>
        <v>0</v>
      </c>
      <c r="BD848" s="190">
        <f t="shared" si="16326"/>
        <v>0</v>
      </c>
      <c r="BE848" s="188">
        <f t="shared" si="16326"/>
        <v>0</v>
      </c>
      <c r="BF848" s="165">
        <f>SUM(AF848,AH848,AJ848,AL848,AN848,AP848,AR848,AT848,AV848,AX848,AZ848,BB848,BD848)</f>
        <v>0</v>
      </c>
      <c r="BG848" s="166">
        <f>SUM(AG848,AI848,AK848,AM848,AO848,AQ848,AS848,AU848,AW848,AY848,BA848,BC848,BE848)</f>
        <v>0</v>
      </c>
      <c r="BI848" s="140" t="s">
        <v>18</v>
      </c>
      <c r="BJ848" s="124">
        <f>B848/B870</f>
        <v>3.8369304556354913E-2</v>
      </c>
      <c r="BK848" s="125">
        <f t="shared" ref="BK848" si="16383">C848/C870</f>
        <v>0</v>
      </c>
      <c r="BL848" s="126">
        <f t="shared" ref="BL848" si="16384">D848/D870</f>
        <v>3.5953978906999043E-2</v>
      </c>
      <c r="BM848" s="127">
        <f t="shared" ref="BM848" si="16385">E848/E870</f>
        <v>1.8470631695603991E-3</v>
      </c>
      <c r="BN848" s="124">
        <f t="shared" ref="BN848" si="16386">F848/F870</f>
        <v>5.1622418879056046E-2</v>
      </c>
      <c r="BO848" s="125">
        <f t="shared" ref="BO848" si="16387">G848/G870</f>
        <v>2.1732381248059608E-3</v>
      </c>
      <c r="BP848" s="126">
        <f t="shared" ref="BP848" si="16388">H848/H870</f>
        <v>3.1224456432891942E-2</v>
      </c>
      <c r="BQ848" s="127">
        <f t="shared" ref="BQ848" si="16389">I848/I870</f>
        <v>9.9109692591970427E-3</v>
      </c>
      <c r="BR848" s="124">
        <f t="shared" ref="BR848" si="16390">J848/J870</f>
        <v>3.611971104231166E-2</v>
      </c>
      <c r="BS848" s="125">
        <f t="shared" ref="BS848" si="16391">K848/K870</f>
        <v>2.5612472160356347E-2</v>
      </c>
      <c r="BT848" s="126">
        <f t="shared" ref="BT848" si="16392">L848/L870</f>
        <v>2.2762345679012346E-2</v>
      </c>
      <c r="BU848" s="124">
        <f t="shared" ref="BU848" si="16393">M848/M870</f>
        <v>0.04</v>
      </c>
      <c r="BV848" s="128">
        <f t="shared" ref="BV848" si="16394">N848/N870</f>
        <v>3.2601608346011737E-2</v>
      </c>
      <c r="BW848" s="129">
        <f t="shared" ref="BW848" si="16395">O848/O870</f>
        <v>2.6535729210196406E-2</v>
      </c>
      <c r="BX848" s="124">
        <f t="shared" ref="BX848" si="16396">P848/P870</f>
        <v>4.1787339677285894E-2</v>
      </c>
      <c r="BY848" s="125">
        <f t="shared" ref="BY848" si="16397">Q848/Q870</f>
        <v>3.1369224247562527E-2</v>
      </c>
      <c r="BZ848" s="126">
        <f t="shared" ref="BZ848" si="16398">R848/R870</f>
        <v>3.4416211000321648E-2</v>
      </c>
      <c r="CA848" s="127">
        <f t="shared" ref="CA848" si="16399">S848/S870</f>
        <v>1.8654434250764525E-2</v>
      </c>
      <c r="CB848" s="124">
        <f t="shared" ref="CB848" si="16400">T848/T870</f>
        <v>5.5445544554455446E-2</v>
      </c>
      <c r="CC848" s="125">
        <f t="shared" ref="CC848" si="16401">U848/U870</f>
        <v>6.0077519379844964E-2</v>
      </c>
      <c r="CD848" s="126">
        <f t="shared" ref="CD848" si="16402">V848/V870</f>
        <v>1.3902932254802831E-2</v>
      </c>
      <c r="CE848" s="127">
        <f t="shared" ref="CE848" si="16403">W848/W870</f>
        <v>3.4552845528455285E-2</v>
      </c>
      <c r="CF848" s="124">
        <f t="shared" ref="CF848" si="16404">X848/X870</f>
        <v>5.7750759878419454E-2</v>
      </c>
      <c r="CG848" s="125">
        <f t="shared" ref="CG848" si="16405">Y848/Y870</f>
        <v>3.2004491858506456E-2</v>
      </c>
      <c r="CH848" s="126">
        <f t="shared" ref="CH848" si="16406">Z848/Z870</f>
        <v>4.4995263656457216E-2</v>
      </c>
      <c r="CI848" s="124">
        <f t="shared" ref="CI848" si="16407">AA848/AA870</f>
        <v>2.7717685235262305E-2</v>
      </c>
      <c r="CJ848" s="130">
        <f t="shared" ref="CJ848" si="16408">AB848/AB870</f>
        <v>3.6861067327178566E-2</v>
      </c>
      <c r="CK848" s="131">
        <f t="shared" ref="CK848" si="16409">AC848/AC870</f>
        <v>2.0119998195515857E-2</v>
      </c>
    </row>
    <row r="849" spans="1:89" ht="14.25" thickTop="1" thickBot="1" x14ac:dyDescent="0.25">
      <c r="A849" s="132" t="s">
        <v>19</v>
      </c>
      <c r="B849" s="181">
        <v>253</v>
      </c>
      <c r="C849" s="182">
        <v>165</v>
      </c>
      <c r="D849" s="183">
        <v>106</v>
      </c>
      <c r="E849" s="184">
        <v>121</v>
      </c>
      <c r="F849" s="181">
        <v>311</v>
      </c>
      <c r="G849" s="185">
        <v>208</v>
      </c>
      <c r="H849" s="183">
        <v>275</v>
      </c>
      <c r="I849" s="184">
        <v>287</v>
      </c>
      <c r="J849" s="181">
        <v>42</v>
      </c>
      <c r="K849" s="185">
        <v>54</v>
      </c>
      <c r="L849" s="183">
        <v>97</v>
      </c>
      <c r="M849" s="181">
        <v>185</v>
      </c>
      <c r="N849" s="186">
        <v>216</v>
      </c>
      <c r="O849" s="187">
        <v>252</v>
      </c>
      <c r="P849" s="181">
        <v>153</v>
      </c>
      <c r="Q849" s="185">
        <v>107</v>
      </c>
      <c r="R849" s="183">
        <v>165</v>
      </c>
      <c r="S849" s="184">
        <v>141</v>
      </c>
      <c r="T849" s="181">
        <v>40</v>
      </c>
      <c r="U849" s="185">
        <v>55</v>
      </c>
      <c r="V849" s="183">
        <v>116</v>
      </c>
      <c r="W849" s="184">
        <v>163</v>
      </c>
      <c r="X849" s="181">
        <v>178</v>
      </c>
      <c r="Y849" s="185">
        <v>149</v>
      </c>
      <c r="Z849" s="183">
        <v>357</v>
      </c>
      <c r="AA849" s="181">
        <v>357</v>
      </c>
      <c r="AB849" s="165">
        <f>B849+D849+F849+H849+J849+L849+N849+P849+R849+T849+V849+X849+Z849</f>
        <v>2309</v>
      </c>
      <c r="AC849" s="166">
        <f t="shared" si="16355"/>
        <v>2244</v>
      </c>
      <c r="AE849" s="254" t="s">
        <v>13</v>
      </c>
      <c r="AF849" s="14">
        <f t="shared" ref="AF849:BG849" si="16410">SUM(AF846:AF848)</f>
        <v>901</v>
      </c>
      <c r="AG849" s="1">
        <f t="shared" si="16410"/>
        <v>692</v>
      </c>
      <c r="AH849" s="14">
        <f t="shared" si="16410"/>
        <v>468</v>
      </c>
      <c r="AI849" s="1">
        <f t="shared" si="16410"/>
        <v>319</v>
      </c>
      <c r="AJ849" s="14">
        <f t="shared" si="16410"/>
        <v>848</v>
      </c>
      <c r="AK849" s="1">
        <f t="shared" si="16410"/>
        <v>309</v>
      </c>
      <c r="AL849" s="14">
        <f t="shared" si="16410"/>
        <v>1049</v>
      </c>
      <c r="AM849" s="1">
        <f t="shared" si="16410"/>
        <v>784</v>
      </c>
      <c r="AN849" s="14">
        <f t="shared" si="16410"/>
        <v>158</v>
      </c>
      <c r="AO849" s="1">
        <f t="shared" si="16410"/>
        <v>175</v>
      </c>
      <c r="AP849" s="14">
        <f t="shared" si="16410"/>
        <v>205</v>
      </c>
      <c r="AQ849" s="1">
        <f t="shared" si="16410"/>
        <v>743</v>
      </c>
      <c r="AR849" s="14">
        <f t="shared" si="16410"/>
        <v>655</v>
      </c>
      <c r="AS849" s="1">
        <f t="shared" si="16410"/>
        <v>787</v>
      </c>
      <c r="AT849" s="14">
        <f t="shared" si="16410"/>
        <v>394</v>
      </c>
      <c r="AU849" s="1">
        <f t="shared" si="16410"/>
        <v>221</v>
      </c>
      <c r="AV849" s="14">
        <f t="shared" si="16410"/>
        <v>570</v>
      </c>
      <c r="AW849" s="1">
        <f t="shared" si="16410"/>
        <v>349</v>
      </c>
      <c r="AX849" s="14">
        <f t="shared" si="16410"/>
        <v>79</v>
      </c>
      <c r="AY849" s="1">
        <f t="shared" si="16410"/>
        <v>74</v>
      </c>
      <c r="AZ849" s="14">
        <f t="shared" si="16410"/>
        <v>313</v>
      </c>
      <c r="BA849" s="1">
        <f t="shared" si="16410"/>
        <v>675</v>
      </c>
      <c r="BB849" s="14">
        <f t="shared" si="16410"/>
        <v>351</v>
      </c>
      <c r="BC849" s="1">
        <f t="shared" si="16410"/>
        <v>215</v>
      </c>
      <c r="BD849" s="14">
        <f t="shared" si="16410"/>
        <v>981</v>
      </c>
      <c r="BE849" s="1">
        <f t="shared" si="16410"/>
        <v>760</v>
      </c>
      <c r="BF849" s="167">
        <f t="shared" si="16410"/>
        <v>6972</v>
      </c>
      <c r="BG849" s="168">
        <f t="shared" si="16410"/>
        <v>6103</v>
      </c>
      <c r="BI849" s="132" t="s">
        <v>19</v>
      </c>
      <c r="BJ849" s="124">
        <f>B849/B870</f>
        <v>5.0559552358113512E-2</v>
      </c>
      <c r="BK849" s="125">
        <f t="shared" ref="BK849" si="16411">C849/C870</f>
        <v>3.3652865592494391E-2</v>
      </c>
      <c r="BL849" s="126">
        <f t="shared" ref="BL849" si="16412">D849/D870</f>
        <v>5.0814956855225309E-2</v>
      </c>
      <c r="BM849" s="127">
        <f t="shared" ref="BM849" si="16413">E849/E870</f>
        <v>4.4698928703361653E-2</v>
      </c>
      <c r="BN849" s="124">
        <f t="shared" ref="BN849" si="16414">F849/F870</f>
        <v>6.5528866413822162E-2</v>
      </c>
      <c r="BO849" s="125">
        <f t="shared" ref="BO849" si="16415">G849/G870</f>
        <v>6.4576218565662841E-2</v>
      </c>
      <c r="BP849" s="126">
        <f t="shared" ref="BP849" si="16416">H849/H870</f>
        <v>4.4956678110184729E-2</v>
      </c>
      <c r="BQ849" s="127">
        <f t="shared" ref="BQ849" si="16417">I849/I870</f>
        <v>4.8210986057450028E-2</v>
      </c>
      <c r="BR849" s="124">
        <f t="shared" ref="BR849" si="16418">J849/J870</f>
        <v>4.3343653250773995E-2</v>
      </c>
      <c r="BS849" s="125">
        <f t="shared" ref="BS849" si="16419">K849/K870</f>
        <v>6.0133630289532294E-2</v>
      </c>
      <c r="BT849" s="126">
        <f t="shared" ref="BT849" si="16420">L849/L870</f>
        <v>3.7422839506172839E-2</v>
      </c>
      <c r="BU849" s="124">
        <f t="shared" ref="BU849" si="16421">M849/M870</f>
        <v>5.9677419354838709E-2</v>
      </c>
      <c r="BV849" s="128">
        <f t="shared" ref="BV849" si="16422">N849/N870</f>
        <v>4.6946316018256898E-2</v>
      </c>
      <c r="BW849" s="129">
        <f t="shared" ref="BW849" si="16423">O849/O870</f>
        <v>5.2653572921019638E-2</v>
      </c>
      <c r="BX849" s="124">
        <f t="shared" ref="BX849" si="16424">P849/P870</f>
        <v>6.3301613570541995E-2</v>
      </c>
      <c r="BY849" s="125">
        <f t="shared" ref="BY849" si="16425">Q849/Q870</f>
        <v>4.53582026282323E-2</v>
      </c>
      <c r="BZ849" s="126">
        <f t="shared" ref="BZ849" si="16426">R849/R870</f>
        <v>5.3071727243486654E-2</v>
      </c>
      <c r="CA849" s="127">
        <f t="shared" ref="CA849" si="16427">S849/S870</f>
        <v>4.3119266055045874E-2</v>
      </c>
      <c r="CB849" s="124">
        <f t="shared" ref="CB849" si="16428">T849/T870</f>
        <v>7.9207920792079209E-2</v>
      </c>
      <c r="CC849" s="125">
        <f t="shared" ref="CC849" si="16429">U849/U870</f>
        <v>0.1065891472868217</v>
      </c>
      <c r="CD849" s="126">
        <f t="shared" ref="CD849" si="16430">V849/V870</f>
        <v>2.9322548028311426E-2</v>
      </c>
      <c r="CE849" s="127">
        <f t="shared" ref="CE849" si="16431">W849/W870</f>
        <v>4.7328687572590011E-2</v>
      </c>
      <c r="CF849" s="124">
        <f t="shared" ref="CF849" si="16432">X849/X870</f>
        <v>9.0172239108409324E-2</v>
      </c>
      <c r="CG849" s="125">
        <f t="shared" ref="CG849" si="16433">Y849/Y870</f>
        <v>8.3660864682762487E-2</v>
      </c>
      <c r="CH849" s="126">
        <f t="shared" ref="CH849" si="16434">Z849/Z870</f>
        <v>5.636248815914114E-2</v>
      </c>
      <c r="CI849" s="124">
        <f t="shared" ref="CI849" si="16435">AA849/AA870</f>
        <v>4.8269334775554354E-2</v>
      </c>
      <c r="CJ849" s="130">
        <f t="shared" ref="CJ849" si="16436">AB849/AB870</f>
        <v>5.1992794415672144E-2</v>
      </c>
      <c r="CK849" s="131">
        <f t="shared" ref="CK849" si="16437">AC849/AC870</f>
        <v>5.0615780213831368E-2</v>
      </c>
    </row>
    <row r="850" spans="1:89" ht="13.5" thickTop="1" x14ac:dyDescent="0.2">
      <c r="A850" s="140" t="s">
        <v>20</v>
      </c>
      <c r="B850" s="188">
        <v>380</v>
      </c>
      <c r="C850" s="189">
        <v>258</v>
      </c>
      <c r="D850" s="190">
        <v>182</v>
      </c>
      <c r="E850" s="191">
        <v>171</v>
      </c>
      <c r="F850" s="188">
        <v>399</v>
      </c>
      <c r="G850" s="192">
        <v>171</v>
      </c>
      <c r="H850" s="190">
        <v>407</v>
      </c>
      <c r="I850" s="191">
        <v>343</v>
      </c>
      <c r="J850" s="188">
        <v>66</v>
      </c>
      <c r="K850" s="192">
        <v>88</v>
      </c>
      <c r="L850" s="190">
        <v>112</v>
      </c>
      <c r="M850" s="188">
        <v>289</v>
      </c>
      <c r="N850" s="193">
        <v>283</v>
      </c>
      <c r="O850" s="194">
        <v>341</v>
      </c>
      <c r="P850" s="188">
        <v>171</v>
      </c>
      <c r="Q850" s="192">
        <v>103</v>
      </c>
      <c r="R850" s="190">
        <v>251</v>
      </c>
      <c r="S850" s="191">
        <v>142</v>
      </c>
      <c r="T850" s="188">
        <v>47</v>
      </c>
      <c r="U850" s="192">
        <v>42</v>
      </c>
      <c r="V850" s="190">
        <v>165</v>
      </c>
      <c r="W850" s="191">
        <v>243</v>
      </c>
      <c r="X850" s="188">
        <v>159</v>
      </c>
      <c r="Y850" s="192">
        <v>103</v>
      </c>
      <c r="Z850" s="190">
        <v>451</v>
      </c>
      <c r="AA850" s="188">
        <v>420</v>
      </c>
      <c r="AB850" s="165">
        <f t="shared" ref="AB850:AB866" si="16438">B850+D850+F850+H850+J850+L850+N850+P850+R850+T850+V850+X850+Z850</f>
        <v>3073</v>
      </c>
      <c r="AC850" s="166">
        <f t="shared" si="16355"/>
        <v>2714</v>
      </c>
      <c r="BI850" s="140" t="s">
        <v>20</v>
      </c>
      <c r="BJ850" s="124">
        <f>B850/B870</f>
        <v>7.59392486011191E-2</v>
      </c>
      <c r="BK850" s="125">
        <f t="shared" ref="BK850" si="16439">C850/C870</f>
        <v>5.2620844380991232E-2</v>
      </c>
      <c r="BL850" s="126">
        <f t="shared" ref="BL850" si="16440">D850/D870</f>
        <v>8.7248322147651006E-2</v>
      </c>
      <c r="BM850" s="127">
        <f t="shared" ref="BM850" si="16441">E850/E870</f>
        <v>6.3169560398965638E-2</v>
      </c>
      <c r="BN850" s="124">
        <f t="shared" ref="BN850" si="16442">F850/F870</f>
        <v>8.4070796460176997E-2</v>
      </c>
      <c r="BO850" s="125">
        <f t="shared" ref="BO850" si="16443">G850/G870</f>
        <v>5.3089102763117048E-2</v>
      </c>
      <c r="BP850" s="126">
        <f t="shared" ref="BP850" si="16444">H850/H870</f>
        <v>6.6535883603073401E-2</v>
      </c>
      <c r="BQ850" s="127">
        <f t="shared" ref="BQ850" si="16445">I850/I870</f>
        <v>5.7618007727196371E-2</v>
      </c>
      <c r="BR850" s="124">
        <f t="shared" ref="BR850" si="16446">J850/J870</f>
        <v>6.8111455108359129E-2</v>
      </c>
      <c r="BS850" s="125">
        <f t="shared" ref="BS850" si="16447">K850/K870</f>
        <v>9.7995545657015584E-2</v>
      </c>
      <c r="BT850" s="126">
        <f t="shared" ref="BT850" si="16448">L850/L870</f>
        <v>4.3209876543209874E-2</v>
      </c>
      <c r="BU850" s="124">
        <f t="shared" ref="BU850" si="16449">M850/M870</f>
        <v>9.3225806451612908E-2</v>
      </c>
      <c r="BV850" s="128">
        <f t="shared" ref="BV850" si="16450">N850/N870</f>
        <v>6.1508367746142142E-2</v>
      </c>
      <c r="BW850" s="129">
        <f t="shared" ref="BW850" si="16451">O850/O870</f>
        <v>7.124947764312578E-2</v>
      </c>
      <c r="BX850" s="124">
        <f t="shared" ref="BX850" si="16452">P850/P870</f>
        <v>7.0748862225899878E-2</v>
      </c>
      <c r="BY850" s="125">
        <f t="shared" ref="BY850" si="16453">Q850/Q870</f>
        <v>4.3662568885120816E-2</v>
      </c>
      <c r="BZ850" s="126">
        <f t="shared" ref="BZ850" si="16454">R850/R870</f>
        <v>8.0733354776455449E-2</v>
      </c>
      <c r="CA850" s="127">
        <f t="shared" ref="CA850" si="16455">S850/S870</f>
        <v>4.3425076452599388E-2</v>
      </c>
      <c r="CB850" s="124">
        <f t="shared" ref="CB850" si="16456">T850/T870</f>
        <v>9.3069306930693069E-2</v>
      </c>
      <c r="CC850" s="125">
        <f t="shared" ref="CC850" si="16457">U850/U870</f>
        <v>8.1395348837209308E-2</v>
      </c>
      <c r="CD850" s="126">
        <f t="shared" ref="CD850" si="16458">V850/V870</f>
        <v>4.1708796764408494E-2</v>
      </c>
      <c r="CE850" s="127">
        <f t="shared" ref="CE850" si="16459">W850/W870</f>
        <v>7.0557491289198609E-2</v>
      </c>
      <c r="CF850" s="124">
        <f t="shared" ref="CF850" si="16460">X850/X870</f>
        <v>8.0547112462006076E-2</v>
      </c>
      <c r="CG850" s="125">
        <f t="shared" ref="CG850" si="16461">Y850/Y870</f>
        <v>5.7832678270634472E-2</v>
      </c>
      <c r="CH850" s="126">
        <f t="shared" ref="CH850" si="16462">Z850/Z870</f>
        <v>7.1203031259867378E-2</v>
      </c>
      <c r="CI850" s="124">
        <f t="shared" ref="CI850" si="16463">AA850/AA870</f>
        <v>5.678745267712277E-2</v>
      </c>
      <c r="CJ850" s="130">
        <f t="shared" ref="CJ850" si="16464">AB850/AB870</f>
        <v>6.9196126998423785E-2</v>
      </c>
      <c r="CK850" s="131">
        <f t="shared" ref="CK850" si="16465">AC850/AC870</f>
        <v>6.1217124554517978E-2</v>
      </c>
    </row>
    <row r="851" spans="1:89" ht="13.5" thickBot="1" x14ac:dyDescent="0.25">
      <c r="A851" s="132" t="s">
        <v>21</v>
      </c>
      <c r="B851" s="181">
        <v>521</v>
      </c>
      <c r="C851" s="182">
        <v>434</v>
      </c>
      <c r="D851" s="183">
        <v>286</v>
      </c>
      <c r="E851" s="184">
        <v>148</v>
      </c>
      <c r="F851" s="181">
        <v>449</v>
      </c>
      <c r="G851" s="185">
        <v>138</v>
      </c>
      <c r="H851" s="183">
        <v>642</v>
      </c>
      <c r="I851" s="184">
        <v>441</v>
      </c>
      <c r="J851" s="181">
        <v>92</v>
      </c>
      <c r="K851" s="185">
        <v>87</v>
      </c>
      <c r="L851" s="183">
        <v>93</v>
      </c>
      <c r="M851" s="181">
        <v>454</v>
      </c>
      <c r="N851" s="186">
        <v>372</v>
      </c>
      <c r="O851" s="187">
        <v>446</v>
      </c>
      <c r="P851" s="181">
        <v>223</v>
      </c>
      <c r="Q851" s="185">
        <v>118</v>
      </c>
      <c r="R851" s="183">
        <v>319</v>
      </c>
      <c r="S851" s="184">
        <v>207</v>
      </c>
      <c r="T851" s="181">
        <v>32</v>
      </c>
      <c r="U851" s="185">
        <v>32</v>
      </c>
      <c r="V851" s="183">
        <v>148</v>
      </c>
      <c r="W851" s="184">
        <v>432</v>
      </c>
      <c r="X851" s="181">
        <v>192</v>
      </c>
      <c r="Y851" s="185">
        <v>112</v>
      </c>
      <c r="Z851" s="183">
        <v>530</v>
      </c>
      <c r="AA851" s="181">
        <v>340</v>
      </c>
      <c r="AB851" s="165">
        <f t="shared" si="16438"/>
        <v>3899</v>
      </c>
      <c r="AC851" s="166">
        <f t="shared" si="16355"/>
        <v>3389</v>
      </c>
      <c r="AE851" t="s">
        <v>85</v>
      </c>
      <c r="BI851" s="132" t="s">
        <v>21</v>
      </c>
      <c r="BJ851" s="124">
        <f>B851/B870</f>
        <v>0.10411670663469225</v>
      </c>
      <c r="BK851" s="125">
        <f t="shared" ref="BK851" si="16466">C851/C870</f>
        <v>8.8517234346318585E-2</v>
      </c>
      <c r="BL851" s="126">
        <f t="shared" ref="BL851" si="16467">D851/D870</f>
        <v>0.137104506232023</v>
      </c>
      <c r="BM851" s="127">
        <f t="shared" ref="BM851" si="16468">E851/E870</f>
        <v>5.4673069818987813E-2</v>
      </c>
      <c r="BN851" s="124">
        <f t="shared" ref="BN851" si="16469">F851/F870</f>
        <v>9.4605983986514958E-2</v>
      </c>
      <c r="BO851" s="125">
        <f t="shared" ref="BO851" si="16470">G851/G870</f>
        <v>4.2843837317603231E-2</v>
      </c>
      <c r="BP851" s="126">
        <f t="shared" ref="BP851" si="16471">H851/H870</f>
        <v>0.1049534085335949</v>
      </c>
      <c r="BQ851" s="127">
        <f t="shared" ref="BQ851" si="16472">I851/I870</f>
        <v>7.4080295649252476E-2</v>
      </c>
      <c r="BR851" s="124">
        <f t="shared" ref="BR851" si="16473">J851/J870</f>
        <v>9.4943240454076372E-2</v>
      </c>
      <c r="BS851" s="125">
        <f t="shared" ref="BS851" si="16474">K851/K870</f>
        <v>9.688195991091314E-2</v>
      </c>
      <c r="BT851" s="126">
        <f t="shared" ref="BT851" si="16475">L851/L870</f>
        <v>3.5879629629629629E-2</v>
      </c>
      <c r="BU851" s="124">
        <f t="shared" ref="BU851" si="16476">M851/M870</f>
        <v>0.14645161290322581</v>
      </c>
      <c r="BV851" s="128">
        <f t="shared" ref="BV851" si="16477">N851/N870</f>
        <v>8.0851988698109112E-2</v>
      </c>
      <c r="BW851" s="129">
        <f t="shared" ref="BW851" si="16478">O851/O870</f>
        <v>9.3188466360217298E-2</v>
      </c>
      <c r="BX851" s="124">
        <f t="shared" ref="BX851" si="16479">P851/P870</f>
        <v>9.2263136119155972E-2</v>
      </c>
      <c r="BY851" s="125">
        <f t="shared" ref="BY851" si="16480">Q851/Q870</f>
        <v>5.0021195421788893E-2</v>
      </c>
      <c r="BZ851" s="126">
        <f t="shared" ref="BZ851" si="16481">R851/R870</f>
        <v>0.10260533933740752</v>
      </c>
      <c r="CA851" s="127">
        <f t="shared" ref="CA851" si="16482">S851/S870</f>
        <v>6.3302752293577985E-2</v>
      </c>
      <c r="CB851" s="124">
        <f t="shared" ref="CB851" si="16483">T851/T870</f>
        <v>6.3366336633663367E-2</v>
      </c>
      <c r="CC851" s="125">
        <f t="shared" ref="CC851" si="16484">U851/U870</f>
        <v>6.2015503875968991E-2</v>
      </c>
      <c r="CD851" s="126">
        <f t="shared" ref="CD851" si="16485">V851/V870</f>
        <v>3.7411526794742161E-2</v>
      </c>
      <c r="CE851" s="127">
        <f t="shared" ref="CE851" si="16486">W851/W870</f>
        <v>0.12543554006968641</v>
      </c>
      <c r="CF851" s="124">
        <f t="shared" ref="CF851" si="16487">X851/X870</f>
        <v>9.7264437689969604E-2</v>
      </c>
      <c r="CG851" s="125">
        <f t="shared" ref="CG851" si="16488">Y851/Y870</f>
        <v>6.2886019090398648E-2</v>
      </c>
      <c r="CH851" s="126">
        <f t="shared" ref="CH851" si="16489">Z851/Z870</f>
        <v>8.3675402589201142E-2</v>
      </c>
      <c r="CI851" s="124">
        <f t="shared" ref="CI851" si="16490">AA851/AA870</f>
        <v>4.5970795024337478E-2</v>
      </c>
      <c r="CJ851" s="130">
        <f t="shared" ref="CJ851" si="16491">AB851/AB870</f>
        <v>8.7795541544697139E-2</v>
      </c>
      <c r="CK851" s="131">
        <f t="shared" ref="CK851" si="16492">AC851/AC870</f>
        <v>7.6442459511887037E-2</v>
      </c>
    </row>
    <row r="852" spans="1:89" ht="14.25" thickTop="1" thickBot="1" x14ac:dyDescent="0.25">
      <c r="A852" s="140" t="s">
        <v>22</v>
      </c>
      <c r="B852" s="188">
        <v>359</v>
      </c>
      <c r="C852" s="189">
        <v>465</v>
      </c>
      <c r="D852" s="190">
        <v>209</v>
      </c>
      <c r="E852" s="191">
        <v>123</v>
      </c>
      <c r="F852" s="188">
        <v>491</v>
      </c>
      <c r="G852" s="192">
        <v>107</v>
      </c>
      <c r="H852" s="190">
        <v>474</v>
      </c>
      <c r="I852" s="191">
        <v>457</v>
      </c>
      <c r="J852" s="188">
        <v>71</v>
      </c>
      <c r="K852" s="192">
        <v>116</v>
      </c>
      <c r="L852" s="190">
        <v>111</v>
      </c>
      <c r="M852" s="188">
        <v>416</v>
      </c>
      <c r="N852" s="193">
        <v>270</v>
      </c>
      <c r="O852" s="194">
        <v>540</v>
      </c>
      <c r="P852" s="188">
        <v>185</v>
      </c>
      <c r="Q852" s="192">
        <v>134</v>
      </c>
      <c r="R852" s="190">
        <v>353</v>
      </c>
      <c r="S852" s="191">
        <v>178</v>
      </c>
      <c r="T852" s="188">
        <v>33</v>
      </c>
      <c r="U852" s="192">
        <v>26</v>
      </c>
      <c r="V852" s="190">
        <v>135</v>
      </c>
      <c r="W852" s="191">
        <v>470</v>
      </c>
      <c r="X852" s="188">
        <v>154</v>
      </c>
      <c r="Y852" s="192">
        <v>98</v>
      </c>
      <c r="Z852" s="190">
        <v>429</v>
      </c>
      <c r="AA852" s="188">
        <v>494</v>
      </c>
      <c r="AB852" s="165">
        <f t="shared" si="16438"/>
        <v>3274</v>
      </c>
      <c r="AC852" s="166">
        <f t="shared" si="16355"/>
        <v>3624</v>
      </c>
      <c r="AE852" s="268" t="s">
        <v>0</v>
      </c>
      <c r="AF852" s="262" t="s">
        <v>1</v>
      </c>
      <c r="AG852" s="263"/>
      <c r="AH852" s="262" t="s">
        <v>2</v>
      </c>
      <c r="AI852" s="263"/>
      <c r="AJ852" s="262" t="s">
        <v>3</v>
      </c>
      <c r="AK852" s="263"/>
      <c r="AL852" s="262" t="s">
        <v>4</v>
      </c>
      <c r="AM852" s="263"/>
      <c r="AN852" s="262" t="s">
        <v>5</v>
      </c>
      <c r="AO852" s="263"/>
      <c r="AP852" s="262" t="s">
        <v>6</v>
      </c>
      <c r="AQ852" s="263"/>
      <c r="AR852" s="262" t="s">
        <v>7</v>
      </c>
      <c r="AS852" s="263"/>
      <c r="AT852" s="262" t="s">
        <v>8</v>
      </c>
      <c r="AU852" s="263"/>
      <c r="AV852" s="262" t="s">
        <v>9</v>
      </c>
      <c r="AW852" s="263"/>
      <c r="AX852" s="262" t="s">
        <v>10</v>
      </c>
      <c r="AY852" s="263"/>
      <c r="AZ852" s="262" t="s">
        <v>11</v>
      </c>
      <c r="BA852" s="263"/>
      <c r="BB852" s="262" t="s">
        <v>12</v>
      </c>
      <c r="BC852" s="263"/>
      <c r="BD852" s="264" t="s">
        <v>40</v>
      </c>
      <c r="BE852" s="265"/>
      <c r="BF852" s="266" t="s">
        <v>41</v>
      </c>
      <c r="BG852" s="267"/>
      <c r="BI852" s="140" t="s">
        <v>22</v>
      </c>
      <c r="BJ852" s="124">
        <f>B852/B870</f>
        <v>7.1742605915267779E-2</v>
      </c>
      <c r="BK852" s="125">
        <f t="shared" ref="BK852" si="16493">C852/C870</f>
        <v>9.4839893942484196E-2</v>
      </c>
      <c r="BL852" s="126">
        <f t="shared" ref="BL852" si="16494">D852/D870</f>
        <v>0.10019175455417066</v>
      </c>
      <c r="BM852" s="127">
        <f t="shared" ref="BM852" si="16495">E852/E870</f>
        <v>4.5437753971185817E-2</v>
      </c>
      <c r="BN852" s="124">
        <f t="shared" ref="BN852" si="16496">F852/F870</f>
        <v>0.10345554150863885</v>
      </c>
      <c r="BO852" s="125">
        <f t="shared" ref="BO852" si="16497">G852/G870</f>
        <v>3.3219497050605402E-2</v>
      </c>
      <c r="BP852" s="126">
        <f t="shared" ref="BP852" si="16498">H852/H870</f>
        <v>7.7488965179009314E-2</v>
      </c>
      <c r="BQ852" s="127">
        <f t="shared" ref="BQ852" si="16499">I852/I870</f>
        <v>7.6768016126322863E-2</v>
      </c>
      <c r="BR852" s="124">
        <f t="shared" ref="BR852" si="16500">J852/J870</f>
        <v>7.3271413828689375E-2</v>
      </c>
      <c r="BS852" s="125">
        <f t="shared" ref="BS852" si="16501">K852/K870</f>
        <v>0.1291759465478842</v>
      </c>
      <c r="BT852" s="126">
        <f t="shared" ref="BT852" si="16502">L852/L870</f>
        <v>4.2824074074074077E-2</v>
      </c>
      <c r="BU852" s="124">
        <f t="shared" ref="BU852" si="16503">M852/M870</f>
        <v>0.13419354838709677</v>
      </c>
      <c r="BV852" s="128">
        <f t="shared" ref="BV852" si="16504">N852/N870</f>
        <v>5.8682895022821126E-2</v>
      </c>
      <c r="BW852" s="129">
        <f t="shared" ref="BW852" si="16505">O852/O870</f>
        <v>0.11282908483075638</v>
      </c>
      <c r="BX852" s="124">
        <f t="shared" ref="BX852" si="16506">P852/P870</f>
        <v>7.6541166735622668E-2</v>
      </c>
      <c r="BY852" s="125">
        <f t="shared" ref="BY852" si="16507">Q852/Q870</f>
        <v>5.6803730394234843E-2</v>
      </c>
      <c r="BZ852" s="126">
        <f t="shared" ref="BZ852" si="16508">R852/R870</f>
        <v>0.11354133161788356</v>
      </c>
      <c r="CA852" s="127">
        <f t="shared" ref="CA852" si="16509">S852/S870</f>
        <v>5.4434250764525995E-2</v>
      </c>
      <c r="CB852" s="124">
        <f t="shared" ref="CB852" si="16510">T852/T870</f>
        <v>6.5346534653465349E-2</v>
      </c>
      <c r="CC852" s="125">
        <f t="shared" ref="CC852" si="16511">U852/U870</f>
        <v>5.0387596899224806E-2</v>
      </c>
      <c r="CD852" s="126">
        <f t="shared" ref="CD852" si="16512">V852/V870</f>
        <v>3.4125379170879676E-2</v>
      </c>
      <c r="CE852" s="127">
        <f t="shared" ref="CE852" si="16513">W852/W870</f>
        <v>0.13646922183507548</v>
      </c>
      <c r="CF852" s="124">
        <f t="shared" ref="CF852" si="16514">X852/X870</f>
        <v>7.8014184397163122E-2</v>
      </c>
      <c r="CG852" s="125">
        <f t="shared" ref="CG852" si="16515">Y852/Y870</f>
        <v>5.5025266704098824E-2</v>
      </c>
      <c r="CH852" s="126">
        <f t="shared" ref="CH852" si="16516">Z852/Z870</f>
        <v>6.7729712661825064E-2</v>
      </c>
      <c r="CI852" s="124">
        <f t="shared" ref="CI852" si="16517">AA852/AA870</f>
        <v>6.6792861005949167E-2</v>
      </c>
      <c r="CJ852" s="130">
        <f t="shared" ref="CJ852" si="16518">AB852/AB870</f>
        <v>7.3722134654357133E-2</v>
      </c>
      <c r="CK852" s="131">
        <f t="shared" ref="CK852" si="16519">AC852/AC870</f>
        <v>8.1743131682230338E-2</v>
      </c>
    </row>
    <row r="853" spans="1:89" ht="15" thickTop="1" thickBot="1" x14ac:dyDescent="0.3">
      <c r="A853" s="132" t="s">
        <v>23</v>
      </c>
      <c r="B853" s="181">
        <v>222</v>
      </c>
      <c r="C853" s="182">
        <v>304</v>
      </c>
      <c r="D853" s="183">
        <v>159</v>
      </c>
      <c r="E853" s="184">
        <v>113</v>
      </c>
      <c r="F853" s="181">
        <v>321</v>
      </c>
      <c r="G853" s="185">
        <v>138</v>
      </c>
      <c r="H853" s="183">
        <v>343</v>
      </c>
      <c r="I853" s="184">
        <v>307</v>
      </c>
      <c r="J853" s="181">
        <v>51</v>
      </c>
      <c r="K853" s="185">
        <v>55</v>
      </c>
      <c r="L853" s="183">
        <v>78</v>
      </c>
      <c r="M853" s="181">
        <v>255</v>
      </c>
      <c r="N853" s="186">
        <v>212</v>
      </c>
      <c r="O853" s="187">
        <v>374</v>
      </c>
      <c r="P853" s="181">
        <v>184</v>
      </c>
      <c r="Q853" s="185">
        <v>102</v>
      </c>
      <c r="R853" s="183">
        <v>240</v>
      </c>
      <c r="S853" s="184">
        <v>189</v>
      </c>
      <c r="T853" s="181">
        <v>25</v>
      </c>
      <c r="U853" s="185">
        <v>37</v>
      </c>
      <c r="V853" s="183">
        <v>108</v>
      </c>
      <c r="W853" s="184">
        <v>352</v>
      </c>
      <c r="X853" s="181">
        <v>110</v>
      </c>
      <c r="Y853" s="185">
        <v>112</v>
      </c>
      <c r="Z853" s="183">
        <v>426</v>
      </c>
      <c r="AA853" s="181">
        <v>496</v>
      </c>
      <c r="AB853" s="165">
        <f t="shared" si="16438"/>
        <v>2479</v>
      </c>
      <c r="AC853" s="166">
        <f t="shared" si="16355"/>
        <v>2834</v>
      </c>
      <c r="AE853" s="269"/>
      <c r="AF853" s="112" t="s">
        <v>14</v>
      </c>
      <c r="AG853" s="113" t="s">
        <v>15</v>
      </c>
      <c r="AH853" s="114" t="s">
        <v>14</v>
      </c>
      <c r="AI853" s="115" t="s">
        <v>15</v>
      </c>
      <c r="AJ853" s="112" t="s">
        <v>14</v>
      </c>
      <c r="AK853" s="113" t="s">
        <v>15</v>
      </c>
      <c r="AL853" s="114" t="s">
        <v>14</v>
      </c>
      <c r="AM853" s="115" t="s">
        <v>15</v>
      </c>
      <c r="AN853" s="112" t="s">
        <v>14</v>
      </c>
      <c r="AO853" s="113" t="s">
        <v>15</v>
      </c>
      <c r="AP853" s="114" t="s">
        <v>14</v>
      </c>
      <c r="AQ853" s="112" t="s">
        <v>15</v>
      </c>
      <c r="AR853" s="116" t="s">
        <v>14</v>
      </c>
      <c r="AS853" s="117" t="s">
        <v>15</v>
      </c>
      <c r="AT853" s="112" t="s">
        <v>14</v>
      </c>
      <c r="AU853" s="113" t="s">
        <v>15</v>
      </c>
      <c r="AV853" s="114" t="s">
        <v>14</v>
      </c>
      <c r="AW853" s="115" t="s">
        <v>15</v>
      </c>
      <c r="AX853" s="112" t="s">
        <v>14</v>
      </c>
      <c r="AY853" s="113" t="s">
        <v>15</v>
      </c>
      <c r="AZ853" s="114" t="s">
        <v>14</v>
      </c>
      <c r="BA853" s="115" t="s">
        <v>15</v>
      </c>
      <c r="BB853" s="112" t="s">
        <v>14</v>
      </c>
      <c r="BC853" s="113" t="s">
        <v>15</v>
      </c>
      <c r="BD853" s="26" t="s">
        <v>14</v>
      </c>
      <c r="BE853" s="118" t="s">
        <v>15</v>
      </c>
      <c r="BF853" s="169" t="s">
        <v>14</v>
      </c>
      <c r="BG853" s="170" t="s">
        <v>15</v>
      </c>
      <c r="BI853" s="132" t="s">
        <v>23</v>
      </c>
      <c r="BJ853" s="124">
        <f>B853/B870</f>
        <v>4.4364508393285373E-2</v>
      </c>
      <c r="BK853" s="125">
        <f t="shared" ref="BK853" si="16520">C853/C870</f>
        <v>6.2002855394656331E-2</v>
      </c>
      <c r="BL853" s="126">
        <f t="shared" ref="BL853" si="16521">D853/D870</f>
        <v>7.6222435282837966E-2</v>
      </c>
      <c r="BM853" s="127">
        <f t="shared" ref="BM853" si="16522">E853/E870</f>
        <v>4.1743627632065017E-2</v>
      </c>
      <c r="BN853" s="124">
        <f t="shared" ref="BN853" si="16523">F853/F870</f>
        <v>6.763590391908976E-2</v>
      </c>
      <c r="BO853" s="125">
        <f t="shared" ref="BO853" si="16524">G853/G870</f>
        <v>4.2843837317603231E-2</v>
      </c>
      <c r="BP853" s="126">
        <f t="shared" ref="BP853" si="16525">H853/H870</f>
        <v>5.6073238515612231E-2</v>
      </c>
      <c r="BQ853" s="127">
        <f t="shared" ref="BQ853" si="16526">I853/I870</f>
        <v>5.1570636653788006E-2</v>
      </c>
      <c r="BR853" s="124">
        <f t="shared" ref="BR853" si="16527">J853/J870</f>
        <v>5.2631578947368418E-2</v>
      </c>
      <c r="BS853" s="125">
        <f t="shared" ref="BS853" si="16528">K853/K870</f>
        <v>6.1247216035634745E-2</v>
      </c>
      <c r="BT853" s="126">
        <f t="shared" ref="BT853" si="16529">L853/L870</f>
        <v>3.0092592592592591E-2</v>
      </c>
      <c r="BU853" s="124">
        <f t="shared" ref="BU853" si="16530">M853/M870</f>
        <v>8.2258064516129034E-2</v>
      </c>
      <c r="BV853" s="128">
        <f t="shared" ref="BV853" si="16531">N853/N870</f>
        <v>4.6076939795696589E-2</v>
      </c>
      <c r="BW853" s="129">
        <f t="shared" ref="BW853" si="16532">O853/O870</f>
        <v>7.8144588382783112E-2</v>
      </c>
      <c r="BX853" s="124">
        <f t="shared" ref="BX853" si="16533">P853/P870</f>
        <v>7.6127430699213905E-2</v>
      </c>
      <c r="BY853" s="125">
        <f t="shared" ref="BY853" si="16534">Q853/Q870</f>
        <v>4.3238660449342943E-2</v>
      </c>
      <c r="BZ853" s="126">
        <f t="shared" ref="BZ853" si="16535">R853/R870</f>
        <v>7.7195239626889678E-2</v>
      </c>
      <c r="CA853" s="127">
        <f t="shared" ref="CA853" si="16536">S853/S870</f>
        <v>5.7798165137614682E-2</v>
      </c>
      <c r="CB853" s="124">
        <f t="shared" ref="CB853" si="16537">T853/T870</f>
        <v>4.9504950495049507E-2</v>
      </c>
      <c r="CC853" s="125">
        <f t="shared" ref="CC853" si="16538">U853/U870</f>
        <v>7.170542635658915E-2</v>
      </c>
      <c r="CD853" s="126">
        <f t="shared" ref="CD853" si="16539">V853/V870</f>
        <v>2.7300303336703743E-2</v>
      </c>
      <c r="CE853" s="127">
        <f t="shared" ref="CE853" si="16540">W853/W870</f>
        <v>0.10220673635307782</v>
      </c>
      <c r="CF853" s="124">
        <f t="shared" ref="CF853" si="16541">X853/X870</f>
        <v>5.5724417426545089E-2</v>
      </c>
      <c r="CG853" s="125">
        <f t="shared" ref="CG853" si="16542">Y853/Y870</f>
        <v>6.2886019090398648E-2</v>
      </c>
      <c r="CH853" s="126">
        <f t="shared" ref="CH853" si="16543">Z853/Z870</f>
        <v>6.7256078307546568E-2</v>
      </c>
      <c r="CI853" s="124">
        <f t="shared" ref="CI853" si="16544">AA853/AA870</f>
        <v>6.7063277447268796E-2</v>
      </c>
      <c r="CJ853" s="130">
        <f t="shared" ref="CJ853" si="16545">AB853/AB870</f>
        <v>5.5820761089844628E-2</v>
      </c>
      <c r="CK853" s="131">
        <f t="shared" ref="CK853" si="16546">AC853/AC870</f>
        <v>6.3923850769161364E-2</v>
      </c>
    </row>
    <row r="854" spans="1:89" ht="13.5" thickTop="1" x14ac:dyDescent="0.2">
      <c r="A854" s="140" t="s">
        <v>24</v>
      </c>
      <c r="B854" s="195">
        <v>191</v>
      </c>
      <c r="C854" s="189">
        <v>259</v>
      </c>
      <c r="D854" s="190">
        <v>115</v>
      </c>
      <c r="E854" s="191">
        <v>106</v>
      </c>
      <c r="F854" s="188">
        <v>267</v>
      </c>
      <c r="G854" s="192">
        <v>95</v>
      </c>
      <c r="H854" s="190">
        <v>265</v>
      </c>
      <c r="I854" s="191">
        <v>353</v>
      </c>
      <c r="J854" s="188">
        <v>33</v>
      </c>
      <c r="K854" s="192">
        <v>35</v>
      </c>
      <c r="L854" s="190">
        <v>66</v>
      </c>
      <c r="M854" s="188">
        <v>147</v>
      </c>
      <c r="N854" s="193">
        <v>186</v>
      </c>
      <c r="O854" s="196">
        <v>234</v>
      </c>
      <c r="P854" s="188">
        <v>122</v>
      </c>
      <c r="Q854" s="192">
        <v>114</v>
      </c>
      <c r="R854" s="190">
        <v>205</v>
      </c>
      <c r="S854" s="191">
        <v>162</v>
      </c>
      <c r="T854" s="188">
        <v>12</v>
      </c>
      <c r="U854" s="192">
        <v>22</v>
      </c>
      <c r="V854" s="190">
        <v>136</v>
      </c>
      <c r="W854" s="197">
        <v>193</v>
      </c>
      <c r="X854" s="188">
        <v>102</v>
      </c>
      <c r="Y854" s="192">
        <v>63</v>
      </c>
      <c r="Z854" s="190">
        <v>306</v>
      </c>
      <c r="AA854" s="188">
        <v>413</v>
      </c>
      <c r="AB854" s="165">
        <f t="shared" si="16438"/>
        <v>2006</v>
      </c>
      <c r="AC854" s="166">
        <f t="shared" si="16355"/>
        <v>2196</v>
      </c>
      <c r="AE854" s="257" t="str">
        <f>$AE$17</f>
        <v>17:00 - 17:59</v>
      </c>
      <c r="AF854" s="121">
        <f t="shared" ref="AF854:AU856" si="16547">SUMIF($A$9:$A$32,$AE854,B$846:B$869)</f>
        <v>393</v>
      </c>
      <c r="AG854" s="178">
        <f t="shared" si="16547"/>
        <v>316</v>
      </c>
      <c r="AH854" s="122">
        <f t="shared" si="16547"/>
        <v>139</v>
      </c>
      <c r="AI854" s="173">
        <f t="shared" si="16547"/>
        <v>188</v>
      </c>
      <c r="AJ854" s="121">
        <f t="shared" si="16547"/>
        <v>307</v>
      </c>
      <c r="AK854" s="123">
        <f t="shared" si="16547"/>
        <v>268</v>
      </c>
      <c r="AL854" s="122">
        <f t="shared" si="16547"/>
        <v>441</v>
      </c>
      <c r="AM854" s="173">
        <f t="shared" si="16547"/>
        <v>426</v>
      </c>
      <c r="AN854" s="121">
        <f t="shared" si="16547"/>
        <v>101</v>
      </c>
      <c r="AO854" s="123">
        <f t="shared" si="16547"/>
        <v>55</v>
      </c>
      <c r="AP854" s="122">
        <f t="shared" si="16547"/>
        <v>213</v>
      </c>
      <c r="AQ854" s="121">
        <f t="shared" si="16547"/>
        <v>147</v>
      </c>
      <c r="AR854" s="172">
        <f t="shared" si="16547"/>
        <v>343</v>
      </c>
      <c r="AS854" s="174">
        <f t="shared" si="16547"/>
        <v>313</v>
      </c>
      <c r="AT854" s="121">
        <f t="shared" si="16547"/>
        <v>128</v>
      </c>
      <c r="AU854" s="123">
        <f t="shared" si="16547"/>
        <v>235</v>
      </c>
      <c r="AV854" s="122">
        <f t="shared" ref="AP854:BE856" si="16548">SUMIF($A$9:$A$32,$AE854,R$846:R$869)</f>
        <v>176</v>
      </c>
      <c r="AW854" s="173">
        <f t="shared" si="16548"/>
        <v>261</v>
      </c>
      <c r="AX854" s="121">
        <f t="shared" si="16548"/>
        <v>40</v>
      </c>
      <c r="AY854" s="123">
        <f t="shared" si="16548"/>
        <v>40</v>
      </c>
      <c r="AZ854" s="122">
        <f t="shared" si="16548"/>
        <v>269</v>
      </c>
      <c r="BA854" s="173">
        <f t="shared" si="16548"/>
        <v>177</v>
      </c>
      <c r="BB854" s="121">
        <f t="shared" si="16548"/>
        <v>123</v>
      </c>
      <c r="BC854" s="123">
        <f t="shared" si="16548"/>
        <v>140</v>
      </c>
      <c r="BD854" s="21">
        <f t="shared" si="16548"/>
        <v>473</v>
      </c>
      <c r="BE854" s="177">
        <f t="shared" si="16548"/>
        <v>447</v>
      </c>
      <c r="BF854" s="163">
        <f>AF854+AH854+AJ854+AL854+AN854+AP854+AR854+AT854+AV854+AX854+AZ854+BB854+BD854</f>
        <v>3146</v>
      </c>
      <c r="BG854" s="164">
        <f>AG854+AI854+AK854+AM854+AO854+AQ854+AS854+AU854+AW854+AY854+BA854+BC854+BE854</f>
        <v>3013</v>
      </c>
      <c r="BI854" s="140" t="s">
        <v>24</v>
      </c>
      <c r="BJ854" s="124">
        <f>B854/B870</f>
        <v>3.8169464428457235E-2</v>
      </c>
      <c r="BK854" s="125">
        <f t="shared" ref="BK854" si="16549">C854/C870</f>
        <v>5.2824801142157859E-2</v>
      </c>
      <c r="BL854" s="126">
        <f t="shared" ref="BL854" si="16550">D854/D870</f>
        <v>5.5129434324065196E-2</v>
      </c>
      <c r="BM854" s="127">
        <f t="shared" ref="BM854" si="16551">E854/E870</f>
        <v>3.9157739194680456E-2</v>
      </c>
      <c r="BN854" s="124">
        <f t="shared" ref="BN854" si="16552">F854/F870</f>
        <v>5.6257901390644752E-2</v>
      </c>
      <c r="BO854" s="125">
        <f t="shared" ref="BO854" si="16553">G854/G870</f>
        <v>2.9493945979509471E-2</v>
      </c>
      <c r="BP854" s="126">
        <f t="shared" ref="BP854" si="16554">H854/H870</f>
        <v>4.3321889815268924E-2</v>
      </c>
      <c r="BQ854" s="127">
        <f t="shared" ref="BQ854" si="16555">I854/I870</f>
        <v>5.9297833025365364E-2</v>
      </c>
      <c r="BR854" s="124">
        <f t="shared" ref="BR854" si="16556">J854/J870</f>
        <v>3.4055727554179564E-2</v>
      </c>
      <c r="BS854" s="125">
        <f t="shared" ref="BS854" si="16557">K854/K870</f>
        <v>3.8975501113585748E-2</v>
      </c>
      <c r="BT854" s="126">
        <f t="shared" ref="BT854" si="16558">L854/L870</f>
        <v>2.5462962962962962E-2</v>
      </c>
      <c r="BU854" s="124">
        <f t="shared" ref="BU854" si="16559">M854/M870</f>
        <v>4.7419354838709675E-2</v>
      </c>
      <c r="BV854" s="128">
        <f t="shared" ref="BV854" si="16560">N854/N870</f>
        <v>4.0425994349054556E-2</v>
      </c>
      <c r="BW854" s="129">
        <f t="shared" ref="BW854" si="16561">O854/O870</f>
        <v>4.8892603426661095E-2</v>
      </c>
      <c r="BX854" s="124">
        <f t="shared" ref="BX854" si="16562">P854/P870</f>
        <v>5.0475796441870086E-2</v>
      </c>
      <c r="BY854" s="125">
        <f t="shared" ref="BY854" si="16563">Q854/Q870</f>
        <v>4.8325561678677409E-2</v>
      </c>
      <c r="BZ854" s="126">
        <f t="shared" ref="BZ854" si="16564">R854/R870</f>
        <v>6.5937600514634931E-2</v>
      </c>
      <c r="CA854" s="127">
        <f t="shared" ref="CA854" si="16565">S854/S870</f>
        <v>4.9541284403669728E-2</v>
      </c>
      <c r="CB854" s="124">
        <f t="shared" ref="CB854" si="16566">T854/T870</f>
        <v>2.3762376237623763E-2</v>
      </c>
      <c r="CC854" s="125">
        <f t="shared" ref="CC854" si="16567">U854/U870</f>
        <v>4.2635658914728682E-2</v>
      </c>
      <c r="CD854" s="126">
        <f t="shared" ref="CD854" si="16568">V854/V870</f>
        <v>3.4378159757330634E-2</v>
      </c>
      <c r="CE854" s="127">
        <f t="shared" ref="CE854" si="16569">W854/W870</f>
        <v>5.6039488966318232E-2</v>
      </c>
      <c r="CF854" s="124">
        <f t="shared" ref="CF854" si="16570">X854/X870</f>
        <v>5.1671732522796353E-2</v>
      </c>
      <c r="CG854" s="125">
        <f t="shared" ref="CG854" si="16571">Y854/Y870</f>
        <v>3.5373385738349243E-2</v>
      </c>
      <c r="CH854" s="126">
        <f t="shared" ref="CH854" si="16572">Z854/Z870</f>
        <v>4.8310704136406694E-2</v>
      </c>
      <c r="CI854" s="124">
        <f t="shared" ref="CI854" si="16573">AA854/AA870</f>
        <v>5.5840995132504054E-2</v>
      </c>
      <c r="CJ854" s="130">
        <f t="shared" ref="CJ854" si="16574">AB854/AB870</f>
        <v>4.517000675523531E-2</v>
      </c>
      <c r="CK854" s="131">
        <f t="shared" ref="CK854" si="16575">AC854/AC870</f>
        <v>4.9533089727974017E-2</v>
      </c>
    </row>
    <row r="855" spans="1:89" x14ac:dyDescent="0.2">
      <c r="A855" s="132" t="s">
        <v>25</v>
      </c>
      <c r="B855" s="198">
        <v>202</v>
      </c>
      <c r="C855" s="182">
        <v>244</v>
      </c>
      <c r="D855" s="183">
        <v>88</v>
      </c>
      <c r="E855" s="184">
        <v>163</v>
      </c>
      <c r="F855" s="181">
        <v>256</v>
      </c>
      <c r="G855" s="185">
        <v>108</v>
      </c>
      <c r="H855" s="183">
        <v>319</v>
      </c>
      <c r="I855" s="184">
        <v>298</v>
      </c>
      <c r="J855" s="181">
        <v>30</v>
      </c>
      <c r="K855" s="182">
        <v>32</v>
      </c>
      <c r="L855" s="183">
        <v>75</v>
      </c>
      <c r="M855" s="181">
        <v>145</v>
      </c>
      <c r="N855" s="186">
        <v>205</v>
      </c>
      <c r="O855" s="199">
        <v>218</v>
      </c>
      <c r="P855" s="181">
        <v>93</v>
      </c>
      <c r="Q855" s="182">
        <v>98</v>
      </c>
      <c r="R855" s="183">
        <v>135</v>
      </c>
      <c r="S855" s="184">
        <v>171</v>
      </c>
      <c r="T855" s="190">
        <v>13</v>
      </c>
      <c r="U855" s="181">
        <v>20</v>
      </c>
      <c r="V855" s="183">
        <v>158</v>
      </c>
      <c r="W855" s="200">
        <v>131</v>
      </c>
      <c r="X855" s="181">
        <v>86</v>
      </c>
      <c r="Y855" s="185">
        <v>54</v>
      </c>
      <c r="Z855" s="183">
        <v>376</v>
      </c>
      <c r="AA855" s="181">
        <v>352</v>
      </c>
      <c r="AB855" s="165">
        <f t="shared" si="16438"/>
        <v>2036</v>
      </c>
      <c r="AC855" s="166">
        <f t="shared" si="16355"/>
        <v>2034</v>
      </c>
      <c r="AE855" s="259" t="str">
        <f>$AE$18</f>
        <v>18:00 - 18:59</v>
      </c>
      <c r="AF855" s="121">
        <f t="shared" si="16547"/>
        <v>494</v>
      </c>
      <c r="AG855" s="182">
        <f t="shared" si="16547"/>
        <v>334</v>
      </c>
      <c r="AH855" s="183">
        <f t="shared" si="16547"/>
        <v>107</v>
      </c>
      <c r="AI855" s="184">
        <f t="shared" si="16547"/>
        <v>253</v>
      </c>
      <c r="AJ855" s="181">
        <f t="shared" si="16547"/>
        <v>255</v>
      </c>
      <c r="AK855" s="185">
        <f t="shared" si="16547"/>
        <v>385</v>
      </c>
      <c r="AL855" s="183">
        <f t="shared" si="16547"/>
        <v>469</v>
      </c>
      <c r="AM855" s="184">
        <f t="shared" si="16547"/>
        <v>515</v>
      </c>
      <c r="AN855" s="181">
        <f t="shared" si="16547"/>
        <v>93</v>
      </c>
      <c r="AO855" s="185">
        <f t="shared" si="16547"/>
        <v>58</v>
      </c>
      <c r="AP855" s="183">
        <f t="shared" si="16548"/>
        <v>354</v>
      </c>
      <c r="AQ855" s="181">
        <f t="shared" si="16548"/>
        <v>155</v>
      </c>
      <c r="AR855" s="186">
        <f t="shared" si="16548"/>
        <v>469</v>
      </c>
      <c r="AS855" s="187">
        <f t="shared" si="16548"/>
        <v>355</v>
      </c>
      <c r="AT855" s="181">
        <f t="shared" si="16548"/>
        <v>157</v>
      </c>
      <c r="AU855" s="185">
        <f t="shared" si="16548"/>
        <v>236</v>
      </c>
      <c r="AV855" s="183">
        <f t="shared" si="16548"/>
        <v>192</v>
      </c>
      <c r="AW855" s="184">
        <f t="shared" si="16548"/>
        <v>292</v>
      </c>
      <c r="AX855" s="181">
        <f t="shared" si="16548"/>
        <v>42</v>
      </c>
      <c r="AY855" s="185">
        <f t="shared" si="16548"/>
        <v>36</v>
      </c>
      <c r="AZ855" s="183">
        <f t="shared" si="16548"/>
        <v>606</v>
      </c>
      <c r="BA855" s="184">
        <f t="shared" si="16548"/>
        <v>161</v>
      </c>
      <c r="BB855" s="181">
        <f t="shared" si="16548"/>
        <v>152</v>
      </c>
      <c r="BC855" s="185">
        <f t="shared" si="16548"/>
        <v>185</v>
      </c>
      <c r="BD855" s="183">
        <f t="shared" si="16548"/>
        <v>367</v>
      </c>
      <c r="BE855" s="181">
        <f t="shared" si="16548"/>
        <v>615</v>
      </c>
      <c r="BF855" s="165">
        <f>SUM(AF855,AH855,AJ855,AL855,AN855,AP855,AR855,AT855,AV855,AX855,AZ855,BB855,BD855)</f>
        <v>3757</v>
      </c>
      <c r="BG855" s="166">
        <f>SUM(AG855,AI855,AK855,AM855,AO855,AQ855,AS855,AU855,AW855,AY855,BA855,BC855,BE855)</f>
        <v>3580</v>
      </c>
      <c r="BI855" s="132" t="s">
        <v>25</v>
      </c>
      <c r="BJ855" s="124">
        <f>B855/B870</f>
        <v>4.0367705835331738E-2</v>
      </c>
      <c r="BK855" s="125">
        <f t="shared" ref="BK855" si="16576">C855/C870</f>
        <v>4.9765449724658371E-2</v>
      </c>
      <c r="BL855" s="126">
        <f t="shared" ref="BL855" si="16577">D855/D870</f>
        <v>4.218600191754554E-2</v>
      </c>
      <c r="BM855" s="127">
        <f t="shared" ref="BM855" si="16578">E855/E870</f>
        <v>6.0214259327669009E-2</v>
      </c>
      <c r="BN855" s="124">
        <f t="shared" ref="BN855" si="16579">F855/F870</f>
        <v>5.3940160134850403E-2</v>
      </c>
      <c r="BO855" s="125">
        <f t="shared" ref="BO855" si="16580">G855/G870</f>
        <v>3.3529959639863396E-2</v>
      </c>
      <c r="BP855" s="126">
        <f t="shared" ref="BP855" si="16581">H855/H870</f>
        <v>5.2149746607814289E-2</v>
      </c>
      <c r="BQ855" s="127">
        <f t="shared" ref="BQ855" si="16582">I855/I870</f>
        <v>5.0058793885435916E-2</v>
      </c>
      <c r="BR855" s="124">
        <f t="shared" ref="BR855" si="16583">J855/J870</f>
        <v>3.0959752321981424E-2</v>
      </c>
      <c r="BS855" s="125">
        <f t="shared" ref="BS855" si="16584">K855/K870</f>
        <v>3.5634743875278395E-2</v>
      </c>
      <c r="BT855" s="126">
        <f t="shared" ref="BT855" si="16585">L855/L870</f>
        <v>2.8935185185185185E-2</v>
      </c>
      <c r="BU855" s="124">
        <f t="shared" ref="BU855" si="16586">M855/M870</f>
        <v>4.6774193548387098E-2</v>
      </c>
      <c r="BV855" s="128">
        <f t="shared" ref="BV855" si="16587">N855/N870</f>
        <v>4.4555531406216042E-2</v>
      </c>
      <c r="BW855" s="129">
        <f t="shared" ref="BW855" si="16588">O855/O870</f>
        <v>4.554951943167572E-2</v>
      </c>
      <c r="BX855" s="124">
        <f t="shared" ref="BX855" si="16589">P855/P870</f>
        <v>3.8477451386015722E-2</v>
      </c>
      <c r="BY855" s="125">
        <f t="shared" ref="BY855" si="16590">Q855/Q870</f>
        <v>4.1543026706231452E-2</v>
      </c>
      <c r="BZ855" s="126">
        <f t="shared" ref="BZ855" si="16591">R855/R870</f>
        <v>4.3422322290125444E-2</v>
      </c>
      <c r="CA855" s="127">
        <f t="shared" ref="CA855" si="16592">S855/S870</f>
        <v>5.2293577981651379E-2</v>
      </c>
      <c r="CB855" s="124">
        <f t="shared" ref="CB855" si="16593">T855/T870</f>
        <v>2.5742574257425741E-2</v>
      </c>
      <c r="CC855" s="125">
        <f t="shared" ref="CC855" si="16594">U855/U870</f>
        <v>3.875968992248062E-2</v>
      </c>
      <c r="CD855" s="126">
        <f t="shared" ref="CD855" si="16595">V855/V870</f>
        <v>3.9939332659251772E-2</v>
      </c>
      <c r="CE855" s="127">
        <f t="shared" ref="CE855" si="16596">W855/W870</f>
        <v>3.8037166085946574E-2</v>
      </c>
      <c r="CF855" s="124">
        <f t="shared" ref="CF855" si="16597">X855/X870</f>
        <v>4.3566362715298887E-2</v>
      </c>
      <c r="CG855" s="125">
        <f t="shared" ref="CG855" si="16598">Y855/Y870</f>
        <v>3.0320044918585063E-2</v>
      </c>
      <c r="CH855" s="126">
        <f t="shared" ref="CH855" si="16599">Z855/Z870</f>
        <v>5.9362172402904957E-2</v>
      </c>
      <c r="CI855" s="124">
        <f t="shared" ref="CI855" si="16600">AA855/AA870</f>
        <v>4.7593293672255274E-2</v>
      </c>
      <c r="CJ855" s="130">
        <f t="shared" ref="CJ855" si="16601">AB855/AB870</f>
        <v>4.5845530285971631E-2</v>
      </c>
      <c r="CK855" s="131">
        <f t="shared" ref="CK855" si="16602">AC855/AC870</f>
        <v>4.5879009338205441E-2</v>
      </c>
    </row>
    <row r="856" spans="1:89" ht="13.5" thickBot="1" x14ac:dyDescent="0.25">
      <c r="A856" s="140" t="s">
        <v>26</v>
      </c>
      <c r="B856" s="195">
        <v>217</v>
      </c>
      <c r="C856" s="189">
        <v>287</v>
      </c>
      <c r="D856" s="190">
        <v>94</v>
      </c>
      <c r="E856" s="191">
        <v>123</v>
      </c>
      <c r="F856" s="188">
        <v>225</v>
      </c>
      <c r="G856" s="192">
        <v>132</v>
      </c>
      <c r="H856" s="190">
        <v>357</v>
      </c>
      <c r="I856" s="191">
        <v>333</v>
      </c>
      <c r="J856" s="188">
        <v>49</v>
      </c>
      <c r="K856" s="189">
        <v>55</v>
      </c>
      <c r="L856" s="190">
        <v>98</v>
      </c>
      <c r="M856" s="188">
        <v>142</v>
      </c>
      <c r="N856" s="193">
        <v>218</v>
      </c>
      <c r="O856" s="196">
        <v>233</v>
      </c>
      <c r="P856" s="188">
        <v>153</v>
      </c>
      <c r="Q856" s="189">
        <v>97</v>
      </c>
      <c r="R856" s="190">
        <v>187</v>
      </c>
      <c r="S856" s="191">
        <v>130</v>
      </c>
      <c r="T856" s="188">
        <v>20</v>
      </c>
      <c r="U856" s="192">
        <v>23</v>
      </c>
      <c r="V856" s="190">
        <v>166</v>
      </c>
      <c r="W856" s="197">
        <v>154</v>
      </c>
      <c r="X856" s="188">
        <v>99</v>
      </c>
      <c r="Y856" s="192">
        <v>77</v>
      </c>
      <c r="Z856" s="190">
        <v>438</v>
      </c>
      <c r="AA856" s="188">
        <v>280</v>
      </c>
      <c r="AB856" s="165">
        <f t="shared" si="16438"/>
        <v>2321</v>
      </c>
      <c r="AC856" s="166">
        <f t="shared" si="16355"/>
        <v>2066</v>
      </c>
      <c r="AE856" s="257">
        <f>$AE$19</f>
        <v>0</v>
      </c>
      <c r="AF856" s="121">
        <f t="shared" si="16547"/>
        <v>0</v>
      </c>
      <c r="AG856" s="189">
        <f t="shared" si="16547"/>
        <v>0</v>
      </c>
      <c r="AH856" s="190">
        <f t="shared" si="16547"/>
        <v>0</v>
      </c>
      <c r="AI856" s="191">
        <f t="shared" si="16547"/>
        <v>0</v>
      </c>
      <c r="AJ856" s="188">
        <f t="shared" si="16547"/>
        <v>0</v>
      </c>
      <c r="AK856" s="192">
        <f t="shared" si="16547"/>
        <v>0</v>
      </c>
      <c r="AL856" s="190">
        <f t="shared" si="16547"/>
        <v>0</v>
      </c>
      <c r="AM856" s="191">
        <f t="shared" si="16547"/>
        <v>0</v>
      </c>
      <c r="AN856" s="188">
        <f t="shared" si="16547"/>
        <v>0</v>
      </c>
      <c r="AO856" s="192">
        <f t="shared" si="16547"/>
        <v>0</v>
      </c>
      <c r="AP856" s="190">
        <f t="shared" si="16548"/>
        <v>0</v>
      </c>
      <c r="AQ856" s="188">
        <f t="shared" si="16548"/>
        <v>0</v>
      </c>
      <c r="AR856" s="193">
        <f t="shared" si="16548"/>
        <v>0</v>
      </c>
      <c r="AS856" s="194">
        <f t="shared" si="16548"/>
        <v>0</v>
      </c>
      <c r="AT856" s="188">
        <f t="shared" si="16548"/>
        <v>0</v>
      </c>
      <c r="AU856" s="192">
        <f t="shared" si="16548"/>
        <v>0</v>
      </c>
      <c r="AV856" s="190">
        <f t="shared" si="16548"/>
        <v>0</v>
      </c>
      <c r="AW856" s="191">
        <f t="shared" si="16548"/>
        <v>0</v>
      </c>
      <c r="AX856" s="188">
        <f t="shared" si="16548"/>
        <v>0</v>
      </c>
      <c r="AY856" s="192">
        <f t="shared" si="16548"/>
        <v>0</v>
      </c>
      <c r="AZ856" s="190">
        <f t="shared" si="16548"/>
        <v>0</v>
      </c>
      <c r="BA856" s="191">
        <f t="shared" si="16548"/>
        <v>0</v>
      </c>
      <c r="BB856" s="188">
        <f t="shared" si="16548"/>
        <v>0</v>
      </c>
      <c r="BC856" s="192">
        <f t="shared" si="16548"/>
        <v>0</v>
      </c>
      <c r="BD856" s="190">
        <f t="shared" si="16548"/>
        <v>0</v>
      </c>
      <c r="BE856" s="188">
        <f t="shared" si="16548"/>
        <v>0</v>
      </c>
      <c r="BF856" s="165">
        <f>SUM(AF856,AH856,AJ856,AL856,AN856,AP856,AR856,AT856,AV856,AX856,AZ856,BB856,BD856)</f>
        <v>0</v>
      </c>
      <c r="BG856" s="166">
        <f>SUM(AG856,AI856,AK856,AM856,AO856,AQ856,AS856,AU856,AW856,AY856,BA856,BC856,BE856)</f>
        <v>0</v>
      </c>
      <c r="BI856" s="140" t="s">
        <v>26</v>
      </c>
      <c r="BJ856" s="124">
        <f>B856/B870</f>
        <v>4.3365307753796961E-2</v>
      </c>
      <c r="BK856" s="125">
        <f t="shared" ref="BK856" si="16603">C856/C870</f>
        <v>5.853559045482358E-2</v>
      </c>
      <c r="BL856" s="126">
        <f t="shared" ref="BL856" si="16604">D856/D870</f>
        <v>4.5062320230105465E-2</v>
      </c>
      <c r="BM856" s="127">
        <f t="shared" ref="BM856" si="16605">E856/E870</f>
        <v>4.5437753971185817E-2</v>
      </c>
      <c r="BN856" s="124">
        <f t="shared" ref="BN856" si="16606">F856/F870</f>
        <v>4.7408343868520858E-2</v>
      </c>
      <c r="BO856" s="125">
        <f t="shared" ref="BO856" si="16607">G856/G870</f>
        <v>4.098106178205526E-2</v>
      </c>
      <c r="BP856" s="126">
        <f t="shared" ref="BP856" si="16608">H856/H870</f>
        <v>5.8361942128494361E-2</v>
      </c>
      <c r="BQ856" s="127">
        <f t="shared" ref="BQ856" si="16609">I856/I870</f>
        <v>5.5938182429027379E-2</v>
      </c>
      <c r="BR856" s="124">
        <f t="shared" ref="BR856" si="16610">J856/J870</f>
        <v>5.0567595459236329E-2</v>
      </c>
      <c r="BS856" s="125">
        <f t="shared" ref="BS856" si="16611">K856/K870</f>
        <v>6.1247216035634745E-2</v>
      </c>
      <c r="BT856" s="126">
        <f t="shared" ref="BT856" si="16612">L856/L870</f>
        <v>3.7808641975308643E-2</v>
      </c>
      <c r="BU856" s="124">
        <f t="shared" ref="BU856" si="16613">M856/M870</f>
        <v>4.5806451612903226E-2</v>
      </c>
      <c r="BV856" s="128">
        <f t="shared" ref="BV856" si="16614">N856/N870</f>
        <v>4.7381004129537059E-2</v>
      </c>
      <c r="BW856" s="129">
        <f t="shared" ref="BW856" si="16615">O856/O870</f>
        <v>4.8683660676974508E-2</v>
      </c>
      <c r="BX856" s="124">
        <f t="shared" ref="BX856" si="16616">P856/P870</f>
        <v>6.3301613570541995E-2</v>
      </c>
      <c r="BY856" s="125">
        <f t="shared" ref="BY856" si="16617">Q856/Q870</f>
        <v>4.1119118270453579E-2</v>
      </c>
      <c r="BZ856" s="126">
        <f t="shared" ref="BZ856" si="16618">R856/R870</f>
        <v>6.0147957542618202E-2</v>
      </c>
      <c r="CA856" s="127">
        <f t="shared" ref="CA856" si="16619">S856/S870</f>
        <v>3.9755351681957186E-2</v>
      </c>
      <c r="CB856" s="124">
        <f t="shared" ref="CB856" si="16620">T856/T870</f>
        <v>3.9603960396039604E-2</v>
      </c>
      <c r="CC856" s="125">
        <f t="shared" ref="CC856" si="16621">U856/U870</f>
        <v>4.4573643410852716E-2</v>
      </c>
      <c r="CD856" s="126">
        <f t="shared" ref="CD856" si="16622">V856/V870</f>
        <v>4.1961577350859453E-2</v>
      </c>
      <c r="CE856" s="127">
        <f t="shared" ref="CE856" si="16623">W856/W870</f>
        <v>4.4715447154471545E-2</v>
      </c>
      <c r="CF856" s="124">
        <f t="shared" ref="CF856" si="16624">X856/X870</f>
        <v>5.0151975683890578E-2</v>
      </c>
      <c r="CG856" s="125">
        <f t="shared" ref="CG856" si="16625">Y856/Y870</f>
        <v>4.3234138124649074E-2</v>
      </c>
      <c r="CH856" s="126">
        <f t="shared" ref="CH856" si="16626">Z856/Z870</f>
        <v>6.9150615724660566E-2</v>
      </c>
      <c r="CI856" s="124">
        <f t="shared" ref="CI856" si="16627">AA856/AA870</f>
        <v>3.7858301784748513E-2</v>
      </c>
      <c r="CJ856" s="130">
        <f t="shared" ref="CJ856" si="16628">AB856/AB870</f>
        <v>5.2263003827966677E-2</v>
      </c>
      <c r="CK856" s="131">
        <f t="shared" ref="CK856" si="16629">AC856/AC870</f>
        <v>4.6600802995443676E-2</v>
      </c>
    </row>
    <row r="857" spans="1:89" ht="14.25" thickTop="1" thickBot="1" x14ac:dyDescent="0.25">
      <c r="A857" s="132" t="s">
        <v>27</v>
      </c>
      <c r="B857" s="198">
        <v>206</v>
      </c>
      <c r="C857" s="182">
        <v>293</v>
      </c>
      <c r="D857" s="183">
        <v>103</v>
      </c>
      <c r="E857" s="184">
        <v>186</v>
      </c>
      <c r="F857" s="181">
        <v>278</v>
      </c>
      <c r="G857" s="185">
        <v>165</v>
      </c>
      <c r="H857" s="183">
        <v>356</v>
      </c>
      <c r="I857" s="184">
        <v>336</v>
      </c>
      <c r="J857" s="181">
        <v>39</v>
      </c>
      <c r="K857" s="182">
        <v>26</v>
      </c>
      <c r="L857" s="183">
        <v>145</v>
      </c>
      <c r="M857" s="181">
        <v>146</v>
      </c>
      <c r="N857" s="186">
        <v>189</v>
      </c>
      <c r="O857" s="199">
        <v>219</v>
      </c>
      <c r="P857" s="181">
        <v>172</v>
      </c>
      <c r="Q857" s="182">
        <v>138</v>
      </c>
      <c r="R857" s="183">
        <v>172</v>
      </c>
      <c r="S857" s="184">
        <v>157</v>
      </c>
      <c r="T857" s="181">
        <v>26</v>
      </c>
      <c r="U857" s="185">
        <v>24</v>
      </c>
      <c r="V857" s="183">
        <v>152</v>
      </c>
      <c r="W857" s="200">
        <v>173</v>
      </c>
      <c r="X857" s="181">
        <v>104</v>
      </c>
      <c r="Y857" s="185">
        <v>76</v>
      </c>
      <c r="Z857" s="183">
        <v>432</v>
      </c>
      <c r="AA857" s="181">
        <v>429</v>
      </c>
      <c r="AB857" s="165">
        <f t="shared" si="16438"/>
        <v>2374</v>
      </c>
      <c r="AC857" s="166">
        <f t="shared" si="16355"/>
        <v>2368</v>
      </c>
      <c r="AE857" s="254" t="s">
        <v>13</v>
      </c>
      <c r="AF857" s="14">
        <f t="shared" ref="AF857:BG857" si="16630">SUM(AF854:AF856)</f>
        <v>887</v>
      </c>
      <c r="AG857" s="1">
        <f t="shared" si="16630"/>
        <v>650</v>
      </c>
      <c r="AH857" s="14">
        <f t="shared" si="16630"/>
        <v>246</v>
      </c>
      <c r="AI857" s="1">
        <f t="shared" si="16630"/>
        <v>441</v>
      </c>
      <c r="AJ857" s="14">
        <f t="shared" si="16630"/>
        <v>562</v>
      </c>
      <c r="AK857" s="1">
        <f t="shared" si="16630"/>
        <v>653</v>
      </c>
      <c r="AL857" s="14">
        <f t="shared" si="16630"/>
        <v>910</v>
      </c>
      <c r="AM857" s="1">
        <f t="shared" si="16630"/>
        <v>941</v>
      </c>
      <c r="AN857" s="14">
        <f t="shared" si="16630"/>
        <v>194</v>
      </c>
      <c r="AO857" s="1">
        <f t="shared" si="16630"/>
        <v>113</v>
      </c>
      <c r="AP857" s="14">
        <f t="shared" si="16630"/>
        <v>567</v>
      </c>
      <c r="AQ857" s="1">
        <f t="shared" si="16630"/>
        <v>302</v>
      </c>
      <c r="AR857" s="14">
        <f t="shared" si="16630"/>
        <v>812</v>
      </c>
      <c r="AS857" s="1">
        <f t="shared" si="16630"/>
        <v>668</v>
      </c>
      <c r="AT857" s="14">
        <f t="shared" si="16630"/>
        <v>285</v>
      </c>
      <c r="AU857" s="1">
        <f t="shared" si="16630"/>
        <v>471</v>
      </c>
      <c r="AV857" s="14">
        <f t="shared" si="16630"/>
        <v>368</v>
      </c>
      <c r="AW857" s="1">
        <f t="shared" si="16630"/>
        <v>553</v>
      </c>
      <c r="AX857" s="14">
        <f t="shared" si="16630"/>
        <v>82</v>
      </c>
      <c r="AY857" s="1">
        <f t="shared" si="16630"/>
        <v>76</v>
      </c>
      <c r="AZ857" s="14">
        <f t="shared" si="16630"/>
        <v>875</v>
      </c>
      <c r="BA857" s="1">
        <f t="shared" si="16630"/>
        <v>338</v>
      </c>
      <c r="BB857" s="14">
        <f t="shared" si="16630"/>
        <v>275</v>
      </c>
      <c r="BC857" s="1">
        <f t="shared" si="16630"/>
        <v>325</v>
      </c>
      <c r="BD857" s="14">
        <f t="shared" si="16630"/>
        <v>840</v>
      </c>
      <c r="BE857" s="1">
        <f t="shared" si="16630"/>
        <v>1062</v>
      </c>
      <c r="BF857" s="167">
        <f t="shared" si="16630"/>
        <v>6903</v>
      </c>
      <c r="BG857" s="168">
        <f t="shared" si="16630"/>
        <v>6593</v>
      </c>
      <c r="BI857" s="132" t="s">
        <v>27</v>
      </c>
      <c r="BJ857" s="124">
        <f>B857/B870</f>
        <v>4.1167066346922465E-2</v>
      </c>
      <c r="BK857" s="125">
        <f t="shared" ref="BK857" si="16631">C857/C870</f>
        <v>5.9759331021823375E-2</v>
      </c>
      <c r="BL857" s="126">
        <f t="shared" ref="BL857" si="16632">D857/D870</f>
        <v>4.9376797698945353E-2</v>
      </c>
      <c r="BM857" s="127">
        <f t="shared" ref="BM857" si="16633">E857/E870</f>
        <v>6.8710749907646848E-2</v>
      </c>
      <c r="BN857" s="124">
        <f t="shared" ref="BN857" si="16634">F857/F870</f>
        <v>5.8575642646439108E-2</v>
      </c>
      <c r="BO857" s="125">
        <f t="shared" ref="BO857" si="16635">G857/G870</f>
        <v>5.1226327227569077E-2</v>
      </c>
      <c r="BP857" s="126">
        <f t="shared" ref="BP857" si="16636">H857/H870</f>
        <v>5.819846329900278E-2</v>
      </c>
      <c r="BQ857" s="127">
        <f t="shared" ref="BQ857" si="16637">I857/I870</f>
        <v>5.644213001847808E-2</v>
      </c>
      <c r="BR857" s="124">
        <f t="shared" ref="BR857" si="16638">J857/J870</f>
        <v>4.0247678018575851E-2</v>
      </c>
      <c r="BS857" s="125">
        <f t="shared" ref="BS857" si="16639">K857/K870</f>
        <v>2.8953229398663696E-2</v>
      </c>
      <c r="BT857" s="126">
        <f t="shared" ref="BT857" si="16640">L857/L870</f>
        <v>5.5941358024691357E-2</v>
      </c>
      <c r="BU857" s="124">
        <f t="shared" ref="BU857" si="16641">M857/M870</f>
        <v>4.7096774193548387E-2</v>
      </c>
      <c r="BV857" s="128">
        <f t="shared" ref="BV857" si="16642">N857/N870</f>
        <v>4.1078026515974787E-2</v>
      </c>
      <c r="BW857" s="129">
        <f t="shared" ref="BW857" si="16643">O857/O870</f>
        <v>4.5758462181362307E-2</v>
      </c>
      <c r="BX857" s="124">
        <f t="shared" ref="BX857" si="16644">P857/P870</f>
        <v>7.1162598262308641E-2</v>
      </c>
      <c r="BY857" s="125">
        <f t="shared" ref="BY857" si="16645">Q857/Q870</f>
        <v>5.8499364137346334E-2</v>
      </c>
      <c r="BZ857" s="126">
        <f t="shared" ref="BZ857" si="16646">R857/R870</f>
        <v>5.5323255065937597E-2</v>
      </c>
      <c r="CA857" s="127">
        <f t="shared" ref="CA857" si="16647">S857/S870</f>
        <v>4.8012232415902141E-2</v>
      </c>
      <c r="CB857" s="124">
        <f t="shared" ref="CB857" si="16648">T857/T870</f>
        <v>5.1485148514851482E-2</v>
      </c>
      <c r="CC857" s="125">
        <f t="shared" ref="CC857" si="16649">U857/U870</f>
        <v>4.6511627906976744E-2</v>
      </c>
      <c r="CD857" s="126">
        <f t="shared" ref="CD857" si="16650">V857/V870</f>
        <v>3.8422649140546009E-2</v>
      </c>
      <c r="CE857" s="127">
        <f t="shared" ref="CE857" si="16651">W857/W870</f>
        <v>5.0232288037166083E-2</v>
      </c>
      <c r="CF857" s="124">
        <f t="shared" ref="CF857" si="16652">X857/X870</f>
        <v>5.2684903748733539E-2</v>
      </c>
      <c r="CG857" s="125">
        <f t="shared" ref="CG857" si="16653">Y857/Y870</f>
        <v>4.2672655811341942E-2</v>
      </c>
      <c r="CH857" s="126">
        <f t="shared" ref="CH857" si="16654">Z857/Z870</f>
        <v>6.8203347016103574E-2</v>
      </c>
      <c r="CI857" s="124">
        <f t="shared" ref="CI857" si="16655">AA857/AA870</f>
        <v>5.8004326663061115E-2</v>
      </c>
      <c r="CJ857" s="130">
        <f t="shared" ref="CJ857" si="16656">AB857/AB870</f>
        <v>5.3456428732267504E-2</v>
      </c>
      <c r="CK857" s="131">
        <f t="shared" ref="CK857" si="16657">AC857/AC870</f>
        <v>5.3412730635629541E-2</v>
      </c>
    </row>
    <row r="858" spans="1:89" ht="13.5" thickTop="1" x14ac:dyDescent="0.2">
      <c r="A858" s="140" t="s">
        <v>28</v>
      </c>
      <c r="B858" s="195">
        <v>280</v>
      </c>
      <c r="C858" s="189">
        <v>244</v>
      </c>
      <c r="D858" s="190">
        <v>119</v>
      </c>
      <c r="E858" s="191">
        <v>191</v>
      </c>
      <c r="F858" s="188">
        <v>310</v>
      </c>
      <c r="G858" s="192">
        <v>160</v>
      </c>
      <c r="H858" s="190">
        <v>402</v>
      </c>
      <c r="I858" s="191">
        <v>331</v>
      </c>
      <c r="J858" s="188">
        <v>39</v>
      </c>
      <c r="K858" s="189">
        <v>35</v>
      </c>
      <c r="L858" s="190">
        <v>171</v>
      </c>
      <c r="M858" s="188">
        <v>152</v>
      </c>
      <c r="N858" s="193">
        <v>275</v>
      </c>
      <c r="O858" s="196">
        <v>252</v>
      </c>
      <c r="P858" s="188">
        <v>188</v>
      </c>
      <c r="Q858" s="189">
        <v>139</v>
      </c>
      <c r="R858" s="190">
        <v>153</v>
      </c>
      <c r="S858" s="191">
        <v>237</v>
      </c>
      <c r="T858" s="188">
        <v>39</v>
      </c>
      <c r="U858" s="192">
        <v>29</v>
      </c>
      <c r="V858" s="190">
        <v>258</v>
      </c>
      <c r="W858" s="197">
        <v>214</v>
      </c>
      <c r="X858" s="188">
        <v>104</v>
      </c>
      <c r="Y858" s="192">
        <v>129</v>
      </c>
      <c r="Z858" s="190">
        <v>444</v>
      </c>
      <c r="AA858" s="188">
        <v>452</v>
      </c>
      <c r="AB858" s="165">
        <f t="shared" si="16438"/>
        <v>2782</v>
      </c>
      <c r="AC858" s="166">
        <f t="shared" si="16355"/>
        <v>2565</v>
      </c>
      <c r="BI858" s="140" t="s">
        <v>28</v>
      </c>
      <c r="BJ858" s="124">
        <f>B858/B870</f>
        <v>5.5955235811350916E-2</v>
      </c>
      <c r="BK858" s="125">
        <f t="shared" ref="BK858" si="16658">C858/C870</f>
        <v>4.9765449724658371E-2</v>
      </c>
      <c r="BL858" s="126">
        <f t="shared" ref="BL858" si="16659">D858/D870</f>
        <v>5.7046979865771813E-2</v>
      </c>
      <c r="BM858" s="127">
        <f t="shared" ref="BM858" si="16660">E858/E870</f>
        <v>7.0557813077207238E-2</v>
      </c>
      <c r="BN858" s="124">
        <f t="shared" ref="BN858" si="16661">F858/F870</f>
        <v>6.5318162663295404E-2</v>
      </c>
      <c r="BO858" s="125">
        <f t="shared" ref="BO858" si="16662">G858/G870</f>
        <v>4.9674014281279107E-2</v>
      </c>
      <c r="BP858" s="126">
        <f t="shared" ref="BP858" si="16663">H858/H870</f>
        <v>6.5718489455615495E-2</v>
      </c>
      <c r="BQ858" s="127">
        <f t="shared" ref="BQ858" si="16664">I858/I870</f>
        <v>5.5602217369393581E-2</v>
      </c>
      <c r="BR858" s="124">
        <f t="shared" ref="BR858" si="16665">J858/J870</f>
        <v>4.0247678018575851E-2</v>
      </c>
      <c r="BS858" s="125">
        <f t="shared" ref="BS858" si="16666">K858/K870</f>
        <v>3.8975501113585748E-2</v>
      </c>
      <c r="BT858" s="126">
        <f t="shared" ref="BT858" si="16667">L858/L870</f>
        <v>6.5972222222222224E-2</v>
      </c>
      <c r="BU858" s="124">
        <f t="shared" ref="BU858" si="16668">M858/M870</f>
        <v>4.9032258064516131E-2</v>
      </c>
      <c r="BV858" s="128">
        <f t="shared" ref="BV858" si="16669">N858/N870</f>
        <v>5.9769615301021518E-2</v>
      </c>
      <c r="BW858" s="129">
        <f t="shared" ref="BW858" si="16670">O858/O870</f>
        <v>5.2653572921019638E-2</v>
      </c>
      <c r="BX858" s="124">
        <f t="shared" ref="BX858" si="16671">P858/P870</f>
        <v>7.7782374844848984E-2</v>
      </c>
      <c r="BY858" s="125">
        <f t="shared" ref="BY858" si="16672">Q858/Q870</f>
        <v>5.8923272573124207E-2</v>
      </c>
      <c r="BZ858" s="126">
        <f t="shared" ref="BZ858" si="16673">R858/R870</f>
        <v>4.9211965262142165E-2</v>
      </c>
      <c r="CA858" s="127">
        <f t="shared" ref="CA858" si="16674">S858/S870</f>
        <v>7.247706422018349E-2</v>
      </c>
      <c r="CB858" s="124">
        <f t="shared" ref="CB858" si="16675">T858/T870</f>
        <v>7.7227722772277227E-2</v>
      </c>
      <c r="CC858" s="125">
        <f t="shared" ref="CC858" si="16676">U858/U870</f>
        <v>5.6201550387596902E-2</v>
      </c>
      <c r="CD858" s="126">
        <f t="shared" ref="CD858" si="16677">V858/V870</f>
        <v>6.5217391304347824E-2</v>
      </c>
      <c r="CE858" s="127">
        <f t="shared" ref="CE858" si="16678">W858/W870</f>
        <v>6.2137049941927994E-2</v>
      </c>
      <c r="CF858" s="124">
        <f t="shared" ref="CF858" si="16679">X858/X870</f>
        <v>5.2684903748733539E-2</v>
      </c>
      <c r="CG858" s="125">
        <f t="shared" ref="CG858" si="16680">Y858/Y870</f>
        <v>7.2431218416619883E-2</v>
      </c>
      <c r="CH858" s="126">
        <f t="shared" ref="CH858" si="16681">Z858/Z870</f>
        <v>7.0097884433217558E-2</v>
      </c>
      <c r="CI858" s="124">
        <f t="shared" ref="CI858" si="16682">AA858/AA870</f>
        <v>6.1114115738236885E-2</v>
      </c>
      <c r="CJ858" s="130">
        <f t="shared" ref="CJ858" si="16683">AB858/AB870</f>
        <v>6.2643548750281469E-2</v>
      </c>
      <c r="CK858" s="131">
        <f t="shared" ref="CK858" si="16684">AC858/AC870</f>
        <v>5.7856272838002439E-2</v>
      </c>
    </row>
    <row r="859" spans="1:89" x14ac:dyDescent="0.2">
      <c r="A859" s="132" t="s">
        <v>29</v>
      </c>
      <c r="B859" s="198">
        <v>381</v>
      </c>
      <c r="C859" s="182">
        <v>321</v>
      </c>
      <c r="D859" s="183">
        <v>134</v>
      </c>
      <c r="E859" s="184">
        <v>208</v>
      </c>
      <c r="F859" s="181">
        <v>314</v>
      </c>
      <c r="G859" s="185">
        <v>275</v>
      </c>
      <c r="H859" s="183">
        <v>465</v>
      </c>
      <c r="I859" s="184">
        <v>359</v>
      </c>
      <c r="J859" s="181">
        <v>63</v>
      </c>
      <c r="K859" s="182">
        <v>45</v>
      </c>
      <c r="L859" s="183">
        <v>161</v>
      </c>
      <c r="M859" s="181">
        <v>154</v>
      </c>
      <c r="N859" s="186">
        <v>280</v>
      </c>
      <c r="O859" s="199">
        <v>282</v>
      </c>
      <c r="P859" s="181">
        <v>134</v>
      </c>
      <c r="Q859" s="182">
        <v>209</v>
      </c>
      <c r="R859" s="183">
        <v>172</v>
      </c>
      <c r="S859" s="184">
        <v>268</v>
      </c>
      <c r="T859" s="181">
        <v>44</v>
      </c>
      <c r="U859" s="185">
        <v>48</v>
      </c>
      <c r="V859" s="183">
        <v>239</v>
      </c>
      <c r="W859" s="200">
        <v>188</v>
      </c>
      <c r="X859" s="181">
        <v>150</v>
      </c>
      <c r="Y859" s="185">
        <v>145</v>
      </c>
      <c r="Z859" s="183">
        <v>453</v>
      </c>
      <c r="AA859" s="181">
        <v>490</v>
      </c>
      <c r="AB859" s="165">
        <f t="shared" si="16438"/>
        <v>2990</v>
      </c>
      <c r="AC859" s="166">
        <f t="shared" si="16355"/>
        <v>2992</v>
      </c>
      <c r="BI859" s="132" t="s">
        <v>29</v>
      </c>
      <c r="BJ859" s="124">
        <f>B859/B870</f>
        <v>7.6139088729016785E-2</v>
      </c>
      <c r="BK859" s="125">
        <f t="shared" ref="BK859" si="16685">C859/C870</f>
        <v>6.5470120334489082E-2</v>
      </c>
      <c r="BL859" s="126">
        <f t="shared" ref="BL859" si="16686">D859/D870</f>
        <v>6.4237775647171619E-2</v>
      </c>
      <c r="BM859" s="127">
        <f t="shared" ref="BM859" si="16687">E859/E870</f>
        <v>7.6837827853712598E-2</v>
      </c>
      <c r="BN859" s="124">
        <f t="shared" ref="BN859" si="16688">F859/F870</f>
        <v>6.6160977665402437E-2</v>
      </c>
      <c r="BO859" s="125">
        <f t="shared" ref="BO859" si="16689">G859/G870</f>
        <v>8.5377212045948461E-2</v>
      </c>
      <c r="BP859" s="126">
        <f t="shared" ref="BP859" si="16690">H859/H870</f>
        <v>7.6017655713585097E-2</v>
      </c>
      <c r="BQ859" s="127">
        <f t="shared" ref="BQ859" si="16691">I859/I870</f>
        <v>6.0305728204266759E-2</v>
      </c>
      <c r="BR859" s="124">
        <f t="shared" ref="BR859" si="16692">J859/J870</f>
        <v>6.5015479876160992E-2</v>
      </c>
      <c r="BS859" s="125">
        <f t="shared" ref="BS859" si="16693">K859/K870</f>
        <v>5.0111358574610243E-2</v>
      </c>
      <c r="BT859" s="126">
        <f t="shared" ref="BT859" si="16694">L859/L870</f>
        <v>6.2114197530864196E-2</v>
      </c>
      <c r="BU859" s="124">
        <f t="shared" ref="BU859" si="16695">M859/M870</f>
        <v>4.9677419354838707E-2</v>
      </c>
      <c r="BV859" s="128">
        <f t="shared" ref="BV859" si="16696">N859/N870</f>
        <v>6.0856335579221911E-2</v>
      </c>
      <c r="BW859" s="129">
        <f t="shared" ref="BW859" si="16697">O859/O870</f>
        <v>5.8921855411617215E-2</v>
      </c>
      <c r="BX859" s="124">
        <f t="shared" ref="BX859" si="16698">P859/P870</f>
        <v>5.5440628878775343E-2</v>
      </c>
      <c r="BY859" s="125">
        <f t="shared" ref="BY859" si="16699">Q859/Q870</f>
        <v>8.859686307757525E-2</v>
      </c>
      <c r="BZ859" s="126">
        <f t="shared" ref="BZ859" si="16700">R859/R870</f>
        <v>5.5323255065937597E-2</v>
      </c>
      <c r="CA859" s="127">
        <f t="shared" ref="CA859" si="16701">S859/S870</f>
        <v>8.1957186544342503E-2</v>
      </c>
      <c r="CB859" s="124">
        <f t="shared" ref="CB859" si="16702">T859/T870</f>
        <v>8.7128712871287123E-2</v>
      </c>
      <c r="CC859" s="125">
        <f t="shared" ref="CC859" si="16703">U859/U870</f>
        <v>9.3023255813953487E-2</v>
      </c>
      <c r="CD859" s="126">
        <f t="shared" ref="CD859" si="16704">V859/V870</f>
        <v>6.0414560161779575E-2</v>
      </c>
      <c r="CE859" s="127">
        <f t="shared" ref="CE859" si="16705">W859/W870</f>
        <v>5.45876887340302E-2</v>
      </c>
      <c r="CF859" s="124">
        <f t="shared" ref="CF859" si="16706">X859/X870</f>
        <v>7.598784194528875E-2</v>
      </c>
      <c r="CG859" s="125">
        <f t="shared" ref="CG859" si="16707">Y859/Y870</f>
        <v>8.1414935429533972E-2</v>
      </c>
      <c r="CH859" s="126">
        <f t="shared" ref="CH859" si="16708">Z859/Z870</f>
        <v>7.1518787496053046E-2</v>
      </c>
      <c r="CI859" s="124">
        <f t="shared" ref="CI859" si="16709">AA859/AA870</f>
        <v>6.6252028123309895E-2</v>
      </c>
      <c r="CJ859" s="130">
        <f t="shared" ref="CJ859" si="16710">AB859/AB870</f>
        <v>6.732717856338663E-2</v>
      </c>
      <c r="CK859" s="131">
        <f t="shared" ref="CK859" si="16711">AC859/AC870</f>
        <v>6.7487706951775167E-2</v>
      </c>
    </row>
    <row r="860" spans="1:89" x14ac:dyDescent="0.2">
      <c r="A860" s="140" t="s">
        <v>30</v>
      </c>
      <c r="B860" s="195">
        <v>393</v>
      </c>
      <c r="C860" s="189">
        <v>316</v>
      </c>
      <c r="D860" s="190">
        <v>139</v>
      </c>
      <c r="E860" s="191">
        <v>188</v>
      </c>
      <c r="F860" s="188">
        <v>307</v>
      </c>
      <c r="G860" s="192">
        <v>268</v>
      </c>
      <c r="H860" s="190">
        <v>441</v>
      </c>
      <c r="I860" s="191">
        <v>426</v>
      </c>
      <c r="J860" s="188">
        <v>101</v>
      </c>
      <c r="K860" s="189">
        <v>55</v>
      </c>
      <c r="L860" s="190">
        <v>213</v>
      </c>
      <c r="M860" s="188">
        <v>147</v>
      </c>
      <c r="N860" s="193">
        <v>343</v>
      </c>
      <c r="O860" s="196">
        <v>313</v>
      </c>
      <c r="P860" s="188">
        <v>128</v>
      </c>
      <c r="Q860" s="189">
        <v>235</v>
      </c>
      <c r="R860" s="190">
        <v>176</v>
      </c>
      <c r="S860" s="191">
        <v>261</v>
      </c>
      <c r="T860" s="188">
        <v>40</v>
      </c>
      <c r="U860" s="192">
        <v>40</v>
      </c>
      <c r="V860" s="190">
        <v>269</v>
      </c>
      <c r="W860" s="197">
        <v>177</v>
      </c>
      <c r="X860" s="188">
        <v>123</v>
      </c>
      <c r="Y860" s="192">
        <v>140</v>
      </c>
      <c r="Z860" s="190">
        <v>473</v>
      </c>
      <c r="AA860" s="188">
        <v>447</v>
      </c>
      <c r="AB860" s="165">
        <f t="shared" si="16438"/>
        <v>3146</v>
      </c>
      <c r="AC860" s="166">
        <f t="shared" si="16355"/>
        <v>3013</v>
      </c>
      <c r="BI860" s="140" t="s">
        <v>30</v>
      </c>
      <c r="BJ860" s="124">
        <f>B860/B870</f>
        <v>7.8537170263788966E-2</v>
      </c>
      <c r="BK860" s="125">
        <f t="shared" ref="BK860" si="16712">C860/C870</f>
        <v>6.4450336528655922E-2</v>
      </c>
      <c r="BL860" s="126">
        <f t="shared" ref="BL860" si="16713">D860/D870</f>
        <v>6.6634707574304897E-2</v>
      </c>
      <c r="BM860" s="127">
        <f t="shared" ref="BM860" si="16714">E860/E870</f>
        <v>6.9449575175470998E-2</v>
      </c>
      <c r="BN860" s="124">
        <f t="shared" ref="BN860" si="16715">F860/F870</f>
        <v>6.4686051411715129E-2</v>
      </c>
      <c r="BO860" s="125">
        <f t="shared" ref="BO860" si="16716">G860/G870</f>
        <v>8.3203973921142496E-2</v>
      </c>
      <c r="BP860" s="126">
        <f t="shared" ref="BP860" si="16717">H860/H870</f>
        <v>7.2094163805787148E-2</v>
      </c>
      <c r="BQ860" s="127">
        <f t="shared" ref="BQ860" si="16718">I860/I870</f>
        <v>7.1560557701998997E-2</v>
      </c>
      <c r="BR860" s="124">
        <f t="shared" ref="BR860" si="16719">J860/J870</f>
        <v>0.1042311661506708</v>
      </c>
      <c r="BS860" s="125">
        <f t="shared" ref="BS860" si="16720">K860/K870</f>
        <v>6.1247216035634745E-2</v>
      </c>
      <c r="BT860" s="126">
        <f t="shared" ref="BT860" si="16721">L860/L870</f>
        <v>8.217592592592593E-2</v>
      </c>
      <c r="BU860" s="124">
        <f t="shared" ref="BU860" si="16722">M860/M870</f>
        <v>4.7419354838709675E-2</v>
      </c>
      <c r="BV860" s="128">
        <f t="shared" ref="BV860" si="16723">N860/N870</f>
        <v>7.454901108454684E-2</v>
      </c>
      <c r="BW860" s="129">
        <f t="shared" ref="BW860" si="16724">O860/O870</f>
        <v>6.5399080651901378E-2</v>
      </c>
      <c r="BX860" s="124">
        <f t="shared" ref="BX860" si="16725">P860/P870</f>
        <v>5.2958212660322711E-2</v>
      </c>
      <c r="BY860" s="125">
        <f t="shared" ref="BY860" si="16726">Q860/Q870</f>
        <v>9.9618482407799913E-2</v>
      </c>
      <c r="BZ860" s="126">
        <f t="shared" ref="BZ860" si="16727">R860/R870</f>
        <v>5.6609842393052431E-2</v>
      </c>
      <c r="CA860" s="127">
        <f t="shared" ref="CA860" si="16728">S860/S870</f>
        <v>7.9816513761467894E-2</v>
      </c>
      <c r="CB860" s="124">
        <f t="shared" ref="CB860" si="16729">T860/T870</f>
        <v>7.9207920792079209E-2</v>
      </c>
      <c r="CC860" s="125">
        <f t="shared" ref="CC860" si="16730">U860/U870</f>
        <v>7.7519379844961239E-2</v>
      </c>
      <c r="CD860" s="126">
        <f t="shared" ref="CD860" si="16731">V860/V870</f>
        <v>6.7997977755308386E-2</v>
      </c>
      <c r="CE860" s="127">
        <f t="shared" ref="CE860" si="16732">W860/W870</f>
        <v>5.1393728222996517E-2</v>
      </c>
      <c r="CF860" s="124">
        <f t="shared" ref="CF860" si="16733">X860/X870</f>
        <v>6.231003039513678E-2</v>
      </c>
      <c r="CG860" s="125">
        <f t="shared" ref="CG860" si="16734">Y860/Y870</f>
        <v>7.860752386299831E-2</v>
      </c>
      <c r="CH860" s="126">
        <f t="shared" ref="CH860" si="16735">Z860/Z870</f>
        <v>7.4676349857909691E-2</v>
      </c>
      <c r="CI860" s="124">
        <f t="shared" ref="CI860" si="16736">AA860/AA870</f>
        <v>6.0438074634937805E-2</v>
      </c>
      <c r="CJ860" s="130">
        <f t="shared" ref="CJ860" si="16737">AB860/AB870</f>
        <v>7.0839900923215487E-2</v>
      </c>
      <c r="CK860" s="131">
        <f t="shared" ref="CK860" si="16738">AC860/AC870</f>
        <v>6.7961384039337755E-2</v>
      </c>
    </row>
    <row r="861" spans="1:89" x14ac:dyDescent="0.2">
      <c r="A861" s="132" t="s">
        <v>31</v>
      </c>
      <c r="B861" s="198">
        <v>494</v>
      </c>
      <c r="C861" s="182">
        <v>334</v>
      </c>
      <c r="D861" s="183">
        <v>107</v>
      </c>
      <c r="E861" s="184">
        <v>253</v>
      </c>
      <c r="F861" s="181">
        <v>255</v>
      </c>
      <c r="G861" s="185">
        <v>385</v>
      </c>
      <c r="H861" s="183">
        <v>469</v>
      </c>
      <c r="I861" s="184">
        <v>515</v>
      </c>
      <c r="J861" s="181">
        <v>93</v>
      </c>
      <c r="K861" s="182">
        <v>58</v>
      </c>
      <c r="L861" s="183">
        <v>354</v>
      </c>
      <c r="M861" s="181">
        <v>155</v>
      </c>
      <c r="N861" s="186">
        <v>469</v>
      </c>
      <c r="O861" s="199">
        <v>355</v>
      </c>
      <c r="P861" s="181">
        <v>157</v>
      </c>
      <c r="Q861" s="182">
        <v>236</v>
      </c>
      <c r="R861" s="183">
        <v>192</v>
      </c>
      <c r="S861" s="184">
        <v>292</v>
      </c>
      <c r="T861" s="181">
        <v>42</v>
      </c>
      <c r="U861" s="185">
        <v>36</v>
      </c>
      <c r="V861" s="183">
        <v>606</v>
      </c>
      <c r="W861" s="200">
        <v>161</v>
      </c>
      <c r="X861" s="181">
        <v>152</v>
      </c>
      <c r="Y861" s="185">
        <v>185</v>
      </c>
      <c r="Z861" s="183">
        <v>367</v>
      </c>
      <c r="AA861" s="181">
        <v>615</v>
      </c>
      <c r="AB861" s="165">
        <f t="shared" si="16438"/>
        <v>3757</v>
      </c>
      <c r="AC861" s="166">
        <f t="shared" si="16355"/>
        <v>3580</v>
      </c>
      <c r="BI861" s="132" t="s">
        <v>31</v>
      </c>
      <c r="BJ861" s="124">
        <f>B861/B870</f>
        <v>9.8721023181454842E-2</v>
      </c>
      <c r="BK861" s="125">
        <f t="shared" ref="BK861" si="16739">C861/C870</f>
        <v>6.8121558229655307E-2</v>
      </c>
      <c r="BL861" s="126">
        <f t="shared" ref="BL861" si="16740">D861/D870</f>
        <v>5.1294343240651963E-2</v>
      </c>
      <c r="BM861" s="127">
        <f t="shared" ref="BM861" si="16741">E861/E870</f>
        <v>9.3461396379756187E-2</v>
      </c>
      <c r="BN861" s="124">
        <f t="shared" ref="BN861" si="16742">F861/F870</f>
        <v>5.3729456384323644E-2</v>
      </c>
      <c r="BO861" s="125">
        <f t="shared" ref="BO861" si="16743">G861/G870</f>
        <v>0.11952809686432785</v>
      </c>
      <c r="BP861" s="126">
        <f t="shared" ref="BP861" si="16744">H861/H870</f>
        <v>7.6671571031551408E-2</v>
      </c>
      <c r="BQ861" s="127">
        <f t="shared" ref="BQ861" si="16745">I861/I870</f>
        <v>8.6511002855703012E-2</v>
      </c>
      <c r="BR861" s="124">
        <f t="shared" ref="BR861" si="16746">J861/J870</f>
        <v>9.5975232198142413E-2</v>
      </c>
      <c r="BS861" s="125">
        <f t="shared" ref="BS861" si="16747">K861/K870</f>
        <v>6.4587973273942098E-2</v>
      </c>
      <c r="BT861" s="126">
        <f t="shared" ref="BT861" si="16748">L861/L870</f>
        <v>0.13657407407407407</v>
      </c>
      <c r="BU861" s="124">
        <f t="shared" ref="BU861" si="16749">M861/M870</f>
        <v>0.05</v>
      </c>
      <c r="BV861" s="128">
        <f t="shared" ref="BV861" si="16750">N861/N870</f>
        <v>0.1019343620951967</v>
      </c>
      <c r="BW861" s="129">
        <f t="shared" ref="BW861" si="16751">O861/O870</f>
        <v>7.4174676138737988E-2</v>
      </c>
      <c r="BX861" s="124">
        <f t="shared" ref="BX861" si="16752">P861/P870</f>
        <v>6.4956557716177074E-2</v>
      </c>
      <c r="BY861" s="125">
        <f t="shared" ref="BY861" si="16753">Q861/Q870</f>
        <v>0.10004239084357779</v>
      </c>
      <c r="BZ861" s="126">
        <f t="shared" ref="BZ861" si="16754">R861/R870</f>
        <v>6.175619170151174E-2</v>
      </c>
      <c r="CA861" s="127">
        <f t="shared" ref="CA861" si="16755">S861/S870</f>
        <v>8.9296636085626907E-2</v>
      </c>
      <c r="CB861" s="124">
        <f t="shared" ref="CB861" si="16756">T861/T870</f>
        <v>8.3168316831683173E-2</v>
      </c>
      <c r="CC861" s="125">
        <f t="shared" ref="CC861" si="16757">U861/U870</f>
        <v>6.9767441860465115E-2</v>
      </c>
      <c r="CD861" s="126">
        <f t="shared" ref="CD861" si="16758">V861/V870</f>
        <v>0.1531850353892821</v>
      </c>
      <c r="CE861" s="127">
        <f t="shared" ref="CE861" si="16759">W861/W870</f>
        <v>4.6747967479674794E-2</v>
      </c>
      <c r="CF861" s="124">
        <f t="shared" ref="CF861" si="16760">X861/X870</f>
        <v>7.7001013171225943E-2</v>
      </c>
      <c r="CG861" s="125">
        <f t="shared" ref="CG861" si="16761">Y861/Y870</f>
        <v>0.10387422796181921</v>
      </c>
      <c r="CH861" s="126">
        <f t="shared" ref="CH861" si="16762">Z861/Z870</f>
        <v>5.7941269340069469E-2</v>
      </c>
      <c r="CI861" s="124">
        <f t="shared" ref="CI861" si="16763">AA861/AA870</f>
        <v>8.3153055705786919E-2</v>
      </c>
      <c r="CJ861" s="130">
        <f t="shared" ref="CJ861" si="16764">AB861/AB870</f>
        <v>8.4598063499211895E-2</v>
      </c>
      <c r="CK861" s="131">
        <f t="shared" ref="CK861" si="16765">AC861/AC870</f>
        <v>8.0750665403527766E-2</v>
      </c>
    </row>
    <row r="862" spans="1:89" x14ac:dyDescent="0.2">
      <c r="A862" s="140" t="s">
        <v>32</v>
      </c>
      <c r="B862" s="195">
        <v>415</v>
      </c>
      <c r="C862" s="189">
        <v>496</v>
      </c>
      <c r="D862" s="190">
        <v>80</v>
      </c>
      <c r="E862" s="191">
        <v>271</v>
      </c>
      <c r="F862" s="188">
        <v>139</v>
      </c>
      <c r="G862" s="192">
        <v>482</v>
      </c>
      <c r="H862" s="190">
        <v>490</v>
      </c>
      <c r="I862" s="191">
        <v>603</v>
      </c>
      <c r="J862" s="188">
        <v>86</v>
      </c>
      <c r="K862" s="189">
        <v>67</v>
      </c>
      <c r="L862" s="190">
        <v>413</v>
      </c>
      <c r="M862" s="188">
        <v>101</v>
      </c>
      <c r="N862" s="193">
        <v>581</v>
      </c>
      <c r="O862" s="196">
        <v>352</v>
      </c>
      <c r="P862" s="188">
        <v>154</v>
      </c>
      <c r="Q862" s="189">
        <v>268</v>
      </c>
      <c r="R862" s="190">
        <v>157</v>
      </c>
      <c r="S862" s="191">
        <v>315</v>
      </c>
      <c r="T862" s="188">
        <v>34</v>
      </c>
      <c r="U862" s="192">
        <v>28</v>
      </c>
      <c r="V862" s="190">
        <v>608</v>
      </c>
      <c r="W862" s="197">
        <v>161</v>
      </c>
      <c r="X862" s="188">
        <v>105</v>
      </c>
      <c r="Y862" s="192">
        <v>172</v>
      </c>
      <c r="Z862" s="190">
        <v>293</v>
      </c>
      <c r="AA862" s="188">
        <v>728</v>
      </c>
      <c r="AB862" s="165">
        <f t="shared" si="16438"/>
        <v>3555</v>
      </c>
      <c r="AC862" s="166">
        <f t="shared" si="16355"/>
        <v>4044</v>
      </c>
      <c r="BI862" s="140" t="s">
        <v>32</v>
      </c>
      <c r="BJ862" s="124">
        <f>B862/B870</f>
        <v>8.2933653077537972E-2</v>
      </c>
      <c r="BK862" s="125">
        <f t="shared" ref="BK862" si="16766">C862/C870</f>
        <v>0.10116255353864981</v>
      </c>
      <c r="BL862" s="126">
        <f t="shared" ref="BL862" si="16767">D862/D870</f>
        <v>3.8350910834132314E-2</v>
      </c>
      <c r="BM862" s="127">
        <f t="shared" ref="BM862" si="16768">E862/E870</f>
        <v>0.10011082379017362</v>
      </c>
      <c r="BN862" s="124">
        <f t="shared" ref="BN862" si="16769">F862/F870</f>
        <v>2.9287821323219554E-2</v>
      </c>
      <c r="BO862" s="125">
        <f t="shared" ref="BO862" si="16770">G862/G870</f>
        <v>0.1496429680223533</v>
      </c>
      <c r="BP862" s="126">
        <f t="shared" ref="BP862" si="16771">H862/H870</f>
        <v>8.0104626450874614E-2</v>
      </c>
      <c r="BQ862" s="127">
        <f t="shared" ref="BQ862" si="16772">I862/I870</f>
        <v>0.10129346547959012</v>
      </c>
      <c r="BR862" s="124">
        <f t="shared" ref="BR862" si="16773">J862/J870</f>
        <v>8.8751289989680085E-2</v>
      </c>
      <c r="BS862" s="125">
        <f t="shared" ref="BS862" si="16774">K862/K870</f>
        <v>7.4610244988864149E-2</v>
      </c>
      <c r="BT862" s="126">
        <f t="shared" ref="BT862" si="16775">L862/L870</f>
        <v>0.15933641975308643</v>
      </c>
      <c r="BU862" s="124">
        <f t="shared" ref="BU862" si="16776">M862/M870</f>
        <v>3.258064516129032E-2</v>
      </c>
      <c r="BV862" s="128">
        <f t="shared" ref="BV862" si="16777">N862/N870</f>
        <v>0.12627689632688546</v>
      </c>
      <c r="BW862" s="129">
        <f t="shared" ref="BW862" si="16778">O862/O870</f>
        <v>7.3547847889678233E-2</v>
      </c>
      <c r="BX862" s="124">
        <f t="shared" ref="BX862" si="16779">P862/P870</f>
        <v>6.3715349606950772E-2</v>
      </c>
      <c r="BY862" s="125">
        <f t="shared" ref="BY862" si="16780">Q862/Q870</f>
        <v>0.11360746078846969</v>
      </c>
      <c r="BZ862" s="126">
        <f t="shared" ref="BZ862" si="16781">R862/R870</f>
        <v>5.0498552589256993E-2</v>
      </c>
      <c r="CA862" s="127">
        <f t="shared" ref="CA862" si="16782">S862/S870</f>
        <v>9.6330275229357804E-2</v>
      </c>
      <c r="CB862" s="124">
        <f t="shared" ref="CB862" si="16783">T862/T870</f>
        <v>6.7326732673267331E-2</v>
      </c>
      <c r="CC862" s="125">
        <f t="shared" ref="CC862" si="16784">U862/U870</f>
        <v>5.4263565891472867E-2</v>
      </c>
      <c r="CD862" s="126">
        <f t="shared" ref="CD862" si="16785">V862/V870</f>
        <v>0.15369059656218403</v>
      </c>
      <c r="CE862" s="127">
        <f t="shared" ref="CE862" si="16786">W862/W870</f>
        <v>4.6747967479674794E-2</v>
      </c>
      <c r="CF862" s="124">
        <f t="shared" ref="CF862" si="16787">X862/X870</f>
        <v>5.3191489361702128E-2</v>
      </c>
      <c r="CG862" s="125">
        <f t="shared" ref="CG862" si="16788">Y862/Y870</f>
        <v>9.6574957888826501E-2</v>
      </c>
      <c r="CH862" s="126">
        <f t="shared" ref="CH862" si="16789">Z862/Z870</f>
        <v>4.6258288601199876E-2</v>
      </c>
      <c r="CI862" s="124">
        <f t="shared" ref="CI862" si="16790">AA862/AA870</f>
        <v>9.843158464034614E-2</v>
      </c>
      <c r="CJ862" s="130">
        <f t="shared" ref="CJ862" si="16791">AB862/AB870</f>
        <v>8.0049538392253997E-2</v>
      </c>
      <c r="CK862" s="131">
        <f t="shared" ref="CK862" si="16792">AC862/AC870</f>
        <v>9.1216673433482207E-2</v>
      </c>
    </row>
    <row r="863" spans="1:89" x14ac:dyDescent="0.2">
      <c r="A863" s="132" t="s">
        <v>33</v>
      </c>
      <c r="B863" s="198">
        <v>239</v>
      </c>
      <c r="C863" s="182">
        <v>361</v>
      </c>
      <c r="D863" s="183">
        <v>37</v>
      </c>
      <c r="E863" s="184">
        <v>237</v>
      </c>
      <c r="F863" s="181">
        <v>74</v>
      </c>
      <c r="G863" s="185">
        <v>304</v>
      </c>
      <c r="H863" s="183">
        <v>155</v>
      </c>
      <c r="I863" s="184">
        <v>389</v>
      </c>
      <c r="J863" s="181">
        <v>66</v>
      </c>
      <c r="K863" s="182">
        <v>46</v>
      </c>
      <c r="L863" s="183">
        <v>296</v>
      </c>
      <c r="M863" s="181">
        <v>74</v>
      </c>
      <c r="N863" s="186">
        <v>305</v>
      </c>
      <c r="O863" s="199">
        <v>162</v>
      </c>
      <c r="P863" s="181">
        <v>64</v>
      </c>
      <c r="Q863" s="182">
        <v>135</v>
      </c>
      <c r="R863" s="183">
        <v>101</v>
      </c>
      <c r="S863" s="184">
        <v>263</v>
      </c>
      <c r="T863" s="181">
        <v>25</v>
      </c>
      <c r="U863" s="185">
        <v>16</v>
      </c>
      <c r="V863" s="183">
        <v>575</v>
      </c>
      <c r="W863" s="200">
        <v>87</v>
      </c>
      <c r="X863" s="181">
        <v>34</v>
      </c>
      <c r="Y863" s="185">
        <v>75</v>
      </c>
      <c r="Z863" s="183">
        <v>191</v>
      </c>
      <c r="AA863" s="181">
        <v>667</v>
      </c>
      <c r="AB863" s="165">
        <f t="shared" si="16438"/>
        <v>2162</v>
      </c>
      <c r="AC863" s="166">
        <f t="shared" si="16355"/>
        <v>2816</v>
      </c>
      <c r="BI863" s="132" t="s">
        <v>33</v>
      </c>
      <c r="BJ863" s="124">
        <f>B863/B870</f>
        <v>4.776179056754596E-2</v>
      </c>
      <c r="BK863" s="125">
        <f t="shared" ref="BK863" si="16793">C863/C870</f>
        <v>7.3628390781154393E-2</v>
      </c>
      <c r="BL863" s="126">
        <f t="shared" ref="BL863" si="16794">D863/D870</f>
        <v>1.7737296260786194E-2</v>
      </c>
      <c r="BM863" s="127">
        <f t="shared" ref="BM863" si="16795">E863/E870</f>
        <v>8.7550794237162916E-2</v>
      </c>
      <c r="BN863" s="124">
        <f t="shared" ref="BN863" si="16796">F863/F870</f>
        <v>1.5592077538980193E-2</v>
      </c>
      <c r="BO863" s="125">
        <f t="shared" ref="BO863" si="16797">G863/G870</f>
        <v>9.4380627134430295E-2</v>
      </c>
      <c r="BP863" s="126">
        <f t="shared" ref="BP863" si="16798">H863/H870</f>
        <v>2.5339218571195029E-2</v>
      </c>
      <c r="BQ863" s="127">
        <f t="shared" ref="BQ863" si="16799">I863/I870</f>
        <v>6.5345204098773729E-2</v>
      </c>
      <c r="BR863" s="124">
        <f t="shared" ref="BR863" si="16800">J863/J870</f>
        <v>6.8111455108359129E-2</v>
      </c>
      <c r="BS863" s="125">
        <f t="shared" ref="BS863" si="16801">K863/K870</f>
        <v>5.1224944320712694E-2</v>
      </c>
      <c r="BT863" s="126">
        <f t="shared" ref="BT863" si="16802">L863/L870</f>
        <v>0.11419753086419752</v>
      </c>
      <c r="BU863" s="124">
        <f t="shared" ref="BU863" si="16803">M863/M870</f>
        <v>2.3870967741935485E-2</v>
      </c>
      <c r="BV863" s="128">
        <f t="shared" ref="BV863" si="16804">N863/N870</f>
        <v>6.6289936970223867E-2</v>
      </c>
      <c r="BW863" s="129">
        <f t="shared" ref="BW863" si="16805">O863/O870</f>
        <v>3.3848725449226909E-2</v>
      </c>
      <c r="BX863" s="124">
        <f t="shared" ref="BX863" si="16806">P863/P870</f>
        <v>2.6479106330161355E-2</v>
      </c>
      <c r="BY863" s="125">
        <f t="shared" ref="BY863" si="16807">Q863/Q870</f>
        <v>5.7227638830012716E-2</v>
      </c>
      <c r="BZ863" s="126">
        <f t="shared" ref="BZ863" si="16808">R863/R870</f>
        <v>3.2486330009649407E-2</v>
      </c>
      <c r="CA863" s="127">
        <f t="shared" ref="CA863" si="16809">S863/S870</f>
        <v>8.0428134556574923E-2</v>
      </c>
      <c r="CB863" s="124">
        <f t="shared" ref="CB863" si="16810">T863/T870</f>
        <v>4.9504950495049507E-2</v>
      </c>
      <c r="CC863" s="125">
        <f t="shared" ref="CC863" si="16811">U863/U870</f>
        <v>3.1007751937984496E-2</v>
      </c>
      <c r="CD863" s="126">
        <f t="shared" ref="CD863" si="16812">V863/V870</f>
        <v>0.14534883720930233</v>
      </c>
      <c r="CE863" s="127">
        <f t="shared" ref="CE863" si="16813">W863/W870</f>
        <v>2.5261324041811847E-2</v>
      </c>
      <c r="CF863" s="124">
        <f t="shared" ref="CF863" si="16814">X863/X870</f>
        <v>1.7223910840932118E-2</v>
      </c>
      <c r="CG863" s="125">
        <f t="shared" ref="CG863" si="16815">Y863/Y870</f>
        <v>4.211117349803481E-2</v>
      </c>
      <c r="CH863" s="126">
        <f t="shared" ref="CH863" si="16816">Z863/Z870</f>
        <v>3.0154720555730975E-2</v>
      </c>
      <c r="CI863" s="124">
        <f t="shared" ref="CI863" si="16817">AA863/AA870</f>
        <v>9.0183883180097346E-2</v>
      </c>
      <c r="CJ863" s="130">
        <f t="shared" ref="CJ863" si="16818">AB863/AB870</f>
        <v>4.8682729115064174E-2</v>
      </c>
      <c r="CK863" s="131">
        <f t="shared" ref="CK863" si="16819">AC863/AC870</f>
        <v>6.3517841836964864E-2</v>
      </c>
    </row>
    <row r="864" spans="1:89" x14ac:dyDescent="0.2">
      <c r="A864" s="140" t="s">
        <v>34</v>
      </c>
      <c r="B864" s="195">
        <v>5</v>
      </c>
      <c r="C864" s="189">
        <v>104</v>
      </c>
      <c r="D864" s="190">
        <v>3</v>
      </c>
      <c r="E864" s="191">
        <v>85</v>
      </c>
      <c r="F864" s="188">
        <v>15</v>
      </c>
      <c r="G864" s="192">
        <v>74</v>
      </c>
      <c r="H864" s="190">
        <v>29</v>
      </c>
      <c r="I864" s="191">
        <v>106</v>
      </c>
      <c r="J864" s="188">
        <v>9</v>
      </c>
      <c r="K864" s="189">
        <v>17</v>
      </c>
      <c r="L864" s="190">
        <v>40</v>
      </c>
      <c r="M864" s="188">
        <v>12</v>
      </c>
      <c r="N864" s="193">
        <v>46</v>
      </c>
      <c r="O864" s="196">
        <v>78</v>
      </c>
      <c r="P864" s="188">
        <v>35</v>
      </c>
      <c r="Q864" s="189">
        <v>48</v>
      </c>
      <c r="R864" s="190">
        <v>24</v>
      </c>
      <c r="S864" s="191">
        <v>90</v>
      </c>
      <c r="T864" s="188">
        <v>5</v>
      </c>
      <c r="U864" s="192">
        <v>6</v>
      </c>
      <c r="V864" s="190">
        <v>60</v>
      </c>
      <c r="W864" s="197">
        <v>26</v>
      </c>
      <c r="X864" s="188">
        <v>7</v>
      </c>
      <c r="Y864" s="192">
        <v>34</v>
      </c>
      <c r="Z864" s="190">
        <v>79</v>
      </c>
      <c r="AA864" s="188">
        <v>201</v>
      </c>
      <c r="AB864" s="165">
        <f t="shared" si="16438"/>
        <v>357</v>
      </c>
      <c r="AC864" s="166">
        <f t="shared" si="16355"/>
        <v>881</v>
      </c>
      <c r="BI864" s="140" t="s">
        <v>34</v>
      </c>
      <c r="BJ864" s="124">
        <f>B864/B870</f>
        <v>9.9920063948840928E-4</v>
      </c>
      <c r="BK864" s="125">
        <f t="shared" ref="BK864" si="16820">C864/C870</f>
        <v>2.1211503161329796E-2</v>
      </c>
      <c r="BL864" s="126">
        <f t="shared" ref="BL864" si="16821">D864/D870</f>
        <v>1.4381591562799617E-3</v>
      </c>
      <c r="BM864" s="127">
        <f t="shared" ref="BM864" si="16822">E864/E870</f>
        <v>3.1400073882526781E-2</v>
      </c>
      <c r="BN864" s="124">
        <f t="shared" ref="BN864" si="16823">F864/F870</f>
        <v>3.1605562579013905E-3</v>
      </c>
      <c r="BO864" s="125">
        <f t="shared" ref="BO864" si="16824">G864/G870</f>
        <v>2.2974231605091586E-2</v>
      </c>
      <c r="BP864" s="126">
        <f t="shared" ref="BP864" si="16825">H864/H870</f>
        <v>4.7408860552558447E-3</v>
      </c>
      <c r="BQ864" s="127">
        <f t="shared" ref="BQ864" si="16826">I864/I870</f>
        <v>1.7806148160591298E-2</v>
      </c>
      <c r="BR864" s="124">
        <f t="shared" ref="BR864" si="16827">J864/J870</f>
        <v>9.2879256965944269E-3</v>
      </c>
      <c r="BS864" s="125">
        <f t="shared" ref="BS864" si="16828">K864/K870</f>
        <v>1.8930957683741648E-2</v>
      </c>
      <c r="BT864" s="126">
        <f t="shared" ref="BT864" si="16829">L864/L870</f>
        <v>1.5432098765432098E-2</v>
      </c>
      <c r="BU864" s="124">
        <f t="shared" ref="BU864" si="16830">M864/M870</f>
        <v>3.8709677419354839E-3</v>
      </c>
      <c r="BV864" s="128">
        <f t="shared" ref="BV864" si="16831">N864/N870</f>
        <v>9.9978265594435987E-3</v>
      </c>
      <c r="BW864" s="129">
        <f t="shared" ref="BW864" si="16832">O864/O870</f>
        <v>1.62975344755537E-2</v>
      </c>
      <c r="BX864" s="124">
        <f t="shared" ref="BX864" si="16833">P864/P870</f>
        <v>1.4480761274306992E-2</v>
      </c>
      <c r="BY864" s="125">
        <f t="shared" ref="BY864" si="16834">Q864/Q870</f>
        <v>2.0347604917337857E-2</v>
      </c>
      <c r="BZ864" s="126">
        <f t="shared" ref="BZ864" si="16835">R864/R870</f>
        <v>7.7195239626889674E-3</v>
      </c>
      <c r="CA864" s="127">
        <f t="shared" ref="CA864" si="16836">S864/S870</f>
        <v>2.7522935779816515E-2</v>
      </c>
      <c r="CB864" s="124">
        <f t="shared" ref="CB864" si="16837">T864/T870</f>
        <v>9.9009900990099011E-3</v>
      </c>
      <c r="CC864" s="125">
        <f t="shared" ref="CC864" si="16838">U864/U870</f>
        <v>1.1627906976744186E-2</v>
      </c>
      <c r="CD864" s="126">
        <f t="shared" ref="CD864" si="16839">V864/V870</f>
        <v>1.5166835187057633E-2</v>
      </c>
      <c r="CE864" s="127">
        <f t="shared" ref="CE864" si="16840">W864/W870</f>
        <v>7.5493612078977937E-3</v>
      </c>
      <c r="CF864" s="124">
        <f t="shared" ref="CF864" si="16841">X864/X870</f>
        <v>3.5460992907801418E-3</v>
      </c>
      <c r="CG864" s="125">
        <f t="shared" ref="CG864" si="16842">Y864/Y870</f>
        <v>1.9090398652442449E-2</v>
      </c>
      <c r="CH864" s="126">
        <f t="shared" ref="CH864" si="16843">Z864/Z870</f>
        <v>1.2472371329333754E-2</v>
      </c>
      <c r="CI864" s="124">
        <f t="shared" ref="CI864" si="16844">AA864/AA870</f>
        <v>2.717685235262304E-2</v>
      </c>
      <c r="CJ864" s="130">
        <f t="shared" ref="CJ864" si="16845">AB864/AB870</f>
        <v>8.0387300157622153E-3</v>
      </c>
      <c r="CK864" s="131">
        <f t="shared" ref="CK864" si="16846">AC864/AC870</f>
        <v>1.9871881625840214E-2</v>
      </c>
    </row>
    <row r="865" spans="1:89" x14ac:dyDescent="0.2">
      <c r="A865" s="132" t="s">
        <v>35</v>
      </c>
      <c r="B865" s="198">
        <v>0</v>
      </c>
      <c r="C865" s="182">
        <v>18</v>
      </c>
      <c r="D865" s="183">
        <v>0</v>
      </c>
      <c r="E865" s="184">
        <v>14</v>
      </c>
      <c r="F865" s="181">
        <v>1</v>
      </c>
      <c r="G865" s="185">
        <v>3</v>
      </c>
      <c r="H865" s="183">
        <v>0</v>
      </c>
      <c r="I865" s="184">
        <v>7</v>
      </c>
      <c r="J865" s="181">
        <v>0</v>
      </c>
      <c r="K865" s="182">
        <v>1</v>
      </c>
      <c r="L865" s="183">
        <v>6</v>
      </c>
      <c r="M865" s="181">
        <v>2</v>
      </c>
      <c r="N865" s="186">
        <v>1</v>
      </c>
      <c r="O865" s="199">
        <v>8</v>
      </c>
      <c r="P865" s="181">
        <v>0</v>
      </c>
      <c r="Q865" s="182">
        <v>4</v>
      </c>
      <c r="R865" s="183">
        <v>0</v>
      </c>
      <c r="S865" s="184">
        <v>6</v>
      </c>
      <c r="T865" s="181">
        <v>0</v>
      </c>
      <c r="U865" s="185">
        <v>1</v>
      </c>
      <c r="V865" s="183">
        <v>2</v>
      </c>
      <c r="W865" s="200">
        <v>0</v>
      </c>
      <c r="X865" s="181">
        <v>1</v>
      </c>
      <c r="Y865" s="185">
        <v>0</v>
      </c>
      <c r="Z865" s="183">
        <v>4</v>
      </c>
      <c r="AA865" s="181">
        <v>10</v>
      </c>
      <c r="AB865" s="165">
        <f t="shared" si="16438"/>
        <v>15</v>
      </c>
      <c r="AC865" s="166">
        <f t="shared" si="16355"/>
        <v>74</v>
      </c>
      <c r="BI865" s="132" t="s">
        <v>35</v>
      </c>
      <c r="BJ865" s="124">
        <f>B865/B870</f>
        <v>0</v>
      </c>
      <c r="BK865" s="125">
        <f t="shared" ref="BK865" si="16847">C865/C870</f>
        <v>3.671221700999388E-3</v>
      </c>
      <c r="BL865" s="126">
        <f t="shared" ref="BL865" si="16848">D865/D870</f>
        <v>0</v>
      </c>
      <c r="BM865" s="127">
        <f t="shared" ref="BM865" si="16849">E865/E870</f>
        <v>5.1717768747691168E-3</v>
      </c>
      <c r="BN865" s="124">
        <f t="shared" ref="BN865" si="16850">F865/F870</f>
        <v>2.1070375052675939E-4</v>
      </c>
      <c r="BO865" s="125">
        <f t="shared" ref="BO865" si="16851">G865/G870</f>
        <v>9.3138776777398327E-4</v>
      </c>
      <c r="BP865" s="126">
        <f t="shared" ref="BP865" si="16852">H865/H870</f>
        <v>0</v>
      </c>
      <c r="BQ865" s="127">
        <f t="shared" ref="BQ865" si="16853">I865/I870</f>
        <v>1.1758777087182933E-3</v>
      </c>
      <c r="BR865" s="124">
        <f t="shared" ref="BR865" si="16854">J865/J870</f>
        <v>0</v>
      </c>
      <c r="BS865" s="125">
        <f t="shared" ref="BS865" si="16855">K865/K870</f>
        <v>1.1135857461024498E-3</v>
      </c>
      <c r="BT865" s="126">
        <f t="shared" ref="BT865" si="16856">L865/L870</f>
        <v>2.3148148148148147E-3</v>
      </c>
      <c r="BU865" s="124">
        <f t="shared" ref="BU865" si="16857">M865/M870</f>
        <v>6.4516129032258064E-4</v>
      </c>
      <c r="BV865" s="128">
        <f t="shared" ref="BV865" si="16858">N865/N870</f>
        <v>2.1734405564007825E-4</v>
      </c>
      <c r="BW865" s="129">
        <f t="shared" ref="BW865" si="16859">O865/O870</f>
        <v>1.6715419974926871E-3</v>
      </c>
      <c r="BX865" s="124">
        <f t="shared" ref="BX865" si="16860">P865/P870</f>
        <v>0</v>
      </c>
      <c r="BY865" s="125">
        <f t="shared" ref="BY865" si="16861">Q865/Q870</f>
        <v>1.6956337431114879E-3</v>
      </c>
      <c r="BZ865" s="126">
        <f t="shared" ref="BZ865" si="16862">R865/R870</f>
        <v>0</v>
      </c>
      <c r="CA865" s="127">
        <f t="shared" ref="CA865" si="16863">S865/S870</f>
        <v>1.834862385321101E-3</v>
      </c>
      <c r="CB865" s="124">
        <f t="shared" ref="CB865" si="16864">T865/T870</f>
        <v>0</v>
      </c>
      <c r="CC865" s="125">
        <f t="shared" ref="CC865" si="16865">U865/U870</f>
        <v>1.937984496124031E-3</v>
      </c>
      <c r="CD865" s="126">
        <f t="shared" ref="CD865" si="16866">V865/V870</f>
        <v>5.0556117290192115E-4</v>
      </c>
      <c r="CE865" s="127">
        <f t="shared" ref="CE865" si="16867">W865/W870</f>
        <v>0</v>
      </c>
      <c r="CF865" s="124">
        <f t="shared" ref="CF865" si="16868">X865/X870</f>
        <v>5.0658561296859173E-4</v>
      </c>
      <c r="CG865" s="125">
        <f t="shared" ref="CG865" si="16869">Y865/Y870</f>
        <v>0</v>
      </c>
      <c r="CH865" s="126">
        <f t="shared" ref="CH865" si="16870">Z865/Z870</f>
        <v>6.3151247237132932E-4</v>
      </c>
      <c r="CI865" s="124">
        <f t="shared" ref="CI865" si="16871">AA865/AA870</f>
        <v>1.3520822065981612E-3</v>
      </c>
      <c r="CJ865" s="130">
        <f t="shared" ref="CJ865" si="16872">AB865/AB870</f>
        <v>3.3776176536816035E-4</v>
      </c>
      <c r="CK865" s="131">
        <f t="shared" ref="CK865" si="16873">AC865/AC870</f>
        <v>1.6691478323634231E-3</v>
      </c>
    </row>
    <row r="866" spans="1:89" x14ac:dyDescent="0.2">
      <c r="A866" s="140" t="s">
        <v>36</v>
      </c>
      <c r="B866" s="195">
        <v>0</v>
      </c>
      <c r="C866" s="189">
        <v>0</v>
      </c>
      <c r="D866" s="190">
        <v>0</v>
      </c>
      <c r="E866" s="191">
        <v>0</v>
      </c>
      <c r="F866" s="188">
        <v>0</v>
      </c>
      <c r="G866" s="192">
        <v>0</v>
      </c>
      <c r="H866" s="190">
        <v>0</v>
      </c>
      <c r="I866" s="191">
        <v>0</v>
      </c>
      <c r="J866" s="188">
        <v>0</v>
      </c>
      <c r="K866" s="192">
        <v>0</v>
      </c>
      <c r="L866" s="190">
        <v>0</v>
      </c>
      <c r="M866" s="188">
        <v>0</v>
      </c>
      <c r="N866" s="193">
        <v>0</v>
      </c>
      <c r="O866" s="196">
        <v>0</v>
      </c>
      <c r="P866" s="188">
        <v>0</v>
      </c>
      <c r="Q866" s="192">
        <v>0</v>
      </c>
      <c r="R866" s="190">
        <v>0</v>
      </c>
      <c r="S866" s="191">
        <v>0</v>
      </c>
      <c r="T866" s="188">
        <v>0</v>
      </c>
      <c r="U866" s="192">
        <v>0</v>
      </c>
      <c r="V866" s="190">
        <v>0</v>
      </c>
      <c r="W866" s="191">
        <v>0</v>
      </c>
      <c r="X866" s="188">
        <v>0</v>
      </c>
      <c r="Y866" s="192">
        <v>0</v>
      </c>
      <c r="Z866" s="190">
        <v>0</v>
      </c>
      <c r="AA866" s="188">
        <v>0</v>
      </c>
      <c r="AB866" s="165">
        <f t="shared" si="16438"/>
        <v>0</v>
      </c>
      <c r="AC866" s="166">
        <f t="shared" si="16355"/>
        <v>0</v>
      </c>
      <c r="BI866" s="140" t="s">
        <v>36</v>
      </c>
      <c r="BJ866" s="124">
        <f>B866/B870</f>
        <v>0</v>
      </c>
      <c r="BK866" s="125">
        <f t="shared" ref="BK866" si="16874">C866/C870</f>
        <v>0</v>
      </c>
      <c r="BL866" s="126">
        <f t="shared" ref="BL866" si="16875">D866/D870</f>
        <v>0</v>
      </c>
      <c r="BM866" s="127">
        <f t="shared" ref="BM866" si="16876">E866/E870</f>
        <v>0</v>
      </c>
      <c r="BN866" s="124">
        <f t="shared" ref="BN866" si="16877">F866/F870</f>
        <v>0</v>
      </c>
      <c r="BO866" s="125">
        <f t="shared" ref="BO866" si="16878">G866/G870</f>
        <v>0</v>
      </c>
      <c r="BP866" s="126">
        <f t="shared" ref="BP866" si="16879">H866/H870</f>
        <v>0</v>
      </c>
      <c r="BQ866" s="127">
        <f t="shared" ref="BQ866" si="16880">I866/I870</f>
        <v>0</v>
      </c>
      <c r="BR866" s="124">
        <f t="shared" ref="BR866" si="16881">J866/J870</f>
        <v>0</v>
      </c>
      <c r="BS866" s="125">
        <f t="shared" ref="BS866" si="16882">K866/K870</f>
        <v>0</v>
      </c>
      <c r="BT866" s="126">
        <f t="shared" ref="BT866" si="16883">L866/L870</f>
        <v>0</v>
      </c>
      <c r="BU866" s="124">
        <f t="shared" ref="BU866" si="16884">M866/M870</f>
        <v>0</v>
      </c>
      <c r="BV866" s="128">
        <f t="shared" ref="BV866" si="16885">N866/N870</f>
        <v>0</v>
      </c>
      <c r="BW866" s="129">
        <f t="shared" ref="BW866" si="16886">O866/O870</f>
        <v>0</v>
      </c>
      <c r="BX866" s="124">
        <f t="shared" ref="BX866" si="16887">P866/P870</f>
        <v>0</v>
      </c>
      <c r="BY866" s="125">
        <f t="shared" ref="BY866" si="16888">Q866/Q870</f>
        <v>0</v>
      </c>
      <c r="BZ866" s="126">
        <f t="shared" ref="BZ866" si="16889">R866/R870</f>
        <v>0</v>
      </c>
      <c r="CA866" s="127">
        <f t="shared" ref="CA866" si="16890">S866/S870</f>
        <v>0</v>
      </c>
      <c r="CB866" s="124">
        <f t="shared" ref="CB866" si="16891">T866/T870</f>
        <v>0</v>
      </c>
      <c r="CC866" s="125">
        <f t="shared" ref="CC866" si="16892">U866/U870</f>
        <v>0</v>
      </c>
      <c r="CD866" s="126">
        <f t="shared" ref="CD866" si="16893">V866/V870</f>
        <v>0</v>
      </c>
      <c r="CE866" s="127">
        <f t="shared" ref="CE866" si="16894">W866/W870</f>
        <v>0</v>
      </c>
      <c r="CF866" s="124">
        <f t="shared" ref="CF866" si="16895">X866/X870</f>
        <v>0</v>
      </c>
      <c r="CG866" s="125">
        <f t="shared" ref="CG866" si="16896">Y866/Y870</f>
        <v>0</v>
      </c>
      <c r="CH866" s="126">
        <f t="shared" ref="CH866" si="16897">Z866/Z870</f>
        <v>0</v>
      </c>
      <c r="CI866" s="124">
        <f t="shared" ref="CI866" si="16898">AA866/AA870</f>
        <v>0</v>
      </c>
      <c r="CJ866" s="130">
        <f t="shared" ref="CJ866" si="16899">AB866/AB870</f>
        <v>0</v>
      </c>
      <c r="CK866" s="131">
        <f t="shared" ref="CK866" si="16900">AC866/AC870</f>
        <v>0</v>
      </c>
    </row>
    <row r="867" spans="1:89" x14ac:dyDescent="0.2">
      <c r="A867" s="132" t="s">
        <v>37</v>
      </c>
      <c r="B867" s="57"/>
      <c r="C867" s="58"/>
      <c r="D867" s="134"/>
      <c r="E867" s="135"/>
      <c r="F867" s="133"/>
      <c r="G867" s="136"/>
      <c r="H867" s="134"/>
      <c r="I867" s="135"/>
      <c r="J867" s="133"/>
      <c r="K867" s="136"/>
      <c r="L867" s="134"/>
      <c r="M867" s="133"/>
      <c r="N867" s="137"/>
      <c r="O867" s="138"/>
      <c r="P867" s="133"/>
      <c r="Q867" s="136"/>
      <c r="R867" s="134"/>
      <c r="S867" s="135"/>
      <c r="T867" s="133"/>
      <c r="U867" s="136"/>
      <c r="V867" s="134"/>
      <c r="W867" s="135"/>
      <c r="X867" s="133"/>
      <c r="Y867" s="136"/>
      <c r="Z867" s="139"/>
      <c r="AA867" s="2"/>
      <c r="AB867" s="165"/>
      <c r="AC867" s="166"/>
      <c r="BI867" s="132" t="s">
        <v>37</v>
      </c>
      <c r="BJ867" s="124">
        <f>B867/B870</f>
        <v>0</v>
      </c>
      <c r="BK867" s="125">
        <f t="shared" ref="BK867" si="16901">C867/C870</f>
        <v>0</v>
      </c>
      <c r="BL867" s="126">
        <f t="shared" ref="BL867" si="16902">D867/D870</f>
        <v>0</v>
      </c>
      <c r="BM867" s="127">
        <f t="shared" ref="BM867" si="16903">E867/E870</f>
        <v>0</v>
      </c>
      <c r="BN867" s="124">
        <f t="shared" ref="BN867" si="16904">F867/F870</f>
        <v>0</v>
      </c>
      <c r="BO867" s="125">
        <f t="shared" ref="BO867" si="16905">G867/G870</f>
        <v>0</v>
      </c>
      <c r="BP867" s="126">
        <f t="shared" ref="BP867" si="16906">H867/H870</f>
        <v>0</v>
      </c>
      <c r="BQ867" s="127">
        <f t="shared" ref="BQ867" si="16907">I867/I870</f>
        <v>0</v>
      </c>
      <c r="BR867" s="124">
        <f t="shared" ref="BR867" si="16908">J867/J870</f>
        <v>0</v>
      </c>
      <c r="BS867" s="125">
        <f t="shared" ref="BS867" si="16909">K867/K870</f>
        <v>0</v>
      </c>
      <c r="BT867" s="126">
        <f t="shared" ref="BT867" si="16910">L867/L870</f>
        <v>0</v>
      </c>
      <c r="BU867" s="124">
        <f t="shared" ref="BU867" si="16911">M867/M870</f>
        <v>0</v>
      </c>
      <c r="BV867" s="128">
        <f t="shared" ref="BV867" si="16912">N867/N870</f>
        <v>0</v>
      </c>
      <c r="BW867" s="129">
        <f t="shared" ref="BW867" si="16913">O867/O870</f>
        <v>0</v>
      </c>
      <c r="BX867" s="124">
        <f t="shared" ref="BX867" si="16914">P867/P870</f>
        <v>0</v>
      </c>
      <c r="BY867" s="125">
        <f t="shared" ref="BY867" si="16915">Q867/Q870</f>
        <v>0</v>
      </c>
      <c r="BZ867" s="126">
        <f t="shared" ref="BZ867" si="16916">R867/R870</f>
        <v>0</v>
      </c>
      <c r="CA867" s="127">
        <f t="shared" ref="CA867" si="16917">S867/S870</f>
        <v>0</v>
      </c>
      <c r="CB867" s="124">
        <f t="shared" ref="CB867" si="16918">T867/T870</f>
        <v>0</v>
      </c>
      <c r="CC867" s="125">
        <f t="shared" ref="CC867" si="16919">U867/U870</f>
        <v>0</v>
      </c>
      <c r="CD867" s="126">
        <f t="shared" ref="CD867" si="16920">V867/V870</f>
        <v>0</v>
      </c>
      <c r="CE867" s="127">
        <f t="shared" ref="CE867" si="16921">W867/W870</f>
        <v>0</v>
      </c>
      <c r="CF867" s="124">
        <f t="shared" ref="CF867" si="16922">X867/X870</f>
        <v>0</v>
      </c>
      <c r="CG867" s="125">
        <f t="shared" ref="CG867" si="16923">Y867/Y870</f>
        <v>0</v>
      </c>
      <c r="CH867" s="126">
        <f t="shared" ref="CH867" si="16924">Z867/Z870</f>
        <v>0</v>
      </c>
      <c r="CI867" s="124">
        <f t="shared" ref="CI867" si="16925">AA867/AA870</f>
        <v>0</v>
      </c>
      <c r="CJ867" s="130">
        <f t="shared" ref="CJ867" si="16926">AB867/AB870</f>
        <v>0</v>
      </c>
      <c r="CK867" s="131">
        <f t="shared" ref="CK867" si="16927">AC867/AC870</f>
        <v>0</v>
      </c>
    </row>
    <row r="868" spans="1:89" x14ac:dyDescent="0.2">
      <c r="A868" s="140" t="s">
        <v>38</v>
      </c>
      <c r="B868" s="55"/>
      <c r="C868" s="56"/>
      <c r="D868" s="145"/>
      <c r="E868" s="142"/>
      <c r="F868" s="143"/>
      <c r="G868" s="144"/>
      <c r="H868" s="145"/>
      <c r="I868" s="142"/>
      <c r="J868" s="143"/>
      <c r="K868" s="144"/>
      <c r="L868" s="145"/>
      <c r="M868" s="143"/>
      <c r="N868" s="147"/>
      <c r="O868" s="146"/>
      <c r="P868" s="143"/>
      <c r="Q868" s="144"/>
      <c r="R868" s="145"/>
      <c r="S868" s="142"/>
      <c r="T868" s="143"/>
      <c r="U868" s="144"/>
      <c r="V868" s="145"/>
      <c r="W868" s="142"/>
      <c r="X868" s="143"/>
      <c r="Y868" s="144"/>
      <c r="Z868" s="3"/>
      <c r="AA868" s="141"/>
      <c r="AB868" s="165"/>
      <c r="AC868" s="166"/>
      <c r="BI868" s="140" t="s">
        <v>38</v>
      </c>
      <c r="BJ868" s="124">
        <f>B868/B870</f>
        <v>0</v>
      </c>
      <c r="BK868" s="125">
        <f t="shared" ref="BK868" si="16928">C868/C870</f>
        <v>0</v>
      </c>
      <c r="BL868" s="126">
        <f t="shared" ref="BL868" si="16929">D868/D870</f>
        <v>0</v>
      </c>
      <c r="BM868" s="127">
        <f t="shared" ref="BM868" si="16930">E868/E870</f>
        <v>0</v>
      </c>
      <c r="BN868" s="124">
        <f t="shared" ref="BN868" si="16931">F868/F870</f>
        <v>0</v>
      </c>
      <c r="BO868" s="125">
        <f t="shared" ref="BO868" si="16932">G868/G870</f>
        <v>0</v>
      </c>
      <c r="BP868" s="126">
        <f t="shared" ref="BP868" si="16933">H868/H870</f>
        <v>0</v>
      </c>
      <c r="BQ868" s="127">
        <f t="shared" ref="BQ868" si="16934">I868/I870</f>
        <v>0</v>
      </c>
      <c r="BR868" s="124">
        <f t="shared" ref="BR868" si="16935">J868/J870</f>
        <v>0</v>
      </c>
      <c r="BS868" s="125">
        <f t="shared" ref="BS868" si="16936">K868/K870</f>
        <v>0</v>
      </c>
      <c r="BT868" s="126">
        <f t="shared" ref="BT868" si="16937">L868/L870</f>
        <v>0</v>
      </c>
      <c r="BU868" s="124">
        <f t="shared" ref="BU868" si="16938">M868/M870</f>
        <v>0</v>
      </c>
      <c r="BV868" s="128">
        <f t="shared" ref="BV868" si="16939">N868/N870</f>
        <v>0</v>
      </c>
      <c r="BW868" s="129">
        <f t="shared" ref="BW868" si="16940">O868/O870</f>
        <v>0</v>
      </c>
      <c r="BX868" s="124">
        <f t="shared" ref="BX868" si="16941">P868/P870</f>
        <v>0</v>
      </c>
      <c r="BY868" s="125">
        <f t="shared" ref="BY868" si="16942">Q868/Q870</f>
        <v>0</v>
      </c>
      <c r="BZ868" s="126">
        <f t="shared" ref="BZ868" si="16943">R868/R870</f>
        <v>0</v>
      </c>
      <c r="CA868" s="127">
        <f t="shared" ref="CA868" si="16944">S868/S870</f>
        <v>0</v>
      </c>
      <c r="CB868" s="124">
        <f t="shared" ref="CB868" si="16945">T868/T870</f>
        <v>0</v>
      </c>
      <c r="CC868" s="125">
        <f t="shared" ref="CC868" si="16946">U868/U870</f>
        <v>0</v>
      </c>
      <c r="CD868" s="126">
        <f t="shared" ref="CD868" si="16947">V868/V870</f>
        <v>0</v>
      </c>
      <c r="CE868" s="127">
        <f t="shared" ref="CE868" si="16948">W868/W870</f>
        <v>0</v>
      </c>
      <c r="CF868" s="124">
        <f t="shared" ref="CF868" si="16949">X868/X870</f>
        <v>0</v>
      </c>
      <c r="CG868" s="125">
        <f t="shared" ref="CG868" si="16950">Y868/Y870</f>
        <v>0</v>
      </c>
      <c r="CH868" s="126">
        <f t="shared" ref="CH868" si="16951">Z868/Z870</f>
        <v>0</v>
      </c>
      <c r="CI868" s="124">
        <f t="shared" ref="CI868" si="16952">AA868/AA870</f>
        <v>0</v>
      </c>
      <c r="CJ868" s="130">
        <f t="shared" ref="CJ868" si="16953">AB868/AB870</f>
        <v>0</v>
      </c>
      <c r="CK868" s="131">
        <f t="shared" ref="CK868" si="16954">AC868/AC870</f>
        <v>0</v>
      </c>
    </row>
    <row r="869" spans="1:89" ht="13.5" thickBot="1" x14ac:dyDescent="0.25">
      <c r="A869" s="132" t="s">
        <v>39</v>
      </c>
      <c r="B869" s="57"/>
      <c r="C869" s="58"/>
      <c r="D869" s="134"/>
      <c r="E869" s="135"/>
      <c r="F869" s="133"/>
      <c r="G869" s="136"/>
      <c r="H869" s="134"/>
      <c r="I869" s="135"/>
      <c r="J869" s="133"/>
      <c r="K869" s="136"/>
      <c r="L869" s="134"/>
      <c r="M869" s="133"/>
      <c r="N869" s="137"/>
      <c r="O869" s="138"/>
      <c r="P869" s="133"/>
      <c r="Q869" s="136"/>
      <c r="R869" s="134"/>
      <c r="S869" s="135"/>
      <c r="T869" s="133"/>
      <c r="U869" s="136"/>
      <c r="V869" s="134"/>
      <c r="W869" s="135"/>
      <c r="X869" s="133"/>
      <c r="Y869" s="136"/>
      <c r="Z869" s="139"/>
      <c r="AA869" s="2"/>
      <c r="AB869" s="165"/>
      <c r="AC869" s="166"/>
      <c r="BI869" s="132" t="s">
        <v>39</v>
      </c>
      <c r="BJ869" s="124">
        <f>B869/B870</f>
        <v>0</v>
      </c>
      <c r="BK869" s="125">
        <f t="shared" ref="BK869" si="16955">C869/C870</f>
        <v>0</v>
      </c>
      <c r="BL869" s="126">
        <f t="shared" ref="BL869" si="16956">D869/D870</f>
        <v>0</v>
      </c>
      <c r="BM869" s="127">
        <f t="shared" ref="BM869" si="16957">E869/E870</f>
        <v>0</v>
      </c>
      <c r="BN869" s="124">
        <f t="shared" ref="BN869" si="16958">F869/F870</f>
        <v>0</v>
      </c>
      <c r="BO869" s="125">
        <f t="shared" ref="BO869" si="16959">G869/G870</f>
        <v>0</v>
      </c>
      <c r="BP869" s="126">
        <f t="shared" ref="BP869" si="16960">H869/H870</f>
        <v>0</v>
      </c>
      <c r="BQ869" s="127">
        <f t="shared" ref="BQ869" si="16961">I869/I870</f>
        <v>0</v>
      </c>
      <c r="BR869" s="124">
        <f t="shared" ref="BR869" si="16962">J869/J870</f>
        <v>0</v>
      </c>
      <c r="BS869" s="125">
        <f t="shared" ref="BS869" si="16963">K869/K870</f>
        <v>0</v>
      </c>
      <c r="BT869" s="126">
        <f t="shared" ref="BT869" si="16964">L869/L870</f>
        <v>0</v>
      </c>
      <c r="BU869" s="124">
        <f t="shared" ref="BU869" si="16965">M869/M870</f>
        <v>0</v>
      </c>
      <c r="BV869" s="128">
        <f t="shared" ref="BV869" si="16966">N869/N870</f>
        <v>0</v>
      </c>
      <c r="BW869" s="129">
        <f t="shared" ref="BW869" si="16967">O869/O870</f>
        <v>0</v>
      </c>
      <c r="BX869" s="124">
        <f t="shared" ref="BX869" si="16968">P869/P870</f>
        <v>0</v>
      </c>
      <c r="BY869" s="125">
        <f t="shared" ref="BY869" si="16969">Q869/Q870</f>
        <v>0</v>
      </c>
      <c r="BZ869" s="126">
        <f t="shared" ref="BZ869" si="16970">R869/R870</f>
        <v>0</v>
      </c>
      <c r="CA869" s="127">
        <f t="shared" ref="CA869" si="16971">S869/S870</f>
        <v>0</v>
      </c>
      <c r="CB869" s="124">
        <f t="shared" ref="CB869" si="16972">T869/T870</f>
        <v>0</v>
      </c>
      <c r="CC869" s="125">
        <f t="shared" ref="CC869" si="16973">U869/U870</f>
        <v>0</v>
      </c>
      <c r="CD869" s="126">
        <f t="shared" ref="CD869" si="16974">V869/V870</f>
        <v>0</v>
      </c>
      <c r="CE869" s="127">
        <f t="shared" ref="CE869" si="16975">W869/W870</f>
        <v>0</v>
      </c>
      <c r="CF869" s="124">
        <f t="shared" ref="CF869" si="16976">X869/X870</f>
        <v>0</v>
      </c>
      <c r="CG869" s="125">
        <f t="shared" ref="CG869" si="16977">Y869/Y870</f>
        <v>0</v>
      </c>
      <c r="CH869" s="126">
        <f t="shared" ref="CH869" si="16978">Z869/Z870</f>
        <v>0</v>
      </c>
      <c r="CI869" s="124">
        <f t="shared" ref="CI869" si="16979">AA869/AA870</f>
        <v>0</v>
      </c>
      <c r="CJ869" s="130">
        <f t="shared" ref="CJ869" si="16980">AB869/AB870</f>
        <v>0</v>
      </c>
      <c r="CK869" s="131">
        <f t="shared" ref="CK869" si="16981">AC869/AC870</f>
        <v>0</v>
      </c>
    </row>
    <row r="870" spans="1:89" ht="14.25" thickTop="1" thickBot="1" x14ac:dyDescent="0.25">
      <c r="A870" s="254" t="s">
        <v>13</v>
      </c>
      <c r="B870" s="14">
        <f t="shared" ref="B870:AA870" si="16982">SUM(B847:B869)</f>
        <v>5004</v>
      </c>
      <c r="C870" s="1">
        <f t="shared" si="16982"/>
        <v>4903</v>
      </c>
      <c r="D870" s="14">
        <f t="shared" si="16982"/>
        <v>2086</v>
      </c>
      <c r="E870" s="1">
        <f t="shared" si="16982"/>
        <v>2707</v>
      </c>
      <c r="F870" s="14">
        <f t="shared" si="16982"/>
        <v>4746</v>
      </c>
      <c r="G870" s="1">
        <f t="shared" si="16982"/>
        <v>3221</v>
      </c>
      <c r="H870" s="14">
        <f t="shared" si="16982"/>
        <v>6117</v>
      </c>
      <c r="I870" s="1">
        <f t="shared" si="16982"/>
        <v>5953</v>
      </c>
      <c r="J870" s="14">
        <f t="shared" si="16982"/>
        <v>969</v>
      </c>
      <c r="K870" s="1">
        <f t="shared" si="16982"/>
        <v>898</v>
      </c>
      <c r="L870" s="14">
        <f t="shared" si="16982"/>
        <v>2592</v>
      </c>
      <c r="M870" s="1">
        <f t="shared" si="16982"/>
        <v>3100</v>
      </c>
      <c r="N870" s="14">
        <f t="shared" si="16982"/>
        <v>4601</v>
      </c>
      <c r="O870" s="1">
        <f t="shared" si="16982"/>
        <v>4786</v>
      </c>
      <c r="P870" s="14">
        <f t="shared" si="16982"/>
        <v>2417</v>
      </c>
      <c r="Q870" s="1">
        <f t="shared" si="16982"/>
        <v>2359</v>
      </c>
      <c r="R870" s="14">
        <f t="shared" si="16982"/>
        <v>3109</v>
      </c>
      <c r="S870" s="1">
        <f t="shared" si="16982"/>
        <v>3270</v>
      </c>
      <c r="T870" s="14">
        <f t="shared" si="16982"/>
        <v>505</v>
      </c>
      <c r="U870" s="1">
        <f t="shared" si="16982"/>
        <v>516</v>
      </c>
      <c r="V870" s="14">
        <f t="shared" si="16982"/>
        <v>3956</v>
      </c>
      <c r="W870" s="1">
        <f t="shared" si="16982"/>
        <v>3444</v>
      </c>
      <c r="X870" s="14">
        <f t="shared" si="16982"/>
        <v>1974</v>
      </c>
      <c r="Y870" s="1">
        <f t="shared" si="16982"/>
        <v>1781</v>
      </c>
      <c r="Z870" s="14">
        <f t="shared" si="16982"/>
        <v>6334</v>
      </c>
      <c r="AA870" s="1">
        <f t="shared" si="16982"/>
        <v>7396</v>
      </c>
      <c r="AB870" s="167">
        <f t="shared" ref="AB870:AC870" si="16983">SUM(AB846:AB869)</f>
        <v>44410</v>
      </c>
      <c r="AC870" s="168">
        <f t="shared" si="16983"/>
        <v>44334</v>
      </c>
      <c r="BI870" s="254" t="s">
        <v>13</v>
      </c>
      <c r="BJ870" s="148">
        <f>SUM(BJ846:BJ869)</f>
        <v>0.99999999999999989</v>
      </c>
      <c r="BK870" s="149">
        <f t="shared" ref="BK870:CK870" si="16984">SUM(BK846:BK869)</f>
        <v>0.99999999999999989</v>
      </c>
      <c r="BL870" s="148">
        <f t="shared" si="16984"/>
        <v>0.99999999999999989</v>
      </c>
      <c r="BM870" s="149">
        <f t="shared" si="16984"/>
        <v>1</v>
      </c>
      <c r="BN870" s="148">
        <f t="shared" si="16984"/>
        <v>1</v>
      </c>
      <c r="BO870" s="149">
        <f t="shared" si="16984"/>
        <v>1</v>
      </c>
      <c r="BP870" s="148">
        <f t="shared" si="16984"/>
        <v>1</v>
      </c>
      <c r="BQ870" s="149">
        <f t="shared" si="16984"/>
        <v>1</v>
      </c>
      <c r="BR870" s="148">
        <f t="shared" si="16984"/>
        <v>1</v>
      </c>
      <c r="BS870" s="149">
        <f t="shared" si="16984"/>
        <v>1</v>
      </c>
      <c r="BT870" s="148">
        <f t="shared" si="16984"/>
        <v>0.99999999999999989</v>
      </c>
      <c r="BU870" s="149">
        <f t="shared" si="16984"/>
        <v>1</v>
      </c>
      <c r="BV870" s="148">
        <f t="shared" si="16984"/>
        <v>1</v>
      </c>
      <c r="BW870" s="149">
        <f t="shared" si="16984"/>
        <v>0.99999999999999989</v>
      </c>
      <c r="BX870" s="148">
        <f t="shared" si="16984"/>
        <v>1</v>
      </c>
      <c r="BY870" s="149">
        <f t="shared" si="16984"/>
        <v>1</v>
      </c>
      <c r="BZ870" s="148">
        <f t="shared" si="16984"/>
        <v>0.99999999999999989</v>
      </c>
      <c r="CA870" s="149">
        <f t="shared" si="16984"/>
        <v>1</v>
      </c>
      <c r="CB870" s="148">
        <f t="shared" si="16984"/>
        <v>1</v>
      </c>
      <c r="CC870" s="149">
        <f t="shared" si="16984"/>
        <v>1</v>
      </c>
      <c r="CD870" s="148">
        <f t="shared" si="16984"/>
        <v>0.99999999999999989</v>
      </c>
      <c r="CE870" s="149">
        <f t="shared" si="16984"/>
        <v>1</v>
      </c>
      <c r="CF870" s="148">
        <f t="shared" si="16984"/>
        <v>1.0000000000000002</v>
      </c>
      <c r="CG870" s="149">
        <f t="shared" si="16984"/>
        <v>1.0000000000000002</v>
      </c>
      <c r="CH870" s="148">
        <f t="shared" si="16984"/>
        <v>0.99999999999999989</v>
      </c>
      <c r="CI870" s="149">
        <f t="shared" si="16984"/>
        <v>1</v>
      </c>
      <c r="CJ870" s="148">
        <f t="shared" si="16984"/>
        <v>1</v>
      </c>
      <c r="CK870" s="149">
        <f t="shared" si="16984"/>
        <v>0.99999999999999978</v>
      </c>
    </row>
    <row r="871" spans="1:89" ht="13.5" thickTop="1" x14ac:dyDescent="0.2">
      <c r="A871" s="179"/>
    </row>
    <row r="873" spans="1:89" x14ac:dyDescent="0.2">
      <c r="A873" s="271">
        <f>+A842+1</f>
        <v>44011</v>
      </c>
      <c r="B873" s="271"/>
      <c r="C873" s="271"/>
      <c r="D873" s="271"/>
      <c r="BI873" s="270">
        <f>+BI811+2</f>
        <v>44011</v>
      </c>
      <c r="BJ873" s="270"/>
      <c r="BK873" s="270"/>
      <c r="BL873" s="270"/>
    </row>
    <row r="874" spans="1:89" ht="13.5" thickBot="1" x14ac:dyDescent="0.25">
      <c r="AE874" t="s">
        <v>84</v>
      </c>
    </row>
    <row r="875" spans="1:89" ht="14.25" thickTop="1" thickBot="1" x14ac:dyDescent="0.25">
      <c r="A875" s="268" t="s">
        <v>0</v>
      </c>
      <c r="B875" s="262" t="s">
        <v>1</v>
      </c>
      <c r="C875" s="263"/>
      <c r="D875" s="262" t="s">
        <v>2</v>
      </c>
      <c r="E875" s="263"/>
      <c r="F875" s="262" t="s">
        <v>3</v>
      </c>
      <c r="G875" s="263"/>
      <c r="H875" s="262" t="s">
        <v>4</v>
      </c>
      <c r="I875" s="263"/>
      <c r="J875" s="262" t="s">
        <v>5</v>
      </c>
      <c r="K875" s="263"/>
      <c r="L875" s="262" t="s">
        <v>6</v>
      </c>
      <c r="M875" s="263"/>
      <c r="N875" s="262" t="s">
        <v>7</v>
      </c>
      <c r="O875" s="263"/>
      <c r="P875" s="262" t="s">
        <v>8</v>
      </c>
      <c r="Q875" s="263"/>
      <c r="R875" s="262" t="s">
        <v>9</v>
      </c>
      <c r="S875" s="263"/>
      <c r="T875" s="262" t="s">
        <v>10</v>
      </c>
      <c r="U875" s="263"/>
      <c r="V875" s="262" t="s">
        <v>11</v>
      </c>
      <c r="W875" s="263"/>
      <c r="X875" s="262" t="s">
        <v>12</v>
      </c>
      <c r="Y875" s="263"/>
      <c r="Z875" s="264" t="s">
        <v>40</v>
      </c>
      <c r="AA875" s="265"/>
      <c r="AB875" s="266" t="s">
        <v>41</v>
      </c>
      <c r="AC875" s="267"/>
      <c r="AE875" s="268" t="s">
        <v>0</v>
      </c>
      <c r="AF875" s="262" t="s">
        <v>1</v>
      </c>
      <c r="AG875" s="263"/>
      <c r="AH875" s="262" t="s">
        <v>2</v>
      </c>
      <c r="AI875" s="263"/>
      <c r="AJ875" s="262" t="s">
        <v>3</v>
      </c>
      <c r="AK875" s="263"/>
      <c r="AL875" s="262" t="s">
        <v>4</v>
      </c>
      <c r="AM875" s="263"/>
      <c r="AN875" s="262" t="s">
        <v>5</v>
      </c>
      <c r="AO875" s="263"/>
      <c r="AP875" s="262" t="s">
        <v>6</v>
      </c>
      <c r="AQ875" s="263"/>
      <c r="AR875" s="262" t="s">
        <v>7</v>
      </c>
      <c r="AS875" s="263"/>
      <c r="AT875" s="262" t="s">
        <v>8</v>
      </c>
      <c r="AU875" s="263"/>
      <c r="AV875" s="262" t="s">
        <v>9</v>
      </c>
      <c r="AW875" s="263"/>
      <c r="AX875" s="262" t="s">
        <v>10</v>
      </c>
      <c r="AY875" s="263"/>
      <c r="AZ875" s="262" t="s">
        <v>11</v>
      </c>
      <c r="BA875" s="263"/>
      <c r="BB875" s="262" t="s">
        <v>12</v>
      </c>
      <c r="BC875" s="263"/>
      <c r="BD875" s="264" t="s">
        <v>40</v>
      </c>
      <c r="BE875" s="265"/>
      <c r="BF875" s="266" t="s">
        <v>41</v>
      </c>
      <c r="BG875" s="267"/>
      <c r="BI875" s="268" t="s">
        <v>0</v>
      </c>
      <c r="BJ875" s="262" t="s">
        <v>1</v>
      </c>
      <c r="BK875" s="263"/>
      <c r="BL875" s="262" t="s">
        <v>2</v>
      </c>
      <c r="BM875" s="263"/>
      <c r="BN875" s="262" t="s">
        <v>3</v>
      </c>
      <c r="BO875" s="263"/>
      <c r="BP875" s="262" t="s">
        <v>4</v>
      </c>
      <c r="BQ875" s="263"/>
      <c r="BR875" s="262" t="s">
        <v>5</v>
      </c>
      <c r="BS875" s="263"/>
      <c r="BT875" s="262" t="s">
        <v>6</v>
      </c>
      <c r="BU875" s="263"/>
      <c r="BV875" s="262" t="s">
        <v>7</v>
      </c>
      <c r="BW875" s="263"/>
      <c r="BX875" s="262" t="s">
        <v>8</v>
      </c>
      <c r="BY875" s="263"/>
      <c r="BZ875" s="262" t="s">
        <v>9</v>
      </c>
      <c r="CA875" s="263"/>
      <c r="CB875" s="262" t="s">
        <v>10</v>
      </c>
      <c r="CC875" s="263"/>
      <c r="CD875" s="262" t="s">
        <v>11</v>
      </c>
      <c r="CE875" s="263"/>
      <c r="CF875" s="262" t="s">
        <v>12</v>
      </c>
      <c r="CG875" s="263"/>
      <c r="CH875" s="264" t="s">
        <v>40</v>
      </c>
      <c r="CI875" s="265"/>
      <c r="CJ875" s="262" t="s">
        <v>41</v>
      </c>
      <c r="CK875" s="263"/>
    </row>
    <row r="876" spans="1:89" ht="15" thickTop="1" thickBot="1" x14ac:dyDescent="0.3">
      <c r="A876" s="269"/>
      <c r="B876" s="112" t="s">
        <v>14</v>
      </c>
      <c r="C876" s="113" t="s">
        <v>15</v>
      </c>
      <c r="D876" s="114" t="s">
        <v>14</v>
      </c>
      <c r="E876" s="115" t="s">
        <v>15</v>
      </c>
      <c r="F876" s="112" t="s">
        <v>14</v>
      </c>
      <c r="G876" s="113" t="s">
        <v>15</v>
      </c>
      <c r="H876" s="114" t="s">
        <v>14</v>
      </c>
      <c r="I876" s="115" t="s">
        <v>15</v>
      </c>
      <c r="J876" s="112" t="s">
        <v>14</v>
      </c>
      <c r="K876" s="113" t="s">
        <v>15</v>
      </c>
      <c r="L876" s="114" t="s">
        <v>14</v>
      </c>
      <c r="M876" s="112" t="s">
        <v>15</v>
      </c>
      <c r="N876" s="116" t="s">
        <v>14</v>
      </c>
      <c r="O876" s="117" t="s">
        <v>15</v>
      </c>
      <c r="P876" s="112" t="s">
        <v>14</v>
      </c>
      <c r="Q876" s="113" t="s">
        <v>15</v>
      </c>
      <c r="R876" s="114" t="s">
        <v>14</v>
      </c>
      <c r="S876" s="115" t="s">
        <v>15</v>
      </c>
      <c r="T876" s="112" t="s">
        <v>14</v>
      </c>
      <c r="U876" s="113" t="s">
        <v>15</v>
      </c>
      <c r="V876" s="114" t="s">
        <v>14</v>
      </c>
      <c r="W876" s="115" t="s">
        <v>15</v>
      </c>
      <c r="X876" s="112" t="s">
        <v>14</v>
      </c>
      <c r="Y876" s="113" t="s">
        <v>15</v>
      </c>
      <c r="Z876" s="26" t="s">
        <v>14</v>
      </c>
      <c r="AA876" s="118" t="s">
        <v>15</v>
      </c>
      <c r="AB876" s="169" t="s">
        <v>14</v>
      </c>
      <c r="AC876" s="170" t="s">
        <v>15</v>
      </c>
      <c r="AE876" s="269"/>
      <c r="AF876" s="112" t="s">
        <v>14</v>
      </c>
      <c r="AG876" s="113" t="s">
        <v>15</v>
      </c>
      <c r="AH876" s="114" t="s">
        <v>14</v>
      </c>
      <c r="AI876" s="115" t="s">
        <v>15</v>
      </c>
      <c r="AJ876" s="112" t="s">
        <v>14</v>
      </c>
      <c r="AK876" s="113" t="s">
        <v>15</v>
      </c>
      <c r="AL876" s="114" t="s">
        <v>14</v>
      </c>
      <c r="AM876" s="115" t="s">
        <v>15</v>
      </c>
      <c r="AN876" s="112" t="s">
        <v>14</v>
      </c>
      <c r="AO876" s="113" t="s">
        <v>15</v>
      </c>
      <c r="AP876" s="114" t="s">
        <v>14</v>
      </c>
      <c r="AQ876" s="112" t="s">
        <v>15</v>
      </c>
      <c r="AR876" s="116" t="s">
        <v>14</v>
      </c>
      <c r="AS876" s="117" t="s">
        <v>15</v>
      </c>
      <c r="AT876" s="112" t="s">
        <v>14</v>
      </c>
      <c r="AU876" s="113" t="s">
        <v>15</v>
      </c>
      <c r="AV876" s="114" t="s">
        <v>14</v>
      </c>
      <c r="AW876" s="115" t="s">
        <v>15</v>
      </c>
      <c r="AX876" s="112" t="s">
        <v>14</v>
      </c>
      <c r="AY876" s="113" t="s">
        <v>15</v>
      </c>
      <c r="AZ876" s="114" t="s">
        <v>14</v>
      </c>
      <c r="BA876" s="115" t="s">
        <v>15</v>
      </c>
      <c r="BB876" s="112" t="s">
        <v>14</v>
      </c>
      <c r="BC876" s="113" t="s">
        <v>15</v>
      </c>
      <c r="BD876" s="26" t="s">
        <v>14</v>
      </c>
      <c r="BE876" s="118" t="s">
        <v>15</v>
      </c>
      <c r="BF876" s="169" t="s">
        <v>14</v>
      </c>
      <c r="BG876" s="170" t="s">
        <v>15</v>
      </c>
      <c r="BI876" s="269"/>
      <c r="BJ876" s="112" t="s">
        <v>14</v>
      </c>
      <c r="BK876" s="113" t="s">
        <v>15</v>
      </c>
      <c r="BL876" s="114" t="s">
        <v>14</v>
      </c>
      <c r="BM876" s="115" t="s">
        <v>15</v>
      </c>
      <c r="BN876" s="112" t="s">
        <v>14</v>
      </c>
      <c r="BO876" s="113" t="s">
        <v>15</v>
      </c>
      <c r="BP876" s="114" t="s">
        <v>14</v>
      </c>
      <c r="BQ876" s="115" t="s">
        <v>15</v>
      </c>
      <c r="BR876" s="112" t="s">
        <v>14</v>
      </c>
      <c r="BS876" s="113" t="s">
        <v>15</v>
      </c>
      <c r="BT876" s="114" t="s">
        <v>14</v>
      </c>
      <c r="BU876" s="112" t="s">
        <v>15</v>
      </c>
      <c r="BV876" s="116" t="s">
        <v>14</v>
      </c>
      <c r="BW876" s="117" t="s">
        <v>15</v>
      </c>
      <c r="BX876" s="112" t="s">
        <v>14</v>
      </c>
      <c r="BY876" s="113" t="s">
        <v>15</v>
      </c>
      <c r="BZ876" s="114" t="s">
        <v>14</v>
      </c>
      <c r="CA876" s="115" t="s">
        <v>15</v>
      </c>
      <c r="CB876" s="112" t="s">
        <v>14</v>
      </c>
      <c r="CC876" s="113" t="s">
        <v>15</v>
      </c>
      <c r="CD876" s="114" t="s">
        <v>14</v>
      </c>
      <c r="CE876" s="115" t="s">
        <v>15</v>
      </c>
      <c r="CF876" s="112" t="s">
        <v>14</v>
      </c>
      <c r="CG876" s="113" t="s">
        <v>15</v>
      </c>
      <c r="CH876" s="26" t="s">
        <v>14</v>
      </c>
      <c r="CI876" s="118" t="s">
        <v>15</v>
      </c>
      <c r="CJ876" s="116" t="s">
        <v>14</v>
      </c>
      <c r="CK876" s="117" t="s">
        <v>15</v>
      </c>
    </row>
    <row r="877" spans="1:89" ht="13.5" thickTop="1" x14ac:dyDescent="0.2">
      <c r="A877" s="120" t="s">
        <v>16</v>
      </c>
      <c r="B877" s="121"/>
      <c r="C877" s="178"/>
      <c r="D877" s="122"/>
      <c r="E877" s="173"/>
      <c r="F877" s="121"/>
      <c r="G877" s="123"/>
      <c r="H877" s="122"/>
      <c r="I877" s="173"/>
      <c r="J877" s="121"/>
      <c r="K877" s="123"/>
      <c r="L877" s="122"/>
      <c r="M877" s="121"/>
      <c r="N877" s="172"/>
      <c r="O877" s="174"/>
      <c r="P877" s="121"/>
      <c r="Q877" s="123"/>
      <c r="R877" s="122"/>
      <c r="S877" s="173"/>
      <c r="T877" s="121"/>
      <c r="U877" s="123"/>
      <c r="V877" s="122"/>
      <c r="W877" s="173"/>
      <c r="X877" s="121"/>
      <c r="Y877" s="123"/>
      <c r="Z877" s="21"/>
      <c r="AA877" s="177"/>
      <c r="AB877" s="163">
        <f>B877+D877+F877+H877+J877+L877+N877+P877+R877+T877+V877+X877+Z877</f>
        <v>0</v>
      </c>
      <c r="AC877" s="164">
        <f>C877+E877+G877+I877+K877+M877+O877+Q877+S877+U877+W877+Y877+AA877</f>
        <v>0</v>
      </c>
      <c r="AE877" s="257" t="str">
        <f>$AE$9</f>
        <v>07:00 - 07:59</v>
      </c>
      <c r="AF877" s="121">
        <f>SUMIF($A$9:$A$32,$AE877,B$877:B$900)</f>
        <v>630</v>
      </c>
      <c r="AG877" s="178">
        <f t="shared" ref="AG877:AV879" si="16985">SUMIF($A$9:$A$32,$AE877,C$877:C$900)</f>
        <v>359</v>
      </c>
      <c r="AH877" s="122">
        <f t="shared" si="16985"/>
        <v>252</v>
      </c>
      <c r="AI877" s="173">
        <f t="shared" si="16985"/>
        <v>239</v>
      </c>
      <c r="AJ877" s="121">
        <f t="shared" si="16985"/>
        <v>423</v>
      </c>
      <c r="AK877" s="123">
        <f t="shared" si="16985"/>
        <v>249</v>
      </c>
      <c r="AL877" s="122">
        <f t="shared" si="16985"/>
        <v>510</v>
      </c>
      <c r="AM877" s="173">
        <f t="shared" si="16985"/>
        <v>407</v>
      </c>
      <c r="AN877" s="121">
        <f t="shared" si="16985"/>
        <v>62</v>
      </c>
      <c r="AO877" s="123">
        <f t="shared" si="16985"/>
        <v>189</v>
      </c>
      <c r="AP877" s="122">
        <f t="shared" si="16985"/>
        <v>220</v>
      </c>
      <c r="AQ877" s="121">
        <f t="shared" si="16985"/>
        <v>418</v>
      </c>
      <c r="AR877" s="172">
        <f t="shared" si="16985"/>
        <v>515</v>
      </c>
      <c r="AS877" s="174">
        <f t="shared" si="16985"/>
        <v>514</v>
      </c>
      <c r="AT877" s="121">
        <f t="shared" si="16985"/>
        <v>263</v>
      </c>
      <c r="AU877" s="123">
        <f t="shared" si="16985"/>
        <v>245</v>
      </c>
      <c r="AV877" s="122">
        <f t="shared" si="16985"/>
        <v>421</v>
      </c>
      <c r="AW877" s="173">
        <f t="shared" ref="AW877:BE879" si="16986">SUMIF($A$9:$A$32,$AE877,S$877:S$900)</f>
        <v>250</v>
      </c>
      <c r="AX877" s="121">
        <f t="shared" si="16986"/>
        <v>74</v>
      </c>
      <c r="AY877" s="123">
        <f t="shared" si="16986"/>
        <v>160</v>
      </c>
      <c r="AZ877" s="122">
        <f t="shared" si="16986"/>
        <v>373</v>
      </c>
      <c r="BA877" s="173">
        <f t="shared" si="16986"/>
        <v>304</v>
      </c>
      <c r="BB877" s="121">
        <f t="shared" si="16986"/>
        <v>303</v>
      </c>
      <c r="BC877" s="123">
        <f t="shared" si="16986"/>
        <v>290</v>
      </c>
      <c r="BD877" s="21">
        <f t="shared" si="16986"/>
        <v>443</v>
      </c>
      <c r="BE877" s="177">
        <f t="shared" si="16986"/>
        <v>658</v>
      </c>
      <c r="BF877" s="163">
        <f>AF877+AH877+AJ877+AL877+AN877+AP877+AR877+AT877+AV877+AX877+AZ877+BB877+BD877</f>
        <v>4489</v>
      </c>
      <c r="BG877" s="164">
        <f>AG877+AI877+AK877+AM877+AO877+AQ877+AS877+AU877+AW877+AY877+BA877+BC877+BE877</f>
        <v>4282</v>
      </c>
      <c r="BI877" s="120" t="s">
        <v>16</v>
      </c>
      <c r="BJ877" s="124">
        <f>B877/B901</f>
        <v>0</v>
      </c>
      <c r="BK877" s="125">
        <f t="shared" ref="BK877" si="16987">C877/C901</f>
        <v>0</v>
      </c>
      <c r="BL877" s="126">
        <f t="shared" ref="BL877" si="16988">D877/D901</f>
        <v>0</v>
      </c>
      <c r="BM877" s="127">
        <f t="shared" ref="BM877" si="16989">E877/E901</f>
        <v>0</v>
      </c>
      <c r="BN877" s="124">
        <f t="shared" ref="BN877" si="16990">F877/F901</f>
        <v>0</v>
      </c>
      <c r="BO877" s="125">
        <f t="shared" ref="BO877" si="16991">G877/G901</f>
        <v>0</v>
      </c>
      <c r="BP877" s="126">
        <f t="shared" ref="BP877" si="16992">H877/H901</f>
        <v>0</v>
      </c>
      <c r="BQ877" s="127">
        <f t="shared" ref="BQ877" si="16993">I877/I901</f>
        <v>0</v>
      </c>
      <c r="BR877" s="124">
        <f t="shared" ref="BR877" si="16994">J877/J901</f>
        <v>0</v>
      </c>
      <c r="BS877" s="125">
        <f t="shared" ref="BS877" si="16995">K877/K901</f>
        <v>0</v>
      </c>
      <c r="BT877" s="126">
        <f t="shared" ref="BT877" si="16996">L877/L901</f>
        <v>0</v>
      </c>
      <c r="BU877" s="124">
        <f t="shared" ref="BU877" si="16997">M877/M901</f>
        <v>0</v>
      </c>
      <c r="BV877" s="128">
        <f t="shared" ref="BV877" si="16998">N877/N901</f>
        <v>0</v>
      </c>
      <c r="BW877" s="129">
        <f t="shared" ref="BW877" si="16999">O877/O901</f>
        <v>0</v>
      </c>
      <c r="BX877" s="124">
        <f t="shared" ref="BX877" si="17000">P877/P901</f>
        <v>0</v>
      </c>
      <c r="BY877" s="125">
        <f t="shared" ref="BY877" si="17001">Q877/Q901</f>
        <v>0</v>
      </c>
      <c r="BZ877" s="126">
        <f t="shared" ref="BZ877" si="17002">R877/R901</f>
        <v>0</v>
      </c>
      <c r="CA877" s="127">
        <f t="shared" ref="CA877" si="17003">S877/S901</f>
        <v>0</v>
      </c>
      <c r="CB877" s="124">
        <f t="shared" ref="CB877" si="17004">T877/T901</f>
        <v>0</v>
      </c>
      <c r="CC877" s="125">
        <f t="shared" ref="CC877" si="17005">U877/U901</f>
        <v>0</v>
      </c>
      <c r="CD877" s="126">
        <f t="shared" ref="CD877" si="17006">V877/V901</f>
        <v>0</v>
      </c>
      <c r="CE877" s="127">
        <f t="shared" ref="CE877" si="17007">W877/W901</f>
        <v>0</v>
      </c>
      <c r="CF877" s="124">
        <f t="shared" ref="CF877" si="17008">X877/X901</f>
        <v>0</v>
      </c>
      <c r="CG877" s="125">
        <f t="shared" ref="CG877" si="17009">Y877/Y901</f>
        <v>0</v>
      </c>
      <c r="CH877" s="126">
        <f t="shared" ref="CH877" si="17010">Z877/Z901</f>
        <v>0</v>
      </c>
      <c r="CI877" s="124">
        <f t="shared" ref="CI877" si="17011">AA877/AA901</f>
        <v>0</v>
      </c>
      <c r="CJ877" s="130">
        <f t="shared" ref="CJ877" si="17012">AB877/AB901</f>
        <v>0</v>
      </c>
      <c r="CK877" s="131">
        <f t="shared" ref="CK877" si="17013">AC877/AC901</f>
        <v>0</v>
      </c>
    </row>
    <row r="878" spans="1:89" x14ac:dyDescent="0.2">
      <c r="A878" s="132" t="s">
        <v>17</v>
      </c>
      <c r="B878" s="181">
        <v>315</v>
      </c>
      <c r="C878" s="182">
        <v>0</v>
      </c>
      <c r="D878" s="183">
        <v>106</v>
      </c>
      <c r="E878" s="184">
        <v>0</v>
      </c>
      <c r="F878" s="181">
        <v>303</v>
      </c>
      <c r="G878" s="185">
        <v>5</v>
      </c>
      <c r="H878" s="183">
        <v>261</v>
      </c>
      <c r="I878" s="184">
        <v>16</v>
      </c>
      <c r="J878" s="181">
        <v>28</v>
      </c>
      <c r="K878" s="185">
        <v>10</v>
      </c>
      <c r="L878" s="183">
        <v>28</v>
      </c>
      <c r="M878" s="181">
        <v>32</v>
      </c>
      <c r="N878" s="186">
        <v>55</v>
      </c>
      <c r="O878" s="187">
        <v>40</v>
      </c>
      <c r="P878" s="181">
        <v>19</v>
      </c>
      <c r="Q878" s="185">
        <v>11</v>
      </c>
      <c r="R878" s="183">
        <v>26</v>
      </c>
      <c r="S878" s="184">
        <v>9</v>
      </c>
      <c r="T878" s="181">
        <v>0</v>
      </c>
      <c r="U878" s="185">
        <v>0</v>
      </c>
      <c r="V878" s="183">
        <v>0</v>
      </c>
      <c r="W878" s="184">
        <v>0</v>
      </c>
      <c r="X878" s="181">
        <v>0</v>
      </c>
      <c r="Y878" s="185">
        <v>0</v>
      </c>
      <c r="Z878" s="183">
        <v>0</v>
      </c>
      <c r="AA878" s="181">
        <v>0</v>
      </c>
      <c r="AB878" s="165">
        <f t="shared" ref="AB878:AB879" si="17014">B878+D878+F878+H878+J878+L878+N878+P878+R878+T878+V878+X878+Z878</f>
        <v>1141</v>
      </c>
      <c r="AC878" s="166">
        <f t="shared" ref="AC878:AC897" si="17015">C878+E878+G878+I878+K878+M878+O878+Q878+S878+U878+W878+Y878+AA878</f>
        <v>123</v>
      </c>
      <c r="AE878" s="259" t="str">
        <f>$AE$10</f>
        <v>08:00 - 08:59</v>
      </c>
      <c r="AF878" s="121">
        <f>SUMIF($A$9:$A$32,$AE878,B$877:B$900)</f>
        <v>509</v>
      </c>
      <c r="AG878" s="182">
        <f t="shared" si="16985"/>
        <v>361</v>
      </c>
      <c r="AH878" s="183">
        <f t="shared" si="16985"/>
        <v>353</v>
      </c>
      <c r="AI878" s="184">
        <f t="shared" si="16985"/>
        <v>227</v>
      </c>
      <c r="AJ878" s="181">
        <f t="shared" si="16985"/>
        <v>302</v>
      </c>
      <c r="AK878" s="185">
        <f t="shared" si="16985"/>
        <v>193</v>
      </c>
      <c r="AL878" s="183">
        <f t="shared" si="16985"/>
        <v>613</v>
      </c>
      <c r="AM878" s="184">
        <f t="shared" si="16985"/>
        <v>369</v>
      </c>
      <c r="AN878" s="181">
        <f t="shared" si="16985"/>
        <v>103</v>
      </c>
      <c r="AO878" s="185">
        <f t="shared" si="16985"/>
        <v>193</v>
      </c>
      <c r="AP878" s="183">
        <f t="shared" si="16985"/>
        <v>178</v>
      </c>
      <c r="AQ878" s="181">
        <f t="shared" si="16985"/>
        <v>442</v>
      </c>
      <c r="AR878" s="186">
        <f t="shared" si="16985"/>
        <v>544</v>
      </c>
      <c r="AS878" s="187">
        <f t="shared" si="16985"/>
        <v>570</v>
      </c>
      <c r="AT878" s="181">
        <f t="shared" si="16985"/>
        <v>247</v>
      </c>
      <c r="AU878" s="185">
        <f t="shared" si="16985"/>
        <v>252</v>
      </c>
      <c r="AV878" s="183">
        <f t="shared" si="16985"/>
        <v>443</v>
      </c>
      <c r="AW878" s="184">
        <f t="shared" si="16986"/>
        <v>265</v>
      </c>
      <c r="AX878" s="181">
        <f t="shared" si="16986"/>
        <v>55</v>
      </c>
      <c r="AY878" s="185">
        <f t="shared" si="16986"/>
        <v>193</v>
      </c>
      <c r="AZ878" s="183">
        <f t="shared" si="16986"/>
        <v>328</v>
      </c>
      <c r="BA878" s="184">
        <f t="shared" si="16986"/>
        <v>362</v>
      </c>
      <c r="BB878" s="181">
        <f t="shared" si="16986"/>
        <v>305</v>
      </c>
      <c r="BC878" s="185">
        <f t="shared" si="16986"/>
        <v>240</v>
      </c>
      <c r="BD878" s="183">
        <f t="shared" si="16986"/>
        <v>367</v>
      </c>
      <c r="BE878" s="181">
        <f t="shared" si="16986"/>
        <v>583</v>
      </c>
      <c r="BF878" s="165">
        <f>SUM(AF878,AH878,AJ878,AL878,AN878,AP878,AR878,AT878,AV878,AX878,AZ878,BB878,BD878)</f>
        <v>4347</v>
      </c>
      <c r="BG878" s="166">
        <f>SUM(AG878,AI878,AK878,AM878,AO878,AQ878,AS878,AU878,AW878,AY878,BA878,BC878,BE878)</f>
        <v>4250</v>
      </c>
      <c r="BI878" s="132" t="s">
        <v>17</v>
      </c>
      <c r="BJ878" s="124">
        <f>B878/B901</f>
        <v>4.2723450427234501E-2</v>
      </c>
      <c r="BK878" s="125">
        <f t="shared" ref="BK878" si="17016">C878/C901</f>
        <v>0</v>
      </c>
      <c r="BL878" s="126">
        <f t="shared" ref="BL878" si="17017">D878/D901</f>
        <v>2.543186180422265E-2</v>
      </c>
      <c r="BM878" s="127">
        <f t="shared" ref="BM878" si="17018">E878/E901</f>
        <v>0</v>
      </c>
      <c r="BN878" s="124">
        <f t="shared" ref="BN878" si="17019">F878/F901</f>
        <v>4.9901185770750991E-2</v>
      </c>
      <c r="BO878" s="125">
        <f t="shared" ref="BO878" si="17020">G878/G901</f>
        <v>1.0506408909434755E-3</v>
      </c>
      <c r="BP878" s="126">
        <f t="shared" ref="BP878" si="17021">H878/H901</f>
        <v>3.0419580419580421E-2</v>
      </c>
      <c r="BQ878" s="127">
        <f t="shared" ref="BQ878" si="17022">I878/I901</f>
        <v>2.0330368487928843E-3</v>
      </c>
      <c r="BR878" s="124">
        <f t="shared" ref="BR878" si="17023">J878/J901</f>
        <v>1.3480982185844969E-2</v>
      </c>
      <c r="BS878" s="125">
        <f t="shared" ref="BS878" si="17024">K878/K901</f>
        <v>5.4704595185995622E-3</v>
      </c>
      <c r="BT878" s="126">
        <f t="shared" ref="BT878" si="17025">L878/L901</f>
        <v>6.3607451158564287E-3</v>
      </c>
      <c r="BU878" s="124">
        <f t="shared" ref="BU878" si="17026">M878/M901</f>
        <v>6.7482075073808517E-3</v>
      </c>
      <c r="BV878" s="128">
        <f t="shared" ref="BV878" si="17027">N878/N901</f>
        <v>7.9068430132259917E-3</v>
      </c>
      <c r="BW878" s="129">
        <f t="shared" ref="BW878" si="17028">O878/O901</f>
        <v>5.4772011502122412E-3</v>
      </c>
      <c r="BX878" s="124">
        <f t="shared" ref="BX878" si="17029">P878/P901</f>
        <v>4.871794871794872E-3</v>
      </c>
      <c r="BY878" s="125">
        <f t="shared" ref="BY878" si="17030">Q878/Q901</f>
        <v>2.8962611901000527E-3</v>
      </c>
      <c r="BZ878" s="126">
        <f t="shared" ref="BZ878" si="17031">R878/R901</f>
        <v>4.9741725655251577E-3</v>
      </c>
      <c r="CA878" s="127">
        <f t="shared" ref="CA878" si="17032">S878/S901</f>
        <v>1.9392372333548805E-3</v>
      </c>
      <c r="CB878" s="124">
        <f t="shared" ref="CB878" si="17033">T878/T901</f>
        <v>0</v>
      </c>
      <c r="CC878" s="125">
        <f t="shared" ref="CC878" si="17034">U878/U901</f>
        <v>0</v>
      </c>
      <c r="CD878" s="126">
        <f t="shared" ref="CD878" si="17035">V878/V901</f>
        <v>0</v>
      </c>
      <c r="CE878" s="127">
        <f t="shared" ref="CE878" si="17036">W878/W901</f>
        <v>0</v>
      </c>
      <c r="CF878" s="124">
        <f t="shared" ref="CF878" si="17037">X878/X901</f>
        <v>0</v>
      </c>
      <c r="CG878" s="125">
        <f t="shared" ref="CG878" si="17038">Y878/Y901</f>
        <v>0</v>
      </c>
      <c r="CH878" s="126">
        <f t="shared" ref="CH878" si="17039">Z878/Z901</f>
        <v>0</v>
      </c>
      <c r="CI878" s="124">
        <f t="shared" ref="CI878" si="17040">AA878/AA901</f>
        <v>0</v>
      </c>
      <c r="CJ878" s="130">
        <f t="shared" ref="CJ878" si="17041">AB878/AB901</f>
        <v>1.6823697674761506E-2</v>
      </c>
      <c r="CK878" s="131">
        <f t="shared" ref="CK878" si="17042">AC878/AC901</f>
        <v>1.8172416340400384E-3</v>
      </c>
    </row>
    <row r="879" spans="1:89" ht="13.5" thickBot="1" x14ac:dyDescent="0.25">
      <c r="A879" s="140" t="s">
        <v>18</v>
      </c>
      <c r="B879" s="188">
        <v>524</v>
      </c>
      <c r="C879" s="189">
        <v>0</v>
      </c>
      <c r="D879" s="190">
        <v>212</v>
      </c>
      <c r="E879" s="191">
        <v>1</v>
      </c>
      <c r="F879" s="188">
        <v>556</v>
      </c>
      <c r="G879" s="192">
        <v>13</v>
      </c>
      <c r="H879" s="190">
        <v>272</v>
      </c>
      <c r="I879" s="191">
        <v>104</v>
      </c>
      <c r="J879" s="188">
        <v>72</v>
      </c>
      <c r="K879" s="192">
        <v>32</v>
      </c>
      <c r="L879" s="190">
        <v>152</v>
      </c>
      <c r="M879" s="188">
        <v>194</v>
      </c>
      <c r="N879" s="193">
        <v>273</v>
      </c>
      <c r="O879" s="194">
        <v>227</v>
      </c>
      <c r="P879" s="188">
        <v>155</v>
      </c>
      <c r="Q879" s="192">
        <v>217</v>
      </c>
      <c r="R879" s="190">
        <v>285</v>
      </c>
      <c r="S879" s="191">
        <v>129</v>
      </c>
      <c r="T879" s="188">
        <v>33</v>
      </c>
      <c r="U879" s="192">
        <v>119</v>
      </c>
      <c r="V879" s="190">
        <v>81</v>
      </c>
      <c r="W879" s="191">
        <v>263</v>
      </c>
      <c r="X879" s="188">
        <v>167</v>
      </c>
      <c r="Y879" s="192">
        <v>215</v>
      </c>
      <c r="Z879" s="190">
        <v>612</v>
      </c>
      <c r="AA879" s="188">
        <v>506</v>
      </c>
      <c r="AB879" s="165">
        <f t="shared" si="17014"/>
        <v>3394</v>
      </c>
      <c r="AC879" s="166">
        <f t="shared" si="17015"/>
        <v>2020</v>
      </c>
      <c r="AE879" s="257">
        <f>$AE$11</f>
        <v>0</v>
      </c>
      <c r="AF879" s="121">
        <f>SUMIF($A$9:$A$32,$AE879,B$877:B$900)</f>
        <v>0</v>
      </c>
      <c r="AG879" s="189">
        <f t="shared" si="16985"/>
        <v>0</v>
      </c>
      <c r="AH879" s="190">
        <f t="shared" si="16985"/>
        <v>0</v>
      </c>
      <c r="AI879" s="191">
        <f t="shared" si="16985"/>
        <v>0</v>
      </c>
      <c r="AJ879" s="188">
        <f t="shared" si="16985"/>
        <v>0</v>
      </c>
      <c r="AK879" s="192">
        <f t="shared" si="16985"/>
        <v>0</v>
      </c>
      <c r="AL879" s="190">
        <f t="shared" si="16985"/>
        <v>0</v>
      </c>
      <c r="AM879" s="191">
        <f t="shared" si="16985"/>
        <v>0</v>
      </c>
      <c r="AN879" s="188">
        <f t="shared" si="16985"/>
        <v>0</v>
      </c>
      <c r="AO879" s="192">
        <f t="shared" si="16985"/>
        <v>0</v>
      </c>
      <c r="AP879" s="190">
        <f t="shared" si="16985"/>
        <v>0</v>
      </c>
      <c r="AQ879" s="188">
        <f t="shared" si="16985"/>
        <v>0</v>
      </c>
      <c r="AR879" s="193">
        <f t="shared" si="16985"/>
        <v>0</v>
      </c>
      <c r="AS879" s="194">
        <f t="shared" si="16985"/>
        <v>0</v>
      </c>
      <c r="AT879" s="188">
        <f t="shared" si="16985"/>
        <v>0</v>
      </c>
      <c r="AU879" s="192">
        <f t="shared" si="16985"/>
        <v>0</v>
      </c>
      <c r="AV879" s="190">
        <f t="shared" si="16985"/>
        <v>0</v>
      </c>
      <c r="AW879" s="191">
        <f t="shared" si="16986"/>
        <v>0</v>
      </c>
      <c r="AX879" s="188">
        <f t="shared" si="16986"/>
        <v>0</v>
      </c>
      <c r="AY879" s="192">
        <f t="shared" si="16986"/>
        <v>0</v>
      </c>
      <c r="AZ879" s="190">
        <f t="shared" si="16986"/>
        <v>0</v>
      </c>
      <c r="BA879" s="191">
        <f t="shared" si="16986"/>
        <v>0</v>
      </c>
      <c r="BB879" s="188">
        <f t="shared" si="16986"/>
        <v>0</v>
      </c>
      <c r="BC879" s="192">
        <f t="shared" si="16986"/>
        <v>0</v>
      </c>
      <c r="BD879" s="190">
        <f t="shared" si="16986"/>
        <v>0</v>
      </c>
      <c r="BE879" s="188">
        <f t="shared" si="16986"/>
        <v>0</v>
      </c>
      <c r="BF879" s="165">
        <f>SUM(AF879,AH879,AJ879,AL879,AN879,AP879,AR879,AT879,AV879,AX879,AZ879,BB879,BD879)</f>
        <v>0</v>
      </c>
      <c r="BG879" s="166">
        <f>SUM(AG879,AI879,AK879,AM879,AO879,AQ879,AS879,AU879,AW879,AY879,BA879,BC879,BE879)</f>
        <v>0</v>
      </c>
      <c r="BI879" s="140" t="s">
        <v>18</v>
      </c>
      <c r="BJ879" s="124">
        <f>B879/B901</f>
        <v>7.1070120710701207E-2</v>
      </c>
      <c r="BK879" s="125">
        <f t="shared" ref="BK879" si="17043">C879/C901</f>
        <v>0</v>
      </c>
      <c r="BL879" s="126">
        <f t="shared" ref="BL879" si="17044">D879/D901</f>
        <v>5.0863723608445301E-2</v>
      </c>
      <c r="BM879" s="127">
        <f t="shared" ref="BM879" si="17045">E879/E901</f>
        <v>2.506265664160401E-4</v>
      </c>
      <c r="BN879" s="124">
        <f t="shared" ref="BN879" si="17046">F879/F901</f>
        <v>9.1567852437417649E-2</v>
      </c>
      <c r="BO879" s="125">
        <f t="shared" ref="BO879" si="17047">G879/G901</f>
        <v>2.7316663164530363E-3</v>
      </c>
      <c r="BP879" s="126">
        <f t="shared" ref="BP879" si="17048">H879/H901</f>
        <v>3.1701631701631705E-2</v>
      </c>
      <c r="BQ879" s="127">
        <f t="shared" ref="BQ879" si="17049">I879/I901</f>
        <v>1.3214739517153748E-2</v>
      </c>
      <c r="BR879" s="124">
        <f t="shared" ref="BR879" si="17050">J879/J901</f>
        <v>3.466538276360135E-2</v>
      </c>
      <c r="BS879" s="125">
        <f t="shared" ref="BS879" si="17051">K879/K901</f>
        <v>1.7505470459518599E-2</v>
      </c>
      <c r="BT879" s="126">
        <f t="shared" ref="BT879" si="17052">L879/L901</f>
        <v>3.4529759200363469E-2</v>
      </c>
      <c r="BU879" s="124">
        <f t="shared" ref="BU879" si="17053">M879/M901</f>
        <v>4.0911008013496418E-2</v>
      </c>
      <c r="BV879" s="128">
        <f t="shared" ref="BV879" si="17054">N879/N901</f>
        <v>3.9246693502012653E-2</v>
      </c>
      <c r="BW879" s="129">
        <f t="shared" ref="BW879" si="17055">O879/O901</f>
        <v>3.108311652745447E-2</v>
      </c>
      <c r="BX879" s="124">
        <f t="shared" ref="BX879" si="17056">P879/P901</f>
        <v>3.9743589743589741E-2</v>
      </c>
      <c r="BY879" s="125">
        <f t="shared" ref="BY879" si="17057">Q879/Q901</f>
        <v>5.7135334386519222E-2</v>
      </c>
      <c r="BZ879" s="126">
        <f t="shared" ref="BZ879" si="17058">R879/R901</f>
        <v>5.452458389133346E-2</v>
      </c>
      <c r="CA879" s="127">
        <f t="shared" ref="CA879" si="17059">S879/S901</f>
        <v>2.7795733678086618E-2</v>
      </c>
      <c r="CB879" s="124">
        <f t="shared" ref="CB879" si="17060">T879/T901</f>
        <v>2.0282728948985862E-2</v>
      </c>
      <c r="CC879" s="125">
        <f t="shared" ref="CC879" si="17061">U879/U901</f>
        <v>8.7371512481644639E-2</v>
      </c>
      <c r="CD879" s="126">
        <f t="shared" ref="CD879" si="17062">V879/V901</f>
        <v>1.2446220036877689E-2</v>
      </c>
      <c r="CE879" s="127">
        <f t="shared" ref="CE879" si="17063">W879/W901</f>
        <v>5.9867971773275665E-2</v>
      </c>
      <c r="CF879" s="124">
        <f t="shared" ref="CF879" si="17064">X879/X901</f>
        <v>4.368297148835993E-2</v>
      </c>
      <c r="CG879" s="125">
        <f t="shared" ref="CG879" si="17065">Y879/Y901</f>
        <v>6.662534862101023E-2</v>
      </c>
      <c r="CH879" s="126">
        <f t="shared" ref="CH879" si="17066">Z879/Z901</f>
        <v>8.6100168823860443E-2</v>
      </c>
      <c r="CI879" s="124">
        <f t="shared" ref="CI879" si="17067">AA879/AA901</f>
        <v>4.2328927555629912E-2</v>
      </c>
      <c r="CJ879" s="130">
        <f t="shared" ref="CJ879" si="17068">AB879/AB901</f>
        <v>5.0043496852007492E-2</v>
      </c>
      <c r="CK879" s="131">
        <f t="shared" ref="CK879" si="17069">AC879/AC901</f>
        <v>2.9844130900494939E-2</v>
      </c>
    </row>
    <row r="880" spans="1:89" ht="14.25" thickTop="1" thickBot="1" x14ac:dyDescent="0.25">
      <c r="A880" s="132" t="s">
        <v>19</v>
      </c>
      <c r="B880" s="181">
        <v>365</v>
      </c>
      <c r="C880" s="182">
        <v>365</v>
      </c>
      <c r="D880" s="183">
        <v>206</v>
      </c>
      <c r="E880" s="184">
        <v>187</v>
      </c>
      <c r="F880" s="181">
        <v>240</v>
      </c>
      <c r="G880" s="185">
        <v>263</v>
      </c>
      <c r="H880" s="183">
        <v>656</v>
      </c>
      <c r="I880" s="184">
        <v>347</v>
      </c>
      <c r="J880" s="181">
        <v>98</v>
      </c>
      <c r="K880" s="185">
        <v>124</v>
      </c>
      <c r="L880" s="183">
        <v>201</v>
      </c>
      <c r="M880" s="181">
        <v>357</v>
      </c>
      <c r="N880" s="186">
        <v>473</v>
      </c>
      <c r="O880" s="187">
        <v>407</v>
      </c>
      <c r="P880" s="181">
        <v>245</v>
      </c>
      <c r="Q880" s="185">
        <v>245</v>
      </c>
      <c r="R880" s="183">
        <v>389</v>
      </c>
      <c r="S880" s="184">
        <v>209</v>
      </c>
      <c r="T880" s="181">
        <v>61</v>
      </c>
      <c r="U880" s="185">
        <v>170</v>
      </c>
      <c r="V880" s="183">
        <v>359</v>
      </c>
      <c r="W880" s="184">
        <v>327</v>
      </c>
      <c r="X880" s="181">
        <v>261</v>
      </c>
      <c r="Y880" s="185">
        <v>238</v>
      </c>
      <c r="Z880" s="183">
        <v>459</v>
      </c>
      <c r="AA880" s="181">
        <v>583</v>
      </c>
      <c r="AB880" s="165">
        <f>B880+D880+F880+H880+J880+L880+N880+P880+R880+T880+V880+X880+Z880</f>
        <v>4013</v>
      </c>
      <c r="AC880" s="166">
        <f t="shared" si="17015"/>
        <v>3822</v>
      </c>
      <c r="AE880" s="254" t="s">
        <v>13</v>
      </c>
      <c r="AF880" s="14">
        <f t="shared" ref="AF880:BG880" si="17070">SUM(AF877:AF879)</f>
        <v>1139</v>
      </c>
      <c r="AG880" s="1">
        <f t="shared" si="17070"/>
        <v>720</v>
      </c>
      <c r="AH880" s="14">
        <f t="shared" si="17070"/>
        <v>605</v>
      </c>
      <c r="AI880" s="1">
        <f t="shared" si="17070"/>
        <v>466</v>
      </c>
      <c r="AJ880" s="14">
        <f t="shared" si="17070"/>
        <v>725</v>
      </c>
      <c r="AK880" s="1">
        <f t="shared" si="17070"/>
        <v>442</v>
      </c>
      <c r="AL880" s="14">
        <f t="shared" si="17070"/>
        <v>1123</v>
      </c>
      <c r="AM880" s="1">
        <f t="shared" si="17070"/>
        <v>776</v>
      </c>
      <c r="AN880" s="14">
        <f t="shared" si="17070"/>
        <v>165</v>
      </c>
      <c r="AO880" s="1">
        <f t="shared" si="17070"/>
        <v>382</v>
      </c>
      <c r="AP880" s="14">
        <f t="shared" si="17070"/>
        <v>398</v>
      </c>
      <c r="AQ880" s="1">
        <f t="shared" si="17070"/>
        <v>860</v>
      </c>
      <c r="AR880" s="14">
        <f t="shared" si="17070"/>
        <v>1059</v>
      </c>
      <c r="AS880" s="1">
        <f t="shared" si="17070"/>
        <v>1084</v>
      </c>
      <c r="AT880" s="14">
        <f t="shared" si="17070"/>
        <v>510</v>
      </c>
      <c r="AU880" s="1">
        <f t="shared" si="17070"/>
        <v>497</v>
      </c>
      <c r="AV880" s="14">
        <f t="shared" si="17070"/>
        <v>864</v>
      </c>
      <c r="AW880" s="1">
        <f t="shared" si="17070"/>
        <v>515</v>
      </c>
      <c r="AX880" s="14">
        <f t="shared" si="17070"/>
        <v>129</v>
      </c>
      <c r="AY880" s="1">
        <f t="shared" si="17070"/>
        <v>353</v>
      </c>
      <c r="AZ880" s="14">
        <f t="shared" si="17070"/>
        <v>701</v>
      </c>
      <c r="BA880" s="1">
        <f t="shared" si="17070"/>
        <v>666</v>
      </c>
      <c r="BB880" s="14">
        <f t="shared" si="17070"/>
        <v>608</v>
      </c>
      <c r="BC880" s="1">
        <f t="shared" si="17070"/>
        <v>530</v>
      </c>
      <c r="BD880" s="14">
        <f t="shared" si="17070"/>
        <v>810</v>
      </c>
      <c r="BE880" s="1">
        <f t="shared" si="17070"/>
        <v>1241</v>
      </c>
      <c r="BF880" s="167">
        <f t="shared" si="17070"/>
        <v>8836</v>
      </c>
      <c r="BG880" s="168">
        <f t="shared" si="17070"/>
        <v>8532</v>
      </c>
      <c r="BI880" s="132" t="s">
        <v>19</v>
      </c>
      <c r="BJ880" s="124">
        <f>B880/B901</f>
        <v>4.9504950495049507E-2</v>
      </c>
      <c r="BK880" s="125">
        <f t="shared" ref="BK880" si="17071">C880/C901</f>
        <v>4.6687132258889742E-2</v>
      </c>
      <c r="BL880" s="126">
        <f t="shared" ref="BL880" si="17072">D880/D901</f>
        <v>4.9424184261036466E-2</v>
      </c>
      <c r="BM880" s="127">
        <f t="shared" ref="BM880" si="17073">E880/E901</f>
        <v>4.6867167919799502E-2</v>
      </c>
      <c r="BN880" s="124">
        <f t="shared" ref="BN880" si="17074">F880/F901</f>
        <v>3.9525691699604744E-2</v>
      </c>
      <c r="BO880" s="125">
        <f t="shared" ref="BO880" si="17075">G880/G901</f>
        <v>5.526371086362681E-2</v>
      </c>
      <c r="BP880" s="126">
        <f t="shared" ref="BP880" si="17076">H880/H901</f>
        <v>7.645687645687646E-2</v>
      </c>
      <c r="BQ880" s="127">
        <f t="shared" ref="BQ880" si="17077">I880/I901</f>
        <v>4.4091486658195678E-2</v>
      </c>
      <c r="BR880" s="124">
        <f t="shared" ref="BR880" si="17078">J880/J901</f>
        <v>4.7183437650457391E-2</v>
      </c>
      <c r="BS880" s="125">
        <f t="shared" ref="BS880" si="17079">K880/K901</f>
        <v>6.7833698030634576E-2</v>
      </c>
      <c r="BT880" s="126">
        <f t="shared" ref="BT880" si="17080">L880/L901</f>
        <v>4.5661063153112219E-2</v>
      </c>
      <c r="BU880" s="124">
        <f t="shared" ref="BU880" si="17081">M880/M901</f>
        <v>7.5284690004217628E-2</v>
      </c>
      <c r="BV880" s="128">
        <f t="shared" ref="BV880" si="17082">N880/N901</f>
        <v>6.7998849913743525E-2</v>
      </c>
      <c r="BW880" s="129">
        <f t="shared" ref="BW880" si="17083">O880/O901</f>
        <v>5.5730521703409558E-2</v>
      </c>
      <c r="BX880" s="124">
        <f t="shared" ref="BX880" si="17084">P880/P901</f>
        <v>6.2820512820512819E-2</v>
      </c>
      <c r="BY880" s="125">
        <f t="shared" ref="BY880" si="17085">Q880/Q901</f>
        <v>6.4507635597682994E-2</v>
      </c>
      <c r="BZ880" s="126">
        <f t="shared" ref="BZ880" si="17086">R880/R901</f>
        <v>7.4421274153434094E-2</v>
      </c>
      <c r="CA880" s="127">
        <f t="shared" ref="CA880" si="17087">S880/S901</f>
        <v>4.5033397974574445E-2</v>
      </c>
      <c r="CB880" s="124">
        <f t="shared" ref="CB880" si="17088">T880/T901</f>
        <v>3.7492317148125384E-2</v>
      </c>
      <c r="CC880" s="125">
        <f t="shared" ref="CC880" si="17089">U880/U901</f>
        <v>0.12481644640234948</v>
      </c>
      <c r="CD880" s="126">
        <f t="shared" ref="CD880" si="17090">V880/V901</f>
        <v>5.5162876459741855E-2</v>
      </c>
      <c r="CE880" s="127">
        <f t="shared" ref="CE880" si="17091">W880/W901</f>
        <v>7.4436603687684955E-2</v>
      </c>
      <c r="CF880" s="124">
        <f t="shared" ref="CF880" si="17092">X880/X901</f>
        <v>6.8270991368035577E-2</v>
      </c>
      <c r="CG880" s="125">
        <f t="shared" ref="CG880" si="17093">Y880/Y901</f>
        <v>7.3752711496746198E-2</v>
      </c>
      <c r="CH880" s="126">
        <f t="shared" ref="CH880" si="17094">Z880/Z901</f>
        <v>6.4575126617895329E-2</v>
      </c>
      <c r="CI880" s="124">
        <f t="shared" ref="CI880" si="17095">AA880/AA901</f>
        <v>4.877028609670403E-2</v>
      </c>
      <c r="CJ880" s="130">
        <f t="shared" ref="CJ880" si="17096">AB880/AB901</f>
        <v>5.9170463425782575E-2</v>
      </c>
      <c r="CK880" s="131">
        <f t="shared" ref="CK880" si="17097">AC880/AC901</f>
        <v>5.64674595552929E-2</v>
      </c>
    </row>
    <row r="881" spans="1:89" ht="13.5" thickTop="1" x14ac:dyDescent="0.2">
      <c r="A881" s="140" t="s">
        <v>20</v>
      </c>
      <c r="B881" s="188">
        <v>630</v>
      </c>
      <c r="C881" s="189">
        <v>359</v>
      </c>
      <c r="D881" s="190">
        <v>252</v>
      </c>
      <c r="E881" s="191">
        <v>239</v>
      </c>
      <c r="F881" s="188">
        <v>423</v>
      </c>
      <c r="G881" s="192">
        <v>249</v>
      </c>
      <c r="H881" s="190">
        <v>510</v>
      </c>
      <c r="I881" s="191">
        <v>407</v>
      </c>
      <c r="J881" s="188">
        <v>62</v>
      </c>
      <c r="K881" s="192">
        <v>189</v>
      </c>
      <c r="L881" s="190">
        <v>220</v>
      </c>
      <c r="M881" s="188">
        <v>418</v>
      </c>
      <c r="N881" s="193">
        <v>515</v>
      </c>
      <c r="O881" s="194">
        <v>514</v>
      </c>
      <c r="P881" s="188">
        <v>263</v>
      </c>
      <c r="Q881" s="192">
        <v>245</v>
      </c>
      <c r="R881" s="190">
        <v>421</v>
      </c>
      <c r="S881" s="191">
        <v>250</v>
      </c>
      <c r="T881" s="188">
        <v>74</v>
      </c>
      <c r="U881" s="192">
        <v>160</v>
      </c>
      <c r="V881" s="190">
        <v>373</v>
      </c>
      <c r="W881" s="191">
        <v>304</v>
      </c>
      <c r="X881" s="188">
        <v>303</v>
      </c>
      <c r="Y881" s="192">
        <v>290</v>
      </c>
      <c r="Z881" s="190">
        <v>443</v>
      </c>
      <c r="AA881" s="188">
        <v>658</v>
      </c>
      <c r="AB881" s="165">
        <f t="shared" ref="AB881:AB897" si="17098">B881+D881+F881+H881+J881+L881+N881+P881+R881+T881+V881+X881+Z881</f>
        <v>4489</v>
      </c>
      <c r="AC881" s="166">
        <f t="shared" si="17015"/>
        <v>4282</v>
      </c>
      <c r="BI881" s="140" t="s">
        <v>20</v>
      </c>
      <c r="BJ881" s="124">
        <f>B881/B901</f>
        <v>8.5446900854469002E-2</v>
      </c>
      <c r="BK881" s="125">
        <f t="shared" ref="BK881" si="17099">C881/C901</f>
        <v>4.5919672550524433E-2</v>
      </c>
      <c r="BL881" s="126">
        <f t="shared" ref="BL881" si="17100">D881/D901</f>
        <v>6.0460652591170824E-2</v>
      </c>
      <c r="BM881" s="127">
        <f t="shared" ref="BM881" si="17101">E881/E901</f>
        <v>5.9899749373433585E-2</v>
      </c>
      <c r="BN881" s="124">
        <f t="shared" ref="BN881" si="17102">F881/F901</f>
        <v>6.966403162055336E-2</v>
      </c>
      <c r="BO881" s="125">
        <f t="shared" ref="BO881" si="17103">G881/G901</f>
        <v>5.2321916368985082E-2</v>
      </c>
      <c r="BP881" s="126">
        <f t="shared" ref="BP881" si="17104">H881/H901</f>
        <v>5.944055944055944E-2</v>
      </c>
      <c r="BQ881" s="127">
        <f t="shared" ref="BQ881" si="17105">I881/I901</f>
        <v>5.1715374841168997E-2</v>
      </c>
      <c r="BR881" s="124">
        <f t="shared" ref="BR881" si="17106">J881/J901</f>
        <v>2.9850746268656716E-2</v>
      </c>
      <c r="BS881" s="125">
        <f t="shared" ref="BS881" si="17107">K881/K901</f>
        <v>0.10339168490153172</v>
      </c>
      <c r="BT881" s="126">
        <f t="shared" ref="BT881" si="17108">L881/L901</f>
        <v>4.9977283053157656E-2</v>
      </c>
      <c r="BU881" s="124">
        <f t="shared" ref="BU881" si="17109">M881/M901</f>
        <v>8.8148460565162373E-2</v>
      </c>
      <c r="BV881" s="128">
        <f t="shared" ref="BV881" si="17110">N881/N901</f>
        <v>7.4036802760207021E-2</v>
      </c>
      <c r="BW881" s="129">
        <f t="shared" ref="BW881" si="17111">O881/O901</f>
        <v>7.0382034780227309E-2</v>
      </c>
      <c r="BX881" s="124">
        <f t="shared" ref="BX881" si="17112">P881/P901</f>
        <v>6.7435897435897438E-2</v>
      </c>
      <c r="BY881" s="125">
        <f t="shared" ref="BY881" si="17113">Q881/Q901</f>
        <v>6.4507635597682994E-2</v>
      </c>
      <c r="BZ881" s="126">
        <f t="shared" ref="BZ881" si="17114">R881/R901</f>
        <v>8.0543332695618905E-2</v>
      </c>
      <c r="CA881" s="127">
        <f t="shared" ref="CA881" si="17115">S881/S901</f>
        <v>5.3867700926524459E-2</v>
      </c>
      <c r="CB881" s="124">
        <f t="shared" ref="CB881" si="17116">T881/T901</f>
        <v>4.5482483097725873E-2</v>
      </c>
      <c r="CC881" s="125">
        <f t="shared" ref="CC881" si="17117">U881/U901</f>
        <v>0.11747430249632893</v>
      </c>
      <c r="CD881" s="126">
        <f t="shared" ref="CD881" si="17118">V881/V901</f>
        <v>5.7314074984634297E-2</v>
      </c>
      <c r="CE881" s="127">
        <f t="shared" ref="CE881" si="17119">W881/W901</f>
        <v>6.9201001593444111E-2</v>
      </c>
      <c r="CF881" s="124">
        <f t="shared" ref="CF881" si="17120">X881/X901</f>
        <v>7.9257127910018307E-2</v>
      </c>
      <c r="CG881" s="125">
        <f t="shared" ref="CG881" si="17121">Y881/Y901</f>
        <v>8.9866749302757981E-2</v>
      </c>
      <c r="CH881" s="126">
        <f t="shared" ref="CH881" si="17122">Z881/Z901</f>
        <v>6.2324141812042766E-2</v>
      </c>
      <c r="CI881" s="124">
        <f t="shared" ref="CI881" si="17123">AA881/AA901</f>
        <v>5.504433662372428E-2</v>
      </c>
      <c r="CJ881" s="130">
        <f t="shared" ref="CJ881" si="17124">AB881/AB901</f>
        <v>6.6188938529364055E-2</v>
      </c>
      <c r="CK881" s="131">
        <f t="shared" ref="CK881" si="17125">AC881/AC901</f>
        <v>6.3263647780158083E-2</v>
      </c>
    </row>
    <row r="882" spans="1:89" ht="13.5" thickBot="1" x14ac:dyDescent="0.25">
      <c r="A882" s="132" t="s">
        <v>21</v>
      </c>
      <c r="B882" s="181">
        <v>509</v>
      </c>
      <c r="C882" s="182">
        <v>361</v>
      </c>
      <c r="D882" s="183">
        <v>353</v>
      </c>
      <c r="E882" s="184">
        <v>227</v>
      </c>
      <c r="F882" s="181">
        <v>302</v>
      </c>
      <c r="G882" s="185">
        <v>193</v>
      </c>
      <c r="H882" s="183">
        <v>613</v>
      </c>
      <c r="I882" s="184">
        <v>369</v>
      </c>
      <c r="J882" s="181">
        <v>103</v>
      </c>
      <c r="K882" s="185">
        <v>193</v>
      </c>
      <c r="L882" s="183">
        <v>178</v>
      </c>
      <c r="M882" s="181">
        <v>442</v>
      </c>
      <c r="N882" s="186">
        <v>544</v>
      </c>
      <c r="O882" s="187">
        <v>570</v>
      </c>
      <c r="P882" s="181">
        <v>247</v>
      </c>
      <c r="Q882" s="185">
        <v>252</v>
      </c>
      <c r="R882" s="183">
        <v>443</v>
      </c>
      <c r="S882" s="184">
        <v>265</v>
      </c>
      <c r="T882" s="181">
        <v>55</v>
      </c>
      <c r="U882" s="185">
        <v>193</v>
      </c>
      <c r="V882" s="183">
        <v>328</v>
      </c>
      <c r="W882" s="184">
        <v>362</v>
      </c>
      <c r="X882" s="181">
        <v>305</v>
      </c>
      <c r="Y882" s="185">
        <v>240</v>
      </c>
      <c r="Z882" s="183">
        <v>367</v>
      </c>
      <c r="AA882" s="181">
        <v>583</v>
      </c>
      <c r="AB882" s="165">
        <f t="shared" si="17098"/>
        <v>4347</v>
      </c>
      <c r="AC882" s="166">
        <f t="shared" si="17015"/>
        <v>4250</v>
      </c>
      <c r="AE882" t="s">
        <v>85</v>
      </c>
      <c r="BI882" s="132" t="s">
        <v>21</v>
      </c>
      <c r="BJ882" s="124">
        <f>B882/B901</f>
        <v>6.903567069035671E-2</v>
      </c>
      <c r="BK882" s="125">
        <f t="shared" ref="BK882" si="17126">C882/C901</f>
        <v>4.6175492453312865E-2</v>
      </c>
      <c r="BL882" s="126">
        <f t="shared" ref="BL882" si="17127">D882/D901</f>
        <v>8.4692898272552788E-2</v>
      </c>
      <c r="BM882" s="127">
        <f t="shared" ref="BM882" si="17128">E882/E901</f>
        <v>5.6892230576441105E-2</v>
      </c>
      <c r="BN882" s="124">
        <f t="shared" ref="BN882" si="17129">F882/F901</f>
        <v>4.9736495388669304E-2</v>
      </c>
      <c r="BO882" s="125">
        <f t="shared" ref="BO882" si="17130">G882/G901</f>
        <v>4.0554738390418156E-2</v>
      </c>
      <c r="BP882" s="126">
        <f t="shared" ref="BP882" si="17131">H882/H901</f>
        <v>7.1445221445221446E-2</v>
      </c>
      <c r="BQ882" s="127">
        <f t="shared" ref="BQ882" si="17132">I882/I901</f>
        <v>4.6886912325285898E-2</v>
      </c>
      <c r="BR882" s="124">
        <f t="shared" ref="BR882" si="17133">J882/J901</f>
        <v>4.9590755897929703E-2</v>
      </c>
      <c r="BS882" s="125">
        <f t="shared" ref="BS882" si="17134">K882/K901</f>
        <v>0.10557986870897156</v>
      </c>
      <c r="BT882" s="126">
        <f t="shared" ref="BT882" si="17135">L882/L901</f>
        <v>4.0436165379373015E-2</v>
      </c>
      <c r="BU882" s="124">
        <f t="shared" ref="BU882" si="17136">M882/M901</f>
        <v>9.3209616195698022E-2</v>
      </c>
      <c r="BV882" s="128">
        <f t="shared" ref="BV882" si="17137">N882/N901</f>
        <v>7.8205865439907998E-2</v>
      </c>
      <c r="BW882" s="129">
        <f t="shared" ref="BW882" si="17138">O882/O901</f>
        <v>7.8050116390524449E-2</v>
      </c>
      <c r="BX882" s="124">
        <f t="shared" ref="BX882" si="17139">P882/P901</f>
        <v>6.3333333333333339E-2</v>
      </c>
      <c r="BY882" s="125">
        <f t="shared" ref="BY882" si="17140">Q882/Q901</f>
        <v>6.6350710900473939E-2</v>
      </c>
      <c r="BZ882" s="126">
        <f t="shared" ref="BZ882" si="17141">R882/R901</f>
        <v>8.4752247943370954E-2</v>
      </c>
      <c r="CA882" s="127">
        <f t="shared" ref="CA882" si="17142">S882/S901</f>
        <v>5.7099762982115922E-2</v>
      </c>
      <c r="CB882" s="124">
        <f t="shared" ref="CB882" si="17143">T882/T901</f>
        <v>3.3804548248309772E-2</v>
      </c>
      <c r="CC882" s="125">
        <f t="shared" ref="CC882" si="17144">U882/U901</f>
        <v>0.14170337738619676</v>
      </c>
      <c r="CD882" s="126">
        <f t="shared" ref="CD882" si="17145">V882/V901</f>
        <v>5.0399508297480022E-2</v>
      </c>
      <c r="CE882" s="127">
        <f t="shared" ref="CE882" si="17146">W882/W901</f>
        <v>8.2403824265877529E-2</v>
      </c>
      <c r="CF882" s="124">
        <f t="shared" ref="CF882" si="17147">X882/X901</f>
        <v>7.9780277269160343E-2</v>
      </c>
      <c r="CG882" s="125">
        <f t="shared" ref="CG882" si="17148">Y882/Y901</f>
        <v>7.4372482181592814E-2</v>
      </c>
      <c r="CH882" s="126">
        <f t="shared" ref="CH882" si="17149">Z882/Z901</f>
        <v>5.1631963984243107E-2</v>
      </c>
      <c r="CI882" s="124">
        <f t="shared" ref="CI882" si="17150">AA882/AA901</f>
        <v>4.877028609670403E-2</v>
      </c>
      <c r="CJ882" s="130">
        <f t="shared" ref="CJ882" si="17151">AB882/AB901</f>
        <v>6.4095191754766218E-2</v>
      </c>
      <c r="CK882" s="131">
        <f t="shared" ref="CK882" si="17152">AC882/AC901</f>
        <v>6.2790869468863114E-2</v>
      </c>
    </row>
    <row r="883" spans="1:89" ht="14.25" thickTop="1" thickBot="1" x14ac:dyDescent="0.25">
      <c r="A883" s="140" t="s">
        <v>22</v>
      </c>
      <c r="B883" s="188">
        <v>456</v>
      </c>
      <c r="C883" s="189">
        <v>586</v>
      </c>
      <c r="D883" s="190">
        <v>351</v>
      </c>
      <c r="E883" s="191">
        <v>197</v>
      </c>
      <c r="F883" s="188">
        <v>466</v>
      </c>
      <c r="G883" s="192">
        <v>185</v>
      </c>
      <c r="H883" s="190">
        <v>459</v>
      </c>
      <c r="I883" s="191">
        <v>416</v>
      </c>
      <c r="J883" s="188">
        <v>89</v>
      </c>
      <c r="K883" s="192">
        <v>188</v>
      </c>
      <c r="L883" s="190">
        <v>211</v>
      </c>
      <c r="M883" s="188">
        <v>452</v>
      </c>
      <c r="N883" s="193">
        <v>453</v>
      </c>
      <c r="O883" s="194">
        <v>607</v>
      </c>
      <c r="P883" s="188">
        <v>290</v>
      </c>
      <c r="Q883" s="192">
        <v>253</v>
      </c>
      <c r="R883" s="190">
        <v>450</v>
      </c>
      <c r="S883" s="191">
        <v>275</v>
      </c>
      <c r="T883" s="188">
        <v>68</v>
      </c>
      <c r="U883" s="192">
        <v>127</v>
      </c>
      <c r="V883" s="190">
        <v>383</v>
      </c>
      <c r="W883" s="191">
        <v>429</v>
      </c>
      <c r="X883" s="188">
        <v>273</v>
      </c>
      <c r="Y883" s="192">
        <v>176</v>
      </c>
      <c r="Z883" s="190">
        <v>478</v>
      </c>
      <c r="AA883" s="188">
        <v>612</v>
      </c>
      <c r="AB883" s="165">
        <f t="shared" si="17098"/>
        <v>4427</v>
      </c>
      <c r="AC883" s="166">
        <f t="shared" si="17015"/>
        <v>4503</v>
      </c>
      <c r="AE883" s="268" t="s">
        <v>0</v>
      </c>
      <c r="AF883" s="262" t="s">
        <v>1</v>
      </c>
      <c r="AG883" s="263"/>
      <c r="AH883" s="262" t="s">
        <v>2</v>
      </c>
      <c r="AI883" s="263"/>
      <c r="AJ883" s="262" t="s">
        <v>3</v>
      </c>
      <c r="AK883" s="263"/>
      <c r="AL883" s="262" t="s">
        <v>4</v>
      </c>
      <c r="AM883" s="263"/>
      <c r="AN883" s="262" t="s">
        <v>5</v>
      </c>
      <c r="AO883" s="263"/>
      <c r="AP883" s="262" t="s">
        <v>6</v>
      </c>
      <c r="AQ883" s="263"/>
      <c r="AR883" s="262" t="s">
        <v>7</v>
      </c>
      <c r="AS883" s="263"/>
      <c r="AT883" s="262" t="s">
        <v>8</v>
      </c>
      <c r="AU883" s="263"/>
      <c r="AV883" s="262" t="s">
        <v>9</v>
      </c>
      <c r="AW883" s="263"/>
      <c r="AX883" s="262" t="s">
        <v>10</v>
      </c>
      <c r="AY883" s="263"/>
      <c r="AZ883" s="262" t="s">
        <v>11</v>
      </c>
      <c r="BA883" s="263"/>
      <c r="BB883" s="262" t="s">
        <v>12</v>
      </c>
      <c r="BC883" s="263"/>
      <c r="BD883" s="264" t="s">
        <v>40</v>
      </c>
      <c r="BE883" s="265"/>
      <c r="BF883" s="266" t="s">
        <v>41</v>
      </c>
      <c r="BG883" s="267"/>
      <c r="BI883" s="140" t="s">
        <v>22</v>
      </c>
      <c r="BJ883" s="124">
        <f>B883/B901</f>
        <v>6.1847280618472805E-2</v>
      </c>
      <c r="BK883" s="125">
        <f t="shared" ref="BK883" si="17153">C883/C901</f>
        <v>7.4955231517012028E-2</v>
      </c>
      <c r="BL883" s="126">
        <f t="shared" ref="BL883" si="17154">D883/D901</f>
        <v>8.4213051823416513E-2</v>
      </c>
      <c r="BM883" s="127">
        <f t="shared" ref="BM883" si="17155">E883/E901</f>
        <v>4.9373433583959903E-2</v>
      </c>
      <c r="BN883" s="124">
        <f t="shared" ref="BN883" si="17156">F883/F901</f>
        <v>7.6745718050065873E-2</v>
      </c>
      <c r="BO883" s="125">
        <f t="shared" ref="BO883" si="17157">G883/G901</f>
        <v>3.8873712964908595E-2</v>
      </c>
      <c r="BP883" s="126">
        <f t="shared" ref="BP883" si="17158">H883/H901</f>
        <v>5.3496503496503499E-2</v>
      </c>
      <c r="BQ883" s="127">
        <f t="shared" ref="BQ883" si="17159">I883/I901</f>
        <v>5.2858958068614993E-2</v>
      </c>
      <c r="BR883" s="124">
        <f t="shared" ref="BR883" si="17160">J883/J901</f>
        <v>4.285026480500722E-2</v>
      </c>
      <c r="BS883" s="125">
        <f t="shared" ref="BS883" si="17161">K883/K901</f>
        <v>0.10284463894967177</v>
      </c>
      <c r="BT883" s="126">
        <f t="shared" ref="BT883" si="17162">L883/L901</f>
        <v>4.7932757837346664E-2</v>
      </c>
      <c r="BU883" s="124">
        <f t="shared" ref="BU883" si="17163">M883/M901</f>
        <v>9.5318431041754539E-2</v>
      </c>
      <c r="BV883" s="128">
        <f t="shared" ref="BV883" si="17164">N883/N901</f>
        <v>6.5123634272570438E-2</v>
      </c>
      <c r="BW883" s="129">
        <f t="shared" ref="BW883" si="17165">O883/O901</f>
        <v>8.3116527454470762E-2</v>
      </c>
      <c r="BX883" s="124">
        <f t="shared" ref="BX883" si="17166">P883/P901</f>
        <v>7.4358974358974358E-2</v>
      </c>
      <c r="BY883" s="125">
        <f t="shared" ref="BY883" si="17167">Q883/Q901</f>
        <v>6.6614007372301207E-2</v>
      </c>
      <c r="BZ883" s="126">
        <f t="shared" ref="BZ883" si="17168">R883/R901</f>
        <v>8.6091448249473887E-2</v>
      </c>
      <c r="CA883" s="127">
        <f t="shared" ref="CA883" si="17169">S883/S901</f>
        <v>5.9254471019176899E-2</v>
      </c>
      <c r="CB883" s="124">
        <f t="shared" ref="CB883" si="17170">T883/T901</f>
        <v>4.1794714197910261E-2</v>
      </c>
      <c r="CC883" s="125">
        <f t="shared" ref="CC883" si="17171">U883/U901</f>
        <v>9.324522760646109E-2</v>
      </c>
      <c r="CD883" s="126">
        <f t="shared" ref="CD883" si="17172">V883/V901</f>
        <v>5.8850645359557467E-2</v>
      </c>
      <c r="CE883" s="127">
        <f t="shared" ref="CE883" si="17173">W883/W901</f>
        <v>9.7655360801274751E-2</v>
      </c>
      <c r="CF883" s="124">
        <f t="shared" ref="CF883" si="17174">X883/X901</f>
        <v>7.140988752288778E-2</v>
      </c>
      <c r="CG883" s="125">
        <f t="shared" ref="CG883" si="17175">Y883/Y901</f>
        <v>5.4539820266501393E-2</v>
      </c>
      <c r="CH883" s="126">
        <f t="shared" ref="CH883" si="17176">Z883/Z901</f>
        <v>6.724817107484525E-2</v>
      </c>
      <c r="CI883" s="124">
        <f t="shared" ref="CI883" si="17177">AA883/AA901</f>
        <v>5.119625230048519E-2</v>
      </c>
      <c r="CJ883" s="130">
        <f t="shared" ref="CJ883" si="17178">AB883/AB901</f>
        <v>6.5274767402426978E-2</v>
      </c>
      <c r="CK883" s="131">
        <f t="shared" ref="CK883" si="17179">AC883/AC901</f>
        <v>6.6528772992538968E-2</v>
      </c>
    </row>
    <row r="884" spans="1:89" ht="15" thickTop="1" thickBot="1" x14ac:dyDescent="0.3">
      <c r="A884" s="132" t="s">
        <v>23</v>
      </c>
      <c r="B884" s="181">
        <v>445</v>
      </c>
      <c r="C884" s="182">
        <v>455</v>
      </c>
      <c r="D884" s="183">
        <v>361</v>
      </c>
      <c r="E884" s="184">
        <v>177</v>
      </c>
      <c r="F884" s="181">
        <v>304</v>
      </c>
      <c r="G884" s="185">
        <v>203</v>
      </c>
      <c r="H884" s="183">
        <v>585</v>
      </c>
      <c r="I884" s="184">
        <v>459</v>
      </c>
      <c r="J884" s="181">
        <v>121</v>
      </c>
      <c r="K884" s="185">
        <v>157</v>
      </c>
      <c r="L884" s="183">
        <v>197</v>
      </c>
      <c r="M884" s="181">
        <v>522</v>
      </c>
      <c r="N884" s="186">
        <v>362</v>
      </c>
      <c r="O884" s="187">
        <v>582</v>
      </c>
      <c r="P884" s="181">
        <v>279</v>
      </c>
      <c r="Q884" s="185">
        <v>195</v>
      </c>
      <c r="R884" s="183">
        <v>345</v>
      </c>
      <c r="S884" s="184">
        <v>286</v>
      </c>
      <c r="T884" s="181">
        <v>91</v>
      </c>
      <c r="U884" s="185">
        <v>89</v>
      </c>
      <c r="V884" s="183">
        <v>352</v>
      </c>
      <c r="W884" s="184">
        <v>375</v>
      </c>
      <c r="X884" s="181">
        <v>253</v>
      </c>
      <c r="Y884" s="185">
        <v>167</v>
      </c>
      <c r="Z884" s="183">
        <v>461</v>
      </c>
      <c r="AA884" s="181">
        <v>632</v>
      </c>
      <c r="AB884" s="165">
        <f t="shared" si="17098"/>
        <v>4156</v>
      </c>
      <c r="AC884" s="166">
        <f t="shared" si="17015"/>
        <v>4299</v>
      </c>
      <c r="AE884" s="269"/>
      <c r="AF884" s="112" t="s">
        <v>14</v>
      </c>
      <c r="AG884" s="113" t="s">
        <v>15</v>
      </c>
      <c r="AH884" s="114" t="s">
        <v>14</v>
      </c>
      <c r="AI884" s="115" t="s">
        <v>15</v>
      </c>
      <c r="AJ884" s="112" t="s">
        <v>14</v>
      </c>
      <c r="AK884" s="113" t="s">
        <v>15</v>
      </c>
      <c r="AL884" s="114" t="s">
        <v>14</v>
      </c>
      <c r="AM884" s="115" t="s">
        <v>15</v>
      </c>
      <c r="AN884" s="112" t="s">
        <v>14</v>
      </c>
      <c r="AO884" s="113" t="s">
        <v>15</v>
      </c>
      <c r="AP884" s="114" t="s">
        <v>14</v>
      </c>
      <c r="AQ884" s="112" t="s">
        <v>15</v>
      </c>
      <c r="AR884" s="116" t="s">
        <v>14</v>
      </c>
      <c r="AS884" s="117" t="s">
        <v>15</v>
      </c>
      <c r="AT884" s="112" t="s">
        <v>14</v>
      </c>
      <c r="AU884" s="113" t="s">
        <v>15</v>
      </c>
      <c r="AV884" s="114" t="s">
        <v>14</v>
      </c>
      <c r="AW884" s="115" t="s">
        <v>15</v>
      </c>
      <c r="AX884" s="112" t="s">
        <v>14</v>
      </c>
      <c r="AY884" s="113" t="s">
        <v>15</v>
      </c>
      <c r="AZ884" s="114" t="s">
        <v>14</v>
      </c>
      <c r="BA884" s="115" t="s">
        <v>15</v>
      </c>
      <c r="BB884" s="112" t="s">
        <v>14</v>
      </c>
      <c r="BC884" s="113" t="s">
        <v>15</v>
      </c>
      <c r="BD884" s="26" t="s">
        <v>14</v>
      </c>
      <c r="BE884" s="118" t="s">
        <v>15</v>
      </c>
      <c r="BF884" s="169" t="s">
        <v>14</v>
      </c>
      <c r="BG884" s="170" t="s">
        <v>15</v>
      </c>
      <c r="BI884" s="132" t="s">
        <v>23</v>
      </c>
      <c r="BJ884" s="124">
        <f>B884/B901</f>
        <v>6.0355350603553508E-2</v>
      </c>
      <c r="BK884" s="125">
        <f t="shared" ref="BK884" si="17180">C884/C901</f>
        <v>5.8199027884369404E-2</v>
      </c>
      <c r="BL884" s="126">
        <f t="shared" ref="BL884" si="17181">D884/D901</f>
        <v>8.6612284069097892E-2</v>
      </c>
      <c r="BM884" s="127">
        <f t="shared" ref="BM884" si="17182">E884/E901</f>
        <v>4.4360902255639101E-2</v>
      </c>
      <c r="BN884" s="124">
        <f t="shared" ref="BN884" si="17183">F884/F901</f>
        <v>5.0065876152832672E-2</v>
      </c>
      <c r="BO884" s="125">
        <f t="shared" ref="BO884" si="17184">G884/G901</f>
        <v>4.2656020172305104E-2</v>
      </c>
      <c r="BP884" s="126">
        <f t="shared" ref="BP884" si="17185">H884/H901</f>
        <v>6.8181818181818177E-2</v>
      </c>
      <c r="BQ884" s="127">
        <f t="shared" ref="BQ884" si="17186">I884/I901</f>
        <v>5.8322744599745874E-2</v>
      </c>
      <c r="BR884" s="124">
        <f t="shared" ref="BR884" si="17187">J884/J901</f>
        <v>5.8257101588830046E-2</v>
      </c>
      <c r="BS884" s="125">
        <f t="shared" ref="BS884" si="17188">K884/K901</f>
        <v>8.5886214442013123E-2</v>
      </c>
      <c r="BT884" s="126">
        <f t="shared" ref="BT884" si="17189">L884/L901</f>
        <v>4.4752385279418445E-2</v>
      </c>
      <c r="BU884" s="124">
        <f t="shared" ref="BU884" si="17190">M884/M901</f>
        <v>0.11008013496415014</v>
      </c>
      <c r="BV884" s="128">
        <f t="shared" ref="BV884" si="17191">N884/N901</f>
        <v>5.2041403105232892E-2</v>
      </c>
      <c r="BW884" s="129">
        <f t="shared" ref="BW884" si="17192">O884/O901</f>
        <v>7.9693276735588112E-2</v>
      </c>
      <c r="BX884" s="124">
        <f t="shared" ref="BX884" si="17193">P884/P901</f>
        <v>7.1538461538461537E-2</v>
      </c>
      <c r="BY884" s="125">
        <f t="shared" ref="BY884" si="17194">Q884/Q901</f>
        <v>5.1342812006319113E-2</v>
      </c>
      <c r="BZ884" s="126">
        <f t="shared" ref="BZ884" si="17195">R884/R901</f>
        <v>6.6003443657929983E-2</v>
      </c>
      <c r="CA884" s="127">
        <f t="shared" ref="CA884" si="17196">S884/S901</f>
        <v>6.1624649859943981E-2</v>
      </c>
      <c r="CB884" s="124">
        <f t="shared" ref="CB884" si="17197">T884/T901</f>
        <v>5.5931161647203444E-2</v>
      </c>
      <c r="CC884" s="125">
        <f t="shared" ref="CC884" si="17198">U884/U901</f>
        <v>6.5345080763582961E-2</v>
      </c>
      <c r="CD884" s="126">
        <f t="shared" ref="CD884" si="17199">V884/V901</f>
        <v>5.4087277197295634E-2</v>
      </c>
      <c r="CE884" s="127">
        <f t="shared" ref="CE884" si="17200">W884/W901</f>
        <v>8.536307762349192E-2</v>
      </c>
      <c r="CF884" s="124">
        <f t="shared" ref="CF884" si="17201">X884/X901</f>
        <v>6.6178393931467433E-2</v>
      </c>
      <c r="CG884" s="125">
        <f t="shared" ref="CG884" si="17202">Y884/Y901</f>
        <v>5.1750852184691665E-2</v>
      </c>
      <c r="CH884" s="126">
        <f t="shared" ref="CH884" si="17203">Z884/Z901</f>
        <v>6.4856499718626906E-2</v>
      </c>
      <c r="CI884" s="124">
        <f t="shared" ref="CI884" si="17204">AA884/AA901</f>
        <v>5.2869332441023924E-2</v>
      </c>
      <c r="CJ884" s="130">
        <f t="shared" ref="CJ884" si="17205">AB884/AB901</f>
        <v>6.1278954895976172E-2</v>
      </c>
      <c r="CK884" s="131">
        <f t="shared" ref="CK884" si="17206">AC884/AC901</f>
        <v>6.3514811258033543E-2</v>
      </c>
    </row>
    <row r="885" spans="1:89" ht="13.5" thickTop="1" x14ac:dyDescent="0.2">
      <c r="A885" s="140" t="s">
        <v>24</v>
      </c>
      <c r="B885" s="195">
        <v>346</v>
      </c>
      <c r="C885" s="189">
        <v>502</v>
      </c>
      <c r="D885" s="190">
        <v>287</v>
      </c>
      <c r="E885" s="191">
        <v>176</v>
      </c>
      <c r="F885" s="188">
        <v>374</v>
      </c>
      <c r="G885" s="192">
        <v>202</v>
      </c>
      <c r="H885" s="190">
        <v>286</v>
      </c>
      <c r="I885" s="191">
        <v>457</v>
      </c>
      <c r="J885" s="188">
        <v>114</v>
      </c>
      <c r="K885" s="192">
        <v>173</v>
      </c>
      <c r="L885" s="190">
        <v>229</v>
      </c>
      <c r="M885" s="188">
        <v>380</v>
      </c>
      <c r="N885" s="193">
        <v>407</v>
      </c>
      <c r="O885" s="196">
        <v>488</v>
      </c>
      <c r="P885" s="188">
        <v>203</v>
      </c>
      <c r="Q885" s="192">
        <v>185</v>
      </c>
      <c r="R885" s="190">
        <v>294</v>
      </c>
      <c r="S885" s="191">
        <v>267</v>
      </c>
      <c r="T885" s="188">
        <v>60</v>
      </c>
      <c r="U885" s="192">
        <v>92</v>
      </c>
      <c r="V885" s="190">
        <v>328</v>
      </c>
      <c r="W885" s="197">
        <v>230</v>
      </c>
      <c r="X885" s="188">
        <v>189</v>
      </c>
      <c r="Y885" s="192">
        <v>147</v>
      </c>
      <c r="Z885" s="190">
        <v>440</v>
      </c>
      <c r="AA885" s="188">
        <v>523</v>
      </c>
      <c r="AB885" s="165">
        <f t="shared" si="17098"/>
        <v>3557</v>
      </c>
      <c r="AC885" s="166">
        <f t="shared" si="17015"/>
        <v>3822</v>
      </c>
      <c r="AE885" s="257" t="str">
        <f>$AE$17</f>
        <v>17:00 - 17:59</v>
      </c>
      <c r="AF885" s="121">
        <f t="shared" ref="AF885:AU887" si="17207">SUMIF($A$9:$A$32,$AE885,B$877:B$900)</f>
        <v>586</v>
      </c>
      <c r="AG885" s="178">
        <f t="shared" si="17207"/>
        <v>668</v>
      </c>
      <c r="AH885" s="122">
        <f t="shared" si="17207"/>
        <v>248</v>
      </c>
      <c r="AI885" s="173">
        <f t="shared" si="17207"/>
        <v>295</v>
      </c>
      <c r="AJ885" s="121">
        <f t="shared" si="17207"/>
        <v>401</v>
      </c>
      <c r="AK885" s="123">
        <f t="shared" si="17207"/>
        <v>476</v>
      </c>
      <c r="AL885" s="122">
        <f t="shared" si="17207"/>
        <v>649</v>
      </c>
      <c r="AM885" s="173">
        <f t="shared" si="17207"/>
        <v>587</v>
      </c>
      <c r="AN885" s="121">
        <f t="shared" si="17207"/>
        <v>172</v>
      </c>
      <c r="AO885" s="123">
        <f t="shared" si="17207"/>
        <v>71</v>
      </c>
      <c r="AP885" s="122">
        <f t="shared" si="17207"/>
        <v>283</v>
      </c>
      <c r="AQ885" s="121">
        <f t="shared" si="17207"/>
        <v>177</v>
      </c>
      <c r="AR885" s="172">
        <f t="shared" si="17207"/>
        <v>362</v>
      </c>
      <c r="AS885" s="174">
        <f t="shared" si="17207"/>
        <v>419</v>
      </c>
      <c r="AT885" s="121">
        <f t="shared" si="17207"/>
        <v>283</v>
      </c>
      <c r="AU885" s="123">
        <f t="shared" si="17207"/>
        <v>239</v>
      </c>
      <c r="AV885" s="122">
        <f t="shared" ref="AP885:BE887" si="17208">SUMIF($A$9:$A$32,$AE885,R$877:R$900)</f>
        <v>301</v>
      </c>
      <c r="AW885" s="173">
        <f t="shared" si="17208"/>
        <v>286</v>
      </c>
      <c r="AX885" s="121">
        <f t="shared" si="17208"/>
        <v>140</v>
      </c>
      <c r="AY885" s="123">
        <f t="shared" si="17208"/>
        <v>33</v>
      </c>
      <c r="AZ885" s="122">
        <f t="shared" si="17208"/>
        <v>432</v>
      </c>
      <c r="BA885" s="173">
        <f t="shared" si="17208"/>
        <v>140</v>
      </c>
      <c r="BB885" s="121">
        <f t="shared" si="17208"/>
        <v>338</v>
      </c>
      <c r="BC885" s="123">
        <f t="shared" si="17208"/>
        <v>191</v>
      </c>
      <c r="BD885" s="21">
        <f t="shared" si="17208"/>
        <v>371</v>
      </c>
      <c r="BE885" s="177">
        <f t="shared" si="17208"/>
        <v>974</v>
      </c>
      <c r="BF885" s="163">
        <f>AF885+AH885+AJ885+AL885+AN885+AP885+AR885+AT885+AV885+AX885+AZ885+BB885+BD885</f>
        <v>4566</v>
      </c>
      <c r="BG885" s="164">
        <f>AG885+AI885+AK885+AM885+AO885+AQ885+AS885+AU885+AW885+AY885+BA885+BC885+BE885</f>
        <v>4556</v>
      </c>
      <c r="BI885" s="140" t="s">
        <v>24</v>
      </c>
      <c r="BJ885" s="124">
        <f>B885/B901</f>
        <v>4.6927980469279804E-2</v>
      </c>
      <c r="BK885" s="125">
        <f t="shared" ref="BK885" si="17209">C885/C901</f>
        <v>6.4210795599897674E-2</v>
      </c>
      <c r="BL885" s="126">
        <f t="shared" ref="BL885" si="17210">D885/D901</f>
        <v>6.8857965451055658E-2</v>
      </c>
      <c r="BM885" s="127">
        <f t="shared" ref="BM885" si="17211">E885/E901</f>
        <v>4.4110275689223058E-2</v>
      </c>
      <c r="BN885" s="124">
        <f t="shared" ref="BN885" si="17212">F885/F901</f>
        <v>6.1594202898550728E-2</v>
      </c>
      <c r="BO885" s="125">
        <f t="shared" ref="BO885" si="17213">G885/G901</f>
        <v>4.2445891994116414E-2</v>
      </c>
      <c r="BP885" s="126">
        <f t="shared" ref="BP885" si="17214">H885/H901</f>
        <v>3.3333333333333333E-2</v>
      </c>
      <c r="BQ885" s="127">
        <f t="shared" ref="BQ885" si="17215">I885/I901</f>
        <v>5.806861499364676E-2</v>
      </c>
      <c r="BR885" s="124">
        <f t="shared" ref="BR885" si="17216">J885/J901</f>
        <v>5.4886856042368801E-2</v>
      </c>
      <c r="BS885" s="125">
        <f t="shared" ref="BS885" si="17217">K885/K901</f>
        <v>9.4638949671772429E-2</v>
      </c>
      <c r="BT885" s="126">
        <f t="shared" ref="BT885" si="17218">L885/L901</f>
        <v>5.2021808268968649E-2</v>
      </c>
      <c r="BU885" s="124">
        <f t="shared" ref="BU885" si="17219">M885/M901</f>
        <v>8.013496415014762E-2</v>
      </c>
      <c r="BV885" s="128">
        <f t="shared" ref="BV885" si="17220">N885/N901</f>
        <v>5.8510638297872342E-2</v>
      </c>
      <c r="BW885" s="129">
        <f t="shared" ref="BW885" si="17221">O885/O901</f>
        <v>6.6821854032589348E-2</v>
      </c>
      <c r="BX885" s="124">
        <f t="shared" ref="BX885" si="17222">P885/P901</f>
        <v>5.2051282051282052E-2</v>
      </c>
      <c r="BY885" s="125">
        <f t="shared" ref="BY885" si="17223">Q885/Q901</f>
        <v>4.8709847288046337E-2</v>
      </c>
      <c r="BZ885" s="126">
        <f t="shared" ref="BZ885" si="17224">R885/R901</f>
        <v>5.6246412856322939E-2</v>
      </c>
      <c r="CA885" s="127">
        <f t="shared" ref="CA885" si="17225">S885/S901</f>
        <v>5.7530704589528116E-2</v>
      </c>
      <c r="CB885" s="124">
        <f t="shared" ref="CB885" si="17226">T885/T901</f>
        <v>3.6877688998156119E-2</v>
      </c>
      <c r="CC885" s="125">
        <f t="shared" ref="CC885" si="17227">U885/U901</f>
        <v>6.7547723935389131E-2</v>
      </c>
      <c r="CD885" s="126">
        <f t="shared" ref="CD885" si="17228">V885/V901</f>
        <v>5.0399508297480022E-2</v>
      </c>
      <c r="CE885" s="127">
        <f t="shared" ref="CE885" si="17229">W885/W901</f>
        <v>5.2356020942408377E-2</v>
      </c>
      <c r="CF885" s="124">
        <f t="shared" ref="CF885" si="17230">X885/X901</f>
        <v>4.9437614438922313E-2</v>
      </c>
      <c r="CG885" s="125">
        <f t="shared" ref="CG885" si="17231">Y885/Y901</f>
        <v>4.5553145336225599E-2</v>
      </c>
      <c r="CH885" s="126">
        <f t="shared" ref="CH885" si="17232">Z885/Z901</f>
        <v>6.1902082160945414E-2</v>
      </c>
      <c r="CI885" s="124">
        <f t="shared" ref="CI885" si="17233">AA885/AA901</f>
        <v>4.3751045675087835E-2</v>
      </c>
      <c r="CJ885" s="130">
        <f t="shared" ref="CJ885" si="17234">AB885/AB901</f>
        <v>5.2446882234116275E-2</v>
      </c>
      <c r="CK885" s="131">
        <f t="shared" ref="CK885" si="17235">AC885/AC901</f>
        <v>5.64674595552929E-2</v>
      </c>
    </row>
    <row r="886" spans="1:89" x14ac:dyDescent="0.2">
      <c r="A886" s="132" t="s">
        <v>25</v>
      </c>
      <c r="B886" s="198">
        <v>356</v>
      </c>
      <c r="C886" s="182">
        <v>476</v>
      </c>
      <c r="D886" s="183">
        <v>335</v>
      </c>
      <c r="E886" s="184">
        <v>231</v>
      </c>
      <c r="F886" s="181">
        <v>357</v>
      </c>
      <c r="G886" s="185">
        <v>203</v>
      </c>
      <c r="H886" s="183">
        <v>589</v>
      </c>
      <c r="I886" s="184">
        <v>498</v>
      </c>
      <c r="J886" s="181">
        <v>141</v>
      </c>
      <c r="K886" s="182">
        <v>124</v>
      </c>
      <c r="L886" s="183">
        <v>215</v>
      </c>
      <c r="M886" s="181">
        <v>270</v>
      </c>
      <c r="N886" s="186">
        <v>342</v>
      </c>
      <c r="O886" s="199">
        <v>493</v>
      </c>
      <c r="P886" s="181">
        <v>222</v>
      </c>
      <c r="Q886" s="182">
        <v>217</v>
      </c>
      <c r="R886" s="183">
        <v>289</v>
      </c>
      <c r="S886" s="184">
        <v>316</v>
      </c>
      <c r="T886" s="190">
        <v>79</v>
      </c>
      <c r="U886" s="181">
        <v>65</v>
      </c>
      <c r="V886" s="183">
        <v>359</v>
      </c>
      <c r="W886" s="200">
        <v>256</v>
      </c>
      <c r="X886" s="181">
        <v>177</v>
      </c>
      <c r="Y886" s="185">
        <v>161</v>
      </c>
      <c r="Z886" s="183">
        <v>494</v>
      </c>
      <c r="AA886" s="181">
        <v>702</v>
      </c>
      <c r="AB886" s="165">
        <f t="shared" si="17098"/>
        <v>3955</v>
      </c>
      <c r="AC886" s="166">
        <f t="shared" si="17015"/>
        <v>4012</v>
      </c>
      <c r="AE886" s="259" t="str">
        <f>$AE$18</f>
        <v>18:00 - 18:59</v>
      </c>
      <c r="AF886" s="121">
        <f t="shared" si="17207"/>
        <v>506</v>
      </c>
      <c r="AG886" s="182">
        <f t="shared" si="17207"/>
        <v>693</v>
      </c>
      <c r="AH886" s="183">
        <f t="shared" si="17207"/>
        <v>194</v>
      </c>
      <c r="AI886" s="184">
        <f t="shared" si="17207"/>
        <v>351</v>
      </c>
      <c r="AJ886" s="181">
        <f t="shared" si="17207"/>
        <v>297</v>
      </c>
      <c r="AK886" s="185">
        <f t="shared" si="17207"/>
        <v>480</v>
      </c>
      <c r="AL886" s="183">
        <f t="shared" si="17207"/>
        <v>654</v>
      </c>
      <c r="AM886" s="184">
        <f t="shared" si="17207"/>
        <v>663</v>
      </c>
      <c r="AN886" s="181">
        <f t="shared" si="17207"/>
        <v>171</v>
      </c>
      <c r="AO886" s="185">
        <f t="shared" si="17207"/>
        <v>88</v>
      </c>
      <c r="AP886" s="183">
        <f t="shared" si="17208"/>
        <v>320</v>
      </c>
      <c r="AQ886" s="181">
        <f t="shared" si="17208"/>
        <v>147</v>
      </c>
      <c r="AR886" s="186">
        <f t="shared" si="17208"/>
        <v>382</v>
      </c>
      <c r="AS886" s="187">
        <f t="shared" si="17208"/>
        <v>420</v>
      </c>
      <c r="AT886" s="181">
        <f t="shared" si="17208"/>
        <v>255</v>
      </c>
      <c r="AU886" s="185">
        <f t="shared" si="17208"/>
        <v>272</v>
      </c>
      <c r="AV886" s="183">
        <f t="shared" si="17208"/>
        <v>334</v>
      </c>
      <c r="AW886" s="184">
        <f t="shared" si="17208"/>
        <v>344</v>
      </c>
      <c r="AX886" s="181">
        <f t="shared" si="17208"/>
        <v>145</v>
      </c>
      <c r="AY886" s="185">
        <f t="shared" si="17208"/>
        <v>37</v>
      </c>
      <c r="AZ886" s="183">
        <f t="shared" si="17208"/>
        <v>631</v>
      </c>
      <c r="BA886" s="184">
        <f t="shared" si="17208"/>
        <v>199</v>
      </c>
      <c r="BB886" s="181">
        <f t="shared" si="17208"/>
        <v>319</v>
      </c>
      <c r="BC886" s="185">
        <f t="shared" si="17208"/>
        <v>248</v>
      </c>
      <c r="BD886" s="183">
        <f t="shared" si="17208"/>
        <v>471</v>
      </c>
      <c r="BE886" s="181">
        <f t="shared" si="17208"/>
        <v>1006</v>
      </c>
      <c r="BF886" s="165">
        <f>SUM(AF886,AH886,AJ886,AL886,AN886,AP886,AR886,AT886,AV886,AX886,AZ886,BB886,BD886)</f>
        <v>4679</v>
      </c>
      <c r="BG886" s="166">
        <f>SUM(AG886,AI886,AK886,AM886,AO886,AQ886,AS886,AU886,AW886,AY886,BA886,BC886,BE886)</f>
        <v>4948</v>
      </c>
      <c r="BI886" s="132" t="s">
        <v>25</v>
      </c>
      <c r="BJ886" s="124">
        <f>B886/B901</f>
        <v>4.8284280482842806E-2</v>
      </c>
      <c r="BK886" s="125">
        <f t="shared" ref="BK886" si="17236">C886/C901</f>
        <v>6.0885136863647993E-2</v>
      </c>
      <c r="BL886" s="126">
        <f t="shared" ref="BL886" si="17237">D886/D901</f>
        <v>8.0374280230326292E-2</v>
      </c>
      <c r="BM886" s="127">
        <f t="shared" ref="BM886" si="17238">E886/E901</f>
        <v>5.7894736842105263E-2</v>
      </c>
      <c r="BN886" s="124">
        <f t="shared" ref="BN886" si="17239">F886/F901</f>
        <v>5.8794466403162056E-2</v>
      </c>
      <c r="BO886" s="125">
        <f t="shared" ref="BO886" si="17240">G886/G901</f>
        <v>4.2656020172305104E-2</v>
      </c>
      <c r="BP886" s="126">
        <f t="shared" ref="BP886" si="17241">H886/H901</f>
        <v>6.8648018648018644E-2</v>
      </c>
      <c r="BQ886" s="127">
        <f t="shared" ref="BQ886" si="17242">I886/I901</f>
        <v>6.3278271918678519E-2</v>
      </c>
      <c r="BR886" s="124">
        <f t="shared" ref="BR886" si="17243">J886/J901</f>
        <v>6.7886374578719308E-2</v>
      </c>
      <c r="BS886" s="125">
        <f t="shared" ref="BS886" si="17244">K886/K901</f>
        <v>6.7833698030634576E-2</v>
      </c>
      <c r="BT886" s="126">
        <f t="shared" ref="BT886" si="17245">L886/L901</f>
        <v>4.8841435711040437E-2</v>
      </c>
      <c r="BU886" s="124">
        <f t="shared" ref="BU886" si="17246">M886/M901</f>
        <v>5.6938000843525939E-2</v>
      </c>
      <c r="BV886" s="128">
        <f t="shared" ref="BV886" si="17247">N886/N901</f>
        <v>4.9166187464059805E-2</v>
      </c>
      <c r="BW886" s="129">
        <f t="shared" ref="BW886" si="17248">O886/O901</f>
        <v>6.7506504176365875E-2</v>
      </c>
      <c r="BX886" s="124">
        <f t="shared" ref="BX886" si="17249">P886/P901</f>
        <v>5.6923076923076923E-2</v>
      </c>
      <c r="BY886" s="125">
        <f t="shared" ref="BY886" si="17250">Q886/Q901</f>
        <v>5.7135334386519222E-2</v>
      </c>
      <c r="BZ886" s="126">
        <f t="shared" ref="BZ886" si="17251">R886/R901</f>
        <v>5.5289841209106565E-2</v>
      </c>
      <c r="CA886" s="127">
        <f t="shared" ref="CA886" si="17252">S886/S901</f>
        <v>6.8088773971126906E-2</v>
      </c>
      <c r="CB886" s="124">
        <f t="shared" ref="CB886" si="17253">T886/T901</f>
        <v>4.855562384757222E-2</v>
      </c>
      <c r="CC886" s="125">
        <f t="shared" ref="CC886" si="17254">U886/U901</f>
        <v>4.772393538913363E-2</v>
      </c>
      <c r="CD886" s="126">
        <f t="shared" ref="CD886" si="17255">V886/V901</f>
        <v>5.5162876459741855E-2</v>
      </c>
      <c r="CE886" s="127">
        <f t="shared" ref="CE886" si="17256">W886/W901</f>
        <v>5.8274527657637153E-2</v>
      </c>
      <c r="CF886" s="124">
        <f t="shared" ref="CF886" si="17257">X886/X901</f>
        <v>4.6298718284070103E-2</v>
      </c>
      <c r="CG886" s="125">
        <f t="shared" ref="CG886" si="17258">Y886/Y901</f>
        <v>4.9891540130151846E-2</v>
      </c>
      <c r="CH886" s="126">
        <f t="shared" ref="CH886" si="17259">Z886/Z901</f>
        <v>6.9499155880697799E-2</v>
      </c>
      <c r="CI886" s="124">
        <f t="shared" ref="CI886" si="17260">AA886/AA901</f>
        <v>5.8725112932909489E-2</v>
      </c>
      <c r="CJ886" s="130">
        <f t="shared" ref="CJ886" si="17261">AB886/AB901</f>
        <v>5.8315271081228526E-2</v>
      </c>
      <c r="CK886" s="131">
        <f t="shared" ref="CK886" si="17262">AC886/AC901</f>
        <v>5.9274580778606784E-2</v>
      </c>
    </row>
    <row r="887" spans="1:89" ht="13.5" thickBot="1" x14ac:dyDescent="0.25">
      <c r="A887" s="140" t="s">
        <v>26</v>
      </c>
      <c r="B887" s="195">
        <v>377</v>
      </c>
      <c r="C887" s="189">
        <v>434</v>
      </c>
      <c r="D887" s="190">
        <v>270</v>
      </c>
      <c r="E887" s="191">
        <v>199</v>
      </c>
      <c r="F887" s="188">
        <v>340</v>
      </c>
      <c r="G887" s="192">
        <v>221</v>
      </c>
      <c r="H887" s="190">
        <v>365</v>
      </c>
      <c r="I887" s="191">
        <v>469</v>
      </c>
      <c r="J887" s="188">
        <v>135</v>
      </c>
      <c r="K887" s="189">
        <v>109</v>
      </c>
      <c r="L887" s="190">
        <v>216</v>
      </c>
      <c r="M887" s="188">
        <v>254</v>
      </c>
      <c r="N887" s="193">
        <v>409</v>
      </c>
      <c r="O887" s="196">
        <v>369</v>
      </c>
      <c r="P887" s="188">
        <v>181</v>
      </c>
      <c r="Q887" s="189">
        <v>174</v>
      </c>
      <c r="R887" s="190">
        <v>298</v>
      </c>
      <c r="S887" s="191">
        <v>296</v>
      </c>
      <c r="T887" s="188">
        <v>77</v>
      </c>
      <c r="U887" s="192">
        <v>69</v>
      </c>
      <c r="V887" s="190">
        <v>302</v>
      </c>
      <c r="W887" s="197">
        <v>198</v>
      </c>
      <c r="X887" s="188">
        <v>168</v>
      </c>
      <c r="Y887" s="192">
        <v>138</v>
      </c>
      <c r="Z887" s="190">
        <v>401</v>
      </c>
      <c r="AA887" s="188">
        <v>691</v>
      </c>
      <c r="AB887" s="165">
        <f t="shared" si="17098"/>
        <v>3539</v>
      </c>
      <c r="AC887" s="166">
        <f t="shared" si="17015"/>
        <v>3621</v>
      </c>
      <c r="AE887" s="257">
        <f>$AE$19</f>
        <v>0</v>
      </c>
      <c r="AF887" s="121">
        <f t="shared" si="17207"/>
        <v>0</v>
      </c>
      <c r="AG887" s="189">
        <f t="shared" si="17207"/>
        <v>0</v>
      </c>
      <c r="AH887" s="190">
        <f t="shared" si="17207"/>
        <v>0</v>
      </c>
      <c r="AI887" s="191">
        <f t="shared" si="17207"/>
        <v>0</v>
      </c>
      <c r="AJ887" s="188">
        <f t="shared" si="17207"/>
        <v>0</v>
      </c>
      <c r="AK887" s="192">
        <f t="shared" si="17207"/>
        <v>0</v>
      </c>
      <c r="AL887" s="190">
        <f t="shared" si="17207"/>
        <v>0</v>
      </c>
      <c r="AM887" s="191">
        <f t="shared" si="17207"/>
        <v>0</v>
      </c>
      <c r="AN887" s="188">
        <f t="shared" si="17207"/>
        <v>0</v>
      </c>
      <c r="AO887" s="192">
        <f t="shared" si="17207"/>
        <v>0</v>
      </c>
      <c r="AP887" s="190">
        <f t="shared" si="17208"/>
        <v>0</v>
      </c>
      <c r="AQ887" s="188">
        <f t="shared" si="17208"/>
        <v>0</v>
      </c>
      <c r="AR887" s="193">
        <f t="shared" si="17208"/>
        <v>0</v>
      </c>
      <c r="AS887" s="194">
        <f t="shared" si="17208"/>
        <v>0</v>
      </c>
      <c r="AT887" s="188">
        <f t="shared" si="17208"/>
        <v>0</v>
      </c>
      <c r="AU887" s="192">
        <f t="shared" si="17208"/>
        <v>0</v>
      </c>
      <c r="AV887" s="190">
        <f t="shared" si="17208"/>
        <v>0</v>
      </c>
      <c r="AW887" s="191">
        <f t="shared" si="17208"/>
        <v>0</v>
      </c>
      <c r="AX887" s="188">
        <f t="shared" si="17208"/>
        <v>0</v>
      </c>
      <c r="AY887" s="192">
        <f t="shared" si="17208"/>
        <v>0</v>
      </c>
      <c r="AZ887" s="190">
        <f t="shared" si="17208"/>
        <v>0</v>
      </c>
      <c r="BA887" s="191">
        <f t="shared" si="17208"/>
        <v>0</v>
      </c>
      <c r="BB887" s="188">
        <f t="shared" si="17208"/>
        <v>0</v>
      </c>
      <c r="BC887" s="192">
        <f t="shared" si="17208"/>
        <v>0</v>
      </c>
      <c r="BD887" s="190">
        <f t="shared" si="17208"/>
        <v>0</v>
      </c>
      <c r="BE887" s="188">
        <f t="shared" si="17208"/>
        <v>0</v>
      </c>
      <c r="BF887" s="165">
        <f>SUM(AF887,AH887,AJ887,AL887,AN887,AP887,AR887,AT887,AV887,AX887,AZ887,BB887,BD887)</f>
        <v>0</v>
      </c>
      <c r="BG887" s="166">
        <f>SUM(AG887,AI887,AK887,AM887,AO887,AQ887,AS887,AU887,AW887,AY887,BA887,BC887,BE887)</f>
        <v>0</v>
      </c>
      <c r="BI887" s="140" t="s">
        <v>26</v>
      </c>
      <c r="BJ887" s="124">
        <f>B887/B901</f>
        <v>5.1132510511325106E-2</v>
      </c>
      <c r="BK887" s="125">
        <f t="shared" ref="BK887" si="17263">C887/C901</f>
        <v>5.5512918905090816E-2</v>
      </c>
      <c r="BL887" s="126">
        <f t="shared" ref="BL887" si="17264">D887/D901</f>
        <v>6.4779270633397307E-2</v>
      </c>
      <c r="BM887" s="127">
        <f t="shared" ref="BM887" si="17265">E887/E901</f>
        <v>4.9874686716791981E-2</v>
      </c>
      <c r="BN887" s="124">
        <f t="shared" ref="BN887" si="17266">F887/F901</f>
        <v>5.5994729907773384E-2</v>
      </c>
      <c r="BO887" s="125">
        <f t="shared" ref="BO887" si="17267">G887/G901</f>
        <v>4.6438327379701619E-2</v>
      </c>
      <c r="BP887" s="126">
        <f t="shared" ref="BP887" si="17268">H887/H901</f>
        <v>4.2540792540792544E-2</v>
      </c>
      <c r="BQ887" s="127">
        <f t="shared" ref="BQ887" si="17269">I887/I901</f>
        <v>5.9593392630241424E-2</v>
      </c>
      <c r="BR887" s="124">
        <f t="shared" ref="BR887" si="17270">J887/J901</f>
        <v>6.4997592681752522E-2</v>
      </c>
      <c r="BS887" s="125">
        <f t="shared" ref="BS887" si="17271">K887/K901</f>
        <v>5.9628008752735231E-2</v>
      </c>
      <c r="BT887" s="126">
        <f t="shared" ref="BT887" si="17272">L887/L901</f>
        <v>4.9068605179463883E-2</v>
      </c>
      <c r="BU887" s="124">
        <f t="shared" ref="BU887" si="17273">M887/M901</f>
        <v>5.3563897089835513E-2</v>
      </c>
      <c r="BV887" s="128">
        <f t="shared" ref="BV887" si="17274">N887/N901</f>
        <v>5.8798159861989649E-2</v>
      </c>
      <c r="BW887" s="129">
        <f t="shared" ref="BW887" si="17275">O887/O901</f>
        <v>5.0527180610707927E-2</v>
      </c>
      <c r="BX887" s="124">
        <f t="shared" ref="BX887" si="17276">P887/P901</f>
        <v>4.6410256410256409E-2</v>
      </c>
      <c r="BY887" s="125">
        <f t="shared" ref="BY887" si="17277">Q887/Q901</f>
        <v>4.5813586097946286E-2</v>
      </c>
      <c r="BZ887" s="126">
        <f t="shared" ref="BZ887" si="17278">R887/R901</f>
        <v>5.7011670174096037E-2</v>
      </c>
      <c r="CA887" s="127">
        <f t="shared" ref="CA887" si="17279">S887/S901</f>
        <v>6.3779357897004951E-2</v>
      </c>
      <c r="CB887" s="124">
        <f t="shared" ref="CB887" si="17280">T887/T901</f>
        <v>4.7326367547633683E-2</v>
      </c>
      <c r="CC887" s="125">
        <f t="shared" ref="CC887" si="17281">U887/U901</f>
        <v>5.0660792951541848E-2</v>
      </c>
      <c r="CD887" s="126">
        <f t="shared" ref="CD887" si="17282">V887/V901</f>
        <v>4.6404425322679778E-2</v>
      </c>
      <c r="CE887" s="127">
        <f t="shared" ref="CE887" si="17283">W887/W901</f>
        <v>4.5071704985203735E-2</v>
      </c>
      <c r="CF887" s="124">
        <f t="shared" ref="CF887" si="17284">X887/X901</f>
        <v>4.3944546167930941E-2</v>
      </c>
      <c r="CG887" s="125">
        <f t="shared" ref="CG887" si="17285">Y887/Y901</f>
        <v>4.2764177254415864E-2</v>
      </c>
      <c r="CH887" s="126">
        <f t="shared" ref="CH887" si="17286">Z887/Z901</f>
        <v>5.6415306696679796E-2</v>
      </c>
      <c r="CI887" s="124">
        <f t="shared" ref="CI887" si="17287">AA887/AA901</f>
        <v>5.7804918855613181E-2</v>
      </c>
      <c r="CJ887" s="130">
        <f t="shared" ref="CJ887" si="17288">AB887/AB901</f>
        <v>5.2181477713392606E-2</v>
      </c>
      <c r="CK887" s="131">
        <f t="shared" ref="CK887" si="17289">AC887/AC901</f>
        <v>5.3497820787471374E-2</v>
      </c>
    </row>
    <row r="888" spans="1:89" ht="14.25" thickTop="1" thickBot="1" x14ac:dyDescent="0.25">
      <c r="A888" s="132" t="s">
        <v>27</v>
      </c>
      <c r="B888" s="198">
        <v>400</v>
      </c>
      <c r="C888" s="182">
        <v>382</v>
      </c>
      <c r="D888" s="183">
        <v>226</v>
      </c>
      <c r="E888" s="184">
        <v>234</v>
      </c>
      <c r="F888" s="181">
        <v>549</v>
      </c>
      <c r="G888" s="185">
        <v>255</v>
      </c>
      <c r="H888" s="183">
        <v>606</v>
      </c>
      <c r="I888" s="184">
        <v>555</v>
      </c>
      <c r="J888" s="181">
        <v>142</v>
      </c>
      <c r="K888" s="182">
        <v>64</v>
      </c>
      <c r="L888" s="183">
        <v>308</v>
      </c>
      <c r="M888" s="181">
        <v>252</v>
      </c>
      <c r="N888" s="186">
        <v>386</v>
      </c>
      <c r="O888" s="199">
        <v>436</v>
      </c>
      <c r="P888" s="181">
        <v>237</v>
      </c>
      <c r="Q888" s="182">
        <v>218</v>
      </c>
      <c r="R888" s="183">
        <v>256</v>
      </c>
      <c r="S888" s="184">
        <v>268</v>
      </c>
      <c r="T888" s="181">
        <v>101</v>
      </c>
      <c r="U888" s="185">
        <v>60</v>
      </c>
      <c r="V888" s="183">
        <v>342</v>
      </c>
      <c r="W888" s="200">
        <v>299</v>
      </c>
      <c r="X888" s="181">
        <v>158</v>
      </c>
      <c r="Y888" s="185">
        <v>166</v>
      </c>
      <c r="Z888" s="183">
        <v>447</v>
      </c>
      <c r="AA888" s="181">
        <v>683</v>
      </c>
      <c r="AB888" s="165">
        <f t="shared" si="17098"/>
        <v>4158</v>
      </c>
      <c r="AC888" s="166">
        <f t="shared" si="17015"/>
        <v>3872</v>
      </c>
      <c r="AE888" s="254" t="s">
        <v>13</v>
      </c>
      <c r="AF888" s="14">
        <f t="shared" ref="AF888:BG888" si="17290">SUM(AF885:AF887)</f>
        <v>1092</v>
      </c>
      <c r="AG888" s="1">
        <f t="shared" si="17290"/>
        <v>1361</v>
      </c>
      <c r="AH888" s="14">
        <f t="shared" si="17290"/>
        <v>442</v>
      </c>
      <c r="AI888" s="1">
        <f t="shared" si="17290"/>
        <v>646</v>
      </c>
      <c r="AJ888" s="14">
        <f t="shared" si="17290"/>
        <v>698</v>
      </c>
      <c r="AK888" s="1">
        <f t="shared" si="17290"/>
        <v>956</v>
      </c>
      <c r="AL888" s="14">
        <f t="shared" si="17290"/>
        <v>1303</v>
      </c>
      <c r="AM888" s="1">
        <f t="shared" si="17290"/>
        <v>1250</v>
      </c>
      <c r="AN888" s="14">
        <f t="shared" si="17290"/>
        <v>343</v>
      </c>
      <c r="AO888" s="1">
        <f t="shared" si="17290"/>
        <v>159</v>
      </c>
      <c r="AP888" s="14">
        <f t="shared" si="17290"/>
        <v>603</v>
      </c>
      <c r="AQ888" s="1">
        <f t="shared" si="17290"/>
        <v>324</v>
      </c>
      <c r="AR888" s="14">
        <f t="shared" si="17290"/>
        <v>744</v>
      </c>
      <c r="AS888" s="1">
        <f t="shared" si="17290"/>
        <v>839</v>
      </c>
      <c r="AT888" s="14">
        <f t="shared" si="17290"/>
        <v>538</v>
      </c>
      <c r="AU888" s="1">
        <f t="shared" si="17290"/>
        <v>511</v>
      </c>
      <c r="AV888" s="14">
        <f t="shared" si="17290"/>
        <v>635</v>
      </c>
      <c r="AW888" s="1">
        <f t="shared" si="17290"/>
        <v>630</v>
      </c>
      <c r="AX888" s="14">
        <f t="shared" si="17290"/>
        <v>285</v>
      </c>
      <c r="AY888" s="1">
        <f t="shared" si="17290"/>
        <v>70</v>
      </c>
      <c r="AZ888" s="14">
        <f t="shared" si="17290"/>
        <v>1063</v>
      </c>
      <c r="BA888" s="1">
        <f t="shared" si="17290"/>
        <v>339</v>
      </c>
      <c r="BB888" s="14">
        <f t="shared" si="17290"/>
        <v>657</v>
      </c>
      <c r="BC888" s="1">
        <f t="shared" si="17290"/>
        <v>439</v>
      </c>
      <c r="BD888" s="14">
        <f t="shared" si="17290"/>
        <v>842</v>
      </c>
      <c r="BE888" s="1">
        <f t="shared" si="17290"/>
        <v>1980</v>
      </c>
      <c r="BF888" s="167">
        <f t="shared" si="17290"/>
        <v>9245</v>
      </c>
      <c r="BG888" s="168">
        <f t="shared" si="17290"/>
        <v>9504</v>
      </c>
      <c r="BI888" s="132" t="s">
        <v>27</v>
      </c>
      <c r="BJ888" s="124">
        <f>B888/B901</f>
        <v>5.4252000542520003E-2</v>
      </c>
      <c r="BK888" s="125">
        <f t="shared" ref="BK888" si="17291">C888/C901</f>
        <v>4.8861601432591453E-2</v>
      </c>
      <c r="BL888" s="126">
        <f t="shared" ref="BL888" si="17292">D888/D901</f>
        <v>5.4222648752399231E-2</v>
      </c>
      <c r="BM888" s="127">
        <f t="shared" ref="BM888" si="17293">E888/E901</f>
        <v>5.8646616541353384E-2</v>
      </c>
      <c r="BN888" s="124">
        <f t="shared" ref="BN888" si="17294">F888/F901</f>
        <v>9.0415019762845855E-2</v>
      </c>
      <c r="BO888" s="125">
        <f t="shared" ref="BO888" si="17295">G888/G901</f>
        <v>5.3582685438117249E-2</v>
      </c>
      <c r="BP888" s="126">
        <f t="shared" ref="BP888" si="17296">H888/H901</f>
        <v>7.0629370629370636E-2</v>
      </c>
      <c r="BQ888" s="127">
        <f t="shared" ref="BQ888" si="17297">I888/I901</f>
        <v>7.0520965692503171E-2</v>
      </c>
      <c r="BR888" s="124">
        <f t="shared" ref="BR888" si="17298">J888/J901</f>
        <v>6.8367838228213768E-2</v>
      </c>
      <c r="BS888" s="125">
        <f t="shared" ref="BS888" si="17299">K888/K901</f>
        <v>3.5010940919037198E-2</v>
      </c>
      <c r="BT888" s="126">
        <f t="shared" ref="BT888" si="17300">L888/L901</f>
        <v>6.9968196274420719E-2</v>
      </c>
      <c r="BU888" s="124">
        <f t="shared" ref="BU888" si="17301">M888/M901</f>
        <v>5.3142134120624213E-2</v>
      </c>
      <c r="BV888" s="128">
        <f t="shared" ref="BV888" si="17302">N888/N901</f>
        <v>5.5491661874640601E-2</v>
      </c>
      <c r="BW888" s="129">
        <f t="shared" ref="BW888" si="17303">O888/O901</f>
        <v>5.9701492537313432E-2</v>
      </c>
      <c r="BX888" s="124">
        <f t="shared" ref="BX888" si="17304">P888/P901</f>
        <v>6.076923076923077E-2</v>
      </c>
      <c r="BY888" s="125">
        <f t="shared" ref="BY888" si="17305">Q888/Q901</f>
        <v>5.7398630858346497E-2</v>
      </c>
      <c r="BZ888" s="126">
        <f t="shared" ref="BZ888" si="17306">R888/R901</f>
        <v>4.8976468337478478E-2</v>
      </c>
      <c r="CA888" s="127">
        <f t="shared" ref="CA888" si="17307">S888/S901</f>
        <v>5.774617539323422E-2</v>
      </c>
      <c r="CB888" s="124">
        <f t="shared" ref="CB888" si="17308">T888/T901</f>
        <v>6.207744314689613E-2</v>
      </c>
      <c r="CC888" s="125">
        <f t="shared" ref="CC888" si="17309">U888/U901</f>
        <v>4.405286343612335E-2</v>
      </c>
      <c r="CD888" s="126">
        <f t="shared" ref="CD888" si="17310">V888/V901</f>
        <v>5.2550706822372464E-2</v>
      </c>
      <c r="CE888" s="127">
        <f t="shared" ref="CE888" si="17311">W888/W901</f>
        <v>6.8062827225130892E-2</v>
      </c>
      <c r="CF888" s="124">
        <f t="shared" ref="CF888" si="17312">X888/X901</f>
        <v>4.1328799372220767E-2</v>
      </c>
      <c r="CG888" s="125">
        <f t="shared" ref="CG888" si="17313">Y888/Y901</f>
        <v>5.1440966842268364E-2</v>
      </c>
      <c r="CH888" s="126">
        <f t="shared" ref="CH888" si="17314">Z888/Z901</f>
        <v>6.2886888013505907E-2</v>
      </c>
      <c r="CI888" s="124">
        <f t="shared" ref="CI888" si="17315">AA888/AA901</f>
        <v>5.7135686799397692E-2</v>
      </c>
      <c r="CJ888" s="130">
        <f t="shared" ref="CJ888" si="17316">AB888/AB901</f>
        <v>6.1308444287167689E-2</v>
      </c>
      <c r="CK888" s="131">
        <f t="shared" ref="CK888" si="17317">AC888/AC901</f>
        <v>5.720617566669129E-2</v>
      </c>
    </row>
    <row r="889" spans="1:89" ht="13.5" thickTop="1" x14ac:dyDescent="0.2">
      <c r="A889" s="140" t="s">
        <v>28</v>
      </c>
      <c r="B889" s="195">
        <v>386</v>
      </c>
      <c r="C889" s="189">
        <v>544</v>
      </c>
      <c r="D889" s="190">
        <v>227</v>
      </c>
      <c r="E889" s="191">
        <v>360</v>
      </c>
      <c r="F889" s="188">
        <v>404</v>
      </c>
      <c r="G889" s="192">
        <v>317</v>
      </c>
      <c r="H889" s="190">
        <v>594</v>
      </c>
      <c r="I889" s="191">
        <v>601</v>
      </c>
      <c r="J889" s="188">
        <v>217</v>
      </c>
      <c r="K889" s="189">
        <v>93</v>
      </c>
      <c r="L889" s="190">
        <v>485</v>
      </c>
      <c r="M889" s="188">
        <v>247</v>
      </c>
      <c r="N889" s="193">
        <v>468</v>
      </c>
      <c r="O889" s="196">
        <v>372</v>
      </c>
      <c r="P889" s="188">
        <v>242</v>
      </c>
      <c r="Q889" s="189">
        <v>246</v>
      </c>
      <c r="R889" s="190">
        <v>318</v>
      </c>
      <c r="S889" s="191">
        <v>324</v>
      </c>
      <c r="T889" s="188">
        <v>137</v>
      </c>
      <c r="U889" s="192">
        <v>45</v>
      </c>
      <c r="V889" s="190">
        <v>473</v>
      </c>
      <c r="W889" s="197">
        <v>269</v>
      </c>
      <c r="X889" s="188">
        <v>240</v>
      </c>
      <c r="Y889" s="192">
        <v>181</v>
      </c>
      <c r="Z889" s="190">
        <v>467</v>
      </c>
      <c r="AA889" s="188">
        <v>794</v>
      </c>
      <c r="AB889" s="165">
        <f t="shared" si="17098"/>
        <v>4658</v>
      </c>
      <c r="AC889" s="166">
        <f t="shared" si="17015"/>
        <v>4393</v>
      </c>
      <c r="BI889" s="140" t="s">
        <v>28</v>
      </c>
      <c r="BJ889" s="124">
        <f>B889/B901</f>
        <v>5.2353180523531807E-2</v>
      </c>
      <c r="BK889" s="125">
        <f t="shared" ref="BK889" si="17318">C889/C901</f>
        <v>6.9583013558454851E-2</v>
      </c>
      <c r="BL889" s="126">
        <f t="shared" ref="BL889" si="17319">D889/D901</f>
        <v>5.4462571976967369E-2</v>
      </c>
      <c r="BM889" s="127">
        <f t="shared" ref="BM889" si="17320">E889/E901</f>
        <v>9.0225563909774431E-2</v>
      </c>
      <c r="BN889" s="124">
        <f t="shared" ref="BN889" si="17321">F889/F901</f>
        <v>6.6534914361001313E-2</v>
      </c>
      <c r="BO889" s="125">
        <f t="shared" ref="BO889" si="17322">G889/G901</f>
        <v>6.6610632485816348E-2</v>
      </c>
      <c r="BP889" s="126">
        <f t="shared" ref="BP889" si="17323">H889/H901</f>
        <v>6.9230769230769235E-2</v>
      </c>
      <c r="BQ889" s="127">
        <f t="shared" ref="BQ889" si="17324">I889/I901</f>
        <v>7.6365946632782719E-2</v>
      </c>
      <c r="BR889" s="124">
        <f t="shared" ref="BR889" si="17325">J889/J901</f>
        <v>0.1044776119402985</v>
      </c>
      <c r="BS889" s="125">
        <f t="shared" ref="BS889" si="17326">K889/K901</f>
        <v>5.0875273522975932E-2</v>
      </c>
      <c r="BT889" s="126">
        <f t="shared" ref="BT889" si="17327">L889/L901</f>
        <v>0.11017719218537028</v>
      </c>
      <c r="BU889" s="124">
        <f t="shared" ref="BU889" si="17328">M889/M901</f>
        <v>5.2087726697595954E-2</v>
      </c>
      <c r="BV889" s="128">
        <f t="shared" ref="BV889" si="17329">N889/N901</f>
        <v>6.7280046003450264E-2</v>
      </c>
      <c r="BW889" s="129">
        <f t="shared" ref="BW889" si="17330">O889/O901</f>
        <v>5.0937970696973846E-2</v>
      </c>
      <c r="BX889" s="124">
        <f t="shared" ref="BX889" si="17331">P889/P901</f>
        <v>6.2051282051282054E-2</v>
      </c>
      <c r="BY889" s="125">
        <f t="shared" ref="BY889" si="17332">Q889/Q901</f>
        <v>6.4770932069510262E-2</v>
      </c>
      <c r="BZ889" s="126">
        <f t="shared" ref="BZ889" si="17333">R889/R901</f>
        <v>6.0837956762961547E-2</v>
      </c>
      <c r="CA889" s="127">
        <f t="shared" ref="CA889" si="17334">S889/S901</f>
        <v>6.9812540400775697E-2</v>
      </c>
      <c r="CB889" s="124">
        <f t="shared" ref="CB889" si="17335">T889/T901</f>
        <v>8.4204056545789802E-2</v>
      </c>
      <c r="CC889" s="125">
        <f t="shared" ref="CC889" si="17336">U889/U901</f>
        <v>3.3039647577092511E-2</v>
      </c>
      <c r="CD889" s="126">
        <f t="shared" ref="CD889" si="17337">V889/V901</f>
        <v>7.267977873386601E-2</v>
      </c>
      <c r="CE889" s="127">
        <f t="shared" ref="CE889" si="17338">W889/W901</f>
        <v>6.1233781015251537E-2</v>
      </c>
      <c r="CF889" s="124">
        <f t="shared" ref="CF889" si="17339">X889/X901</f>
        <v>6.2777923097044205E-2</v>
      </c>
      <c r="CG889" s="125">
        <f t="shared" ref="CG889" si="17340">Y889/Y901</f>
        <v>5.6089246978617911E-2</v>
      </c>
      <c r="CH889" s="126">
        <f t="shared" ref="CH889" si="17341">Z889/Z901</f>
        <v>6.570061902082161E-2</v>
      </c>
      <c r="CI889" s="124">
        <f t="shared" ref="CI889" si="17342">AA889/AA901</f>
        <v>6.6421281579387648E-2</v>
      </c>
      <c r="CJ889" s="130">
        <f t="shared" ref="CJ889" si="17343">AB889/AB901</f>
        <v>6.8680792085047404E-2</v>
      </c>
      <c r="CK889" s="131">
        <f t="shared" ref="CK889" si="17344">AC889/AC901</f>
        <v>6.4903597547462513E-2</v>
      </c>
    </row>
    <row r="890" spans="1:89" x14ac:dyDescent="0.2">
      <c r="A890" s="132" t="s">
        <v>29</v>
      </c>
      <c r="B890" s="198">
        <v>317</v>
      </c>
      <c r="C890" s="182">
        <v>513</v>
      </c>
      <c r="D890" s="183">
        <v>195</v>
      </c>
      <c r="E890" s="184">
        <v>240</v>
      </c>
      <c r="F890" s="181">
        <v>339</v>
      </c>
      <c r="G890" s="185">
        <v>352</v>
      </c>
      <c r="H890" s="183">
        <v>612</v>
      </c>
      <c r="I890" s="184">
        <v>458</v>
      </c>
      <c r="J890" s="181">
        <v>147</v>
      </c>
      <c r="K890" s="182">
        <v>53</v>
      </c>
      <c r="L890" s="183">
        <v>279</v>
      </c>
      <c r="M890" s="181">
        <v>191</v>
      </c>
      <c r="N890" s="186">
        <v>317</v>
      </c>
      <c r="O890" s="199">
        <v>372</v>
      </c>
      <c r="P890" s="181">
        <v>228</v>
      </c>
      <c r="Q890" s="182">
        <v>164</v>
      </c>
      <c r="R890" s="183">
        <v>337</v>
      </c>
      <c r="S890" s="184">
        <v>254</v>
      </c>
      <c r="T890" s="181">
        <v>193</v>
      </c>
      <c r="U890" s="185">
        <v>33</v>
      </c>
      <c r="V890" s="183">
        <v>529</v>
      </c>
      <c r="W890" s="200">
        <v>294</v>
      </c>
      <c r="X890" s="181">
        <v>306</v>
      </c>
      <c r="Y890" s="185">
        <v>163</v>
      </c>
      <c r="Z890" s="183">
        <v>435</v>
      </c>
      <c r="AA890" s="181">
        <v>821</v>
      </c>
      <c r="AB890" s="165">
        <f t="shared" si="17098"/>
        <v>4234</v>
      </c>
      <c r="AC890" s="166">
        <f t="shared" si="17015"/>
        <v>3908</v>
      </c>
      <c r="BI890" s="132" t="s">
        <v>29</v>
      </c>
      <c r="BJ890" s="124">
        <f>B890/B901</f>
        <v>4.2994710429947104E-2</v>
      </c>
      <c r="BK890" s="125">
        <f t="shared" ref="BK890" si="17345">C890/C901</f>
        <v>6.5617805065234069E-2</v>
      </c>
      <c r="BL890" s="126">
        <f t="shared" ref="BL890" si="17346">D890/D901</f>
        <v>4.6785028790786949E-2</v>
      </c>
      <c r="BM890" s="127">
        <f t="shared" ref="BM890" si="17347">E890/E901</f>
        <v>6.0150375939849621E-2</v>
      </c>
      <c r="BN890" s="124">
        <f t="shared" ref="BN890" si="17348">F890/F901</f>
        <v>5.5830039525691696E-2</v>
      </c>
      <c r="BO890" s="125">
        <f t="shared" ref="BO890" si="17349">G890/G901</f>
        <v>7.3965118722420675E-2</v>
      </c>
      <c r="BP890" s="126">
        <f t="shared" ref="BP890" si="17350">H890/H901</f>
        <v>7.1328671328671323E-2</v>
      </c>
      <c r="BQ890" s="127">
        <f t="shared" ref="BQ890" si="17351">I890/I901</f>
        <v>5.8195679796696313E-2</v>
      </c>
      <c r="BR890" s="124">
        <f t="shared" ref="BR890" si="17352">J890/J901</f>
        <v>7.077515647568608E-2</v>
      </c>
      <c r="BS890" s="125">
        <f t="shared" ref="BS890" si="17353">K890/K901</f>
        <v>2.899343544857768E-2</v>
      </c>
      <c r="BT890" s="126">
        <f t="shared" ref="BT890" si="17354">L890/L901</f>
        <v>6.3380281690140844E-2</v>
      </c>
      <c r="BU890" s="124">
        <f t="shared" ref="BU890" si="17355">M890/M901</f>
        <v>4.027836355967946E-2</v>
      </c>
      <c r="BV890" s="128">
        <f t="shared" ref="BV890" si="17356">N890/N901</f>
        <v>4.5572167912593442E-2</v>
      </c>
      <c r="BW890" s="129">
        <f t="shared" ref="BW890" si="17357">O890/O901</f>
        <v>5.0937970696973846E-2</v>
      </c>
      <c r="BX890" s="124">
        <f t="shared" ref="BX890" si="17358">P890/P901</f>
        <v>5.8461538461538461E-2</v>
      </c>
      <c r="BY890" s="125">
        <f t="shared" ref="BY890" si="17359">Q890/Q901</f>
        <v>4.318062137967351E-2</v>
      </c>
      <c r="BZ890" s="126">
        <f t="shared" ref="BZ890" si="17360">R890/R901</f>
        <v>6.4472929022383774E-2</v>
      </c>
      <c r="CA890" s="127">
        <f t="shared" ref="CA890" si="17361">S890/S901</f>
        <v>5.4729584141348847E-2</v>
      </c>
      <c r="CB890" s="124">
        <f t="shared" ref="CB890" si="17362">T890/T901</f>
        <v>0.11862323294406883</v>
      </c>
      <c r="CC890" s="125">
        <f t="shared" ref="CC890" si="17363">U890/U901</f>
        <v>2.4229074889867842E-2</v>
      </c>
      <c r="CD890" s="126">
        <f t="shared" ref="CD890" si="17364">V890/V901</f>
        <v>8.1284572833435778E-2</v>
      </c>
      <c r="CE890" s="127">
        <f t="shared" ref="CE890" si="17365">W890/W901</f>
        <v>6.692465285681766E-2</v>
      </c>
      <c r="CF890" s="124">
        <f t="shared" ref="CF890" si="17366">X890/X901</f>
        <v>8.0041851948731368E-2</v>
      </c>
      <c r="CG890" s="125">
        <f t="shared" ref="CG890" si="17367">Y890/Y901</f>
        <v>5.0511310814998447E-2</v>
      </c>
      <c r="CH890" s="126">
        <f t="shared" ref="CH890" si="17368">Z890/Z901</f>
        <v>6.1198649409116491E-2</v>
      </c>
      <c r="CI890" s="124">
        <f t="shared" ref="CI890" si="17369">AA890/AA901</f>
        <v>6.8679939769114934E-2</v>
      </c>
      <c r="CJ890" s="130">
        <f t="shared" ref="CJ890" si="17370">AB890/AB901</f>
        <v>6.2429041152445408E-2</v>
      </c>
      <c r="CK890" s="131">
        <f t="shared" ref="CK890" si="17371">AC890/AC901</f>
        <v>5.7738051266898134E-2</v>
      </c>
    </row>
    <row r="891" spans="1:89" x14ac:dyDescent="0.2">
      <c r="A891" s="140" t="s">
        <v>30</v>
      </c>
      <c r="B891" s="195">
        <v>586</v>
      </c>
      <c r="C891" s="189">
        <v>668</v>
      </c>
      <c r="D891" s="190">
        <v>248</v>
      </c>
      <c r="E891" s="191">
        <v>295</v>
      </c>
      <c r="F891" s="188">
        <v>401</v>
      </c>
      <c r="G891" s="192">
        <v>476</v>
      </c>
      <c r="H891" s="190">
        <v>649</v>
      </c>
      <c r="I891" s="191">
        <v>587</v>
      </c>
      <c r="J891" s="188">
        <v>172</v>
      </c>
      <c r="K891" s="189">
        <v>71</v>
      </c>
      <c r="L891" s="190">
        <v>283</v>
      </c>
      <c r="M891" s="188">
        <v>177</v>
      </c>
      <c r="N891" s="193">
        <v>362</v>
      </c>
      <c r="O891" s="196">
        <v>419</v>
      </c>
      <c r="P891" s="188">
        <v>283</v>
      </c>
      <c r="Q891" s="189">
        <v>239</v>
      </c>
      <c r="R891" s="190">
        <v>301</v>
      </c>
      <c r="S891" s="191">
        <v>286</v>
      </c>
      <c r="T891" s="188">
        <v>140</v>
      </c>
      <c r="U891" s="192">
        <v>33</v>
      </c>
      <c r="V891" s="190">
        <v>432</v>
      </c>
      <c r="W891" s="197">
        <v>140</v>
      </c>
      <c r="X891" s="188">
        <v>338</v>
      </c>
      <c r="Y891" s="192">
        <v>191</v>
      </c>
      <c r="Z891" s="190">
        <v>371</v>
      </c>
      <c r="AA891" s="188">
        <v>974</v>
      </c>
      <c r="AB891" s="165">
        <f t="shared" si="17098"/>
        <v>4566</v>
      </c>
      <c r="AC891" s="166">
        <f t="shared" si="17015"/>
        <v>4556</v>
      </c>
      <c r="BI891" s="140" t="s">
        <v>30</v>
      </c>
      <c r="BJ891" s="124">
        <f>B891/B901</f>
        <v>7.9479180794791812E-2</v>
      </c>
      <c r="BK891" s="125">
        <f t="shared" ref="BK891" si="17372">C891/C901</f>
        <v>8.5443847531337935E-2</v>
      </c>
      <c r="BL891" s="126">
        <f t="shared" ref="BL891" si="17373">D891/D901</f>
        <v>5.9500959692898273E-2</v>
      </c>
      <c r="BM891" s="127">
        <f t="shared" ref="BM891" si="17374">E891/E901</f>
        <v>7.3934837092731825E-2</v>
      </c>
      <c r="BN891" s="124">
        <f t="shared" ref="BN891" si="17375">F891/F901</f>
        <v>6.6040843214756256E-2</v>
      </c>
      <c r="BO891" s="125">
        <f t="shared" ref="BO891" si="17376">G891/G901</f>
        <v>0.10002101281781887</v>
      </c>
      <c r="BP891" s="126">
        <f t="shared" ref="BP891" si="17377">H891/H901</f>
        <v>7.5641025641025636E-2</v>
      </c>
      <c r="BQ891" s="127">
        <f t="shared" ref="BQ891" si="17378">I891/I901</f>
        <v>7.4587039390088941E-2</v>
      </c>
      <c r="BR891" s="124">
        <f t="shared" ref="BR891" si="17379">J891/J901</f>
        <v>8.2811747713047668E-2</v>
      </c>
      <c r="BS891" s="125">
        <f t="shared" ref="BS891" si="17380">K891/K901</f>
        <v>3.8840262582056896E-2</v>
      </c>
      <c r="BT891" s="126">
        <f t="shared" ref="BT891" si="17381">L891/L901</f>
        <v>6.4288959563834625E-2</v>
      </c>
      <c r="BU891" s="124">
        <f t="shared" ref="BU891" si="17382">M891/M901</f>
        <v>3.7326022775200335E-2</v>
      </c>
      <c r="BV891" s="128">
        <f t="shared" ref="BV891" si="17383">N891/N901</f>
        <v>5.2041403105232892E-2</v>
      </c>
      <c r="BW891" s="129">
        <f t="shared" ref="BW891" si="17384">O891/O901</f>
        <v>5.7373682048473228E-2</v>
      </c>
      <c r="BX891" s="124">
        <f t="shared" ref="BX891" si="17385">P891/P901</f>
        <v>7.2564102564102562E-2</v>
      </c>
      <c r="BY891" s="125">
        <f t="shared" ref="BY891" si="17386">Q891/Q901</f>
        <v>6.2927856766719331E-2</v>
      </c>
      <c r="BZ891" s="126">
        <f t="shared" ref="BZ891" si="17387">R891/R901</f>
        <v>5.7585613162425865E-2</v>
      </c>
      <c r="CA891" s="127">
        <f t="shared" ref="CA891" si="17388">S891/S901</f>
        <v>6.1624649859943981E-2</v>
      </c>
      <c r="CB891" s="124">
        <f t="shared" ref="CB891" si="17389">T891/T901</f>
        <v>8.6047940995697597E-2</v>
      </c>
      <c r="CC891" s="125">
        <f t="shared" ref="CC891" si="17390">U891/U901</f>
        <v>2.4229074889867842E-2</v>
      </c>
      <c r="CD891" s="126">
        <f t="shared" ref="CD891" si="17391">V891/V901</f>
        <v>6.6379840196681014E-2</v>
      </c>
      <c r="CE891" s="127">
        <f t="shared" ref="CE891" si="17392">W891/W901</f>
        <v>3.1868882312770318E-2</v>
      </c>
      <c r="CF891" s="124">
        <f t="shared" ref="CF891" si="17393">X891/X901</f>
        <v>8.8412241695003918E-2</v>
      </c>
      <c r="CG891" s="125">
        <f t="shared" ref="CG891" si="17394">Y891/Y901</f>
        <v>5.9188100402850947E-2</v>
      </c>
      <c r="CH891" s="126">
        <f t="shared" ref="CH891" si="17395">Z891/Z901</f>
        <v>5.2194710185706247E-2</v>
      </c>
      <c r="CI891" s="124">
        <f t="shared" ref="CI891" si="17396">AA891/AA901</f>
        <v>8.1479002844236245E-2</v>
      </c>
      <c r="CJ891" s="130">
        <f t="shared" ref="CJ891" si="17397">AB891/AB901</f>
        <v>6.732428009023754E-2</v>
      </c>
      <c r="CK891" s="131">
        <f t="shared" ref="CK891" si="17398">AC891/AC901</f>
        <v>6.7311812070621257E-2</v>
      </c>
    </row>
    <row r="892" spans="1:89" x14ac:dyDescent="0.2">
      <c r="A892" s="132" t="s">
        <v>31</v>
      </c>
      <c r="B892" s="198">
        <v>506</v>
      </c>
      <c r="C892" s="182">
        <v>693</v>
      </c>
      <c r="D892" s="183">
        <v>194</v>
      </c>
      <c r="E892" s="184">
        <v>351</v>
      </c>
      <c r="F892" s="181">
        <v>297</v>
      </c>
      <c r="G892" s="185">
        <v>480</v>
      </c>
      <c r="H892" s="183">
        <v>654</v>
      </c>
      <c r="I892" s="184">
        <v>663</v>
      </c>
      <c r="J892" s="181">
        <v>171</v>
      </c>
      <c r="K892" s="182">
        <v>88</v>
      </c>
      <c r="L892" s="183">
        <v>320</v>
      </c>
      <c r="M892" s="181">
        <v>147</v>
      </c>
      <c r="N892" s="186">
        <v>382</v>
      </c>
      <c r="O892" s="199">
        <v>420</v>
      </c>
      <c r="P892" s="181">
        <v>255</v>
      </c>
      <c r="Q892" s="182">
        <v>272</v>
      </c>
      <c r="R892" s="183">
        <v>334</v>
      </c>
      <c r="S892" s="184">
        <v>344</v>
      </c>
      <c r="T892" s="181">
        <v>145</v>
      </c>
      <c r="U892" s="185">
        <v>37</v>
      </c>
      <c r="V892" s="183">
        <v>631</v>
      </c>
      <c r="W892" s="200">
        <v>199</v>
      </c>
      <c r="X892" s="181">
        <v>319</v>
      </c>
      <c r="Y892" s="185">
        <v>248</v>
      </c>
      <c r="Z892" s="183">
        <v>471</v>
      </c>
      <c r="AA892" s="181">
        <v>1006</v>
      </c>
      <c r="AB892" s="165">
        <f t="shared" si="17098"/>
        <v>4679</v>
      </c>
      <c r="AC892" s="166">
        <f t="shared" si="17015"/>
        <v>4948</v>
      </c>
      <c r="BI892" s="132" t="s">
        <v>31</v>
      </c>
      <c r="BJ892" s="124">
        <f>B892/B901</f>
        <v>6.8628780686287805E-2</v>
      </c>
      <c r="BK892" s="125">
        <f t="shared" ref="BK892" si="17399">C892/C901</f>
        <v>8.8641596316193394E-2</v>
      </c>
      <c r="BL892" s="126">
        <f t="shared" ref="BL892" si="17400">D892/D901</f>
        <v>4.6545105566218811E-2</v>
      </c>
      <c r="BM892" s="127">
        <f t="shared" ref="BM892" si="17401">E892/E901</f>
        <v>8.7969924812030073E-2</v>
      </c>
      <c r="BN892" s="124">
        <f t="shared" ref="BN892" si="17402">F892/F901</f>
        <v>4.8913043478260872E-2</v>
      </c>
      <c r="BO892" s="125">
        <f t="shared" ref="BO892" si="17403">G892/G901</f>
        <v>0.10086152553057365</v>
      </c>
      <c r="BP892" s="126">
        <f t="shared" ref="BP892" si="17404">H892/H901</f>
        <v>7.6223776223776227E-2</v>
      </c>
      <c r="BQ892" s="127">
        <f t="shared" ref="BQ892" si="17405">I892/I901</f>
        <v>8.4243964421855153E-2</v>
      </c>
      <c r="BR892" s="124">
        <f t="shared" ref="BR892" si="17406">J892/J901</f>
        <v>8.2330284063553208E-2</v>
      </c>
      <c r="BS892" s="125">
        <f t="shared" ref="BS892" si="17407">K892/K901</f>
        <v>4.8140043763676151E-2</v>
      </c>
      <c r="BT892" s="126">
        <f t="shared" ref="BT892" si="17408">L892/L901</f>
        <v>7.2694229895502047E-2</v>
      </c>
      <c r="BU892" s="124">
        <f t="shared" ref="BU892" si="17409">M892/M901</f>
        <v>3.0999578237030787E-2</v>
      </c>
      <c r="BV892" s="128">
        <f t="shared" ref="BV892" si="17410">N892/N901</f>
        <v>5.4916618746405979E-2</v>
      </c>
      <c r="BW892" s="129">
        <f t="shared" ref="BW892" si="17411">O892/O901</f>
        <v>5.7510612077228539E-2</v>
      </c>
      <c r="BX892" s="124">
        <f t="shared" ref="BX892" si="17412">P892/P901</f>
        <v>6.5384615384615388E-2</v>
      </c>
      <c r="BY892" s="125">
        <f t="shared" ref="BY892" si="17413">Q892/Q901</f>
        <v>7.1616640337019477E-2</v>
      </c>
      <c r="BZ892" s="126">
        <f t="shared" ref="BZ892" si="17414">R892/R901</f>
        <v>6.3898986034053945E-2</v>
      </c>
      <c r="CA892" s="127">
        <f t="shared" ref="CA892" si="17415">S892/S901</f>
        <v>7.4121956474897652E-2</v>
      </c>
      <c r="CB892" s="124">
        <f t="shared" ref="CB892" si="17416">T892/T901</f>
        <v>8.9121081745543951E-2</v>
      </c>
      <c r="CC892" s="125">
        <f t="shared" ref="CC892" si="17417">U892/U901</f>
        <v>2.7165932452276064E-2</v>
      </c>
      <c r="CD892" s="126">
        <f t="shared" ref="CD892" si="17418">V892/V901</f>
        <v>9.6957590657652123E-2</v>
      </c>
      <c r="CE892" s="127">
        <f t="shared" ref="CE892" si="17419">W892/W901</f>
        <v>4.5299339858866382E-2</v>
      </c>
      <c r="CF892" s="124">
        <f t="shared" ref="CF892" si="17420">X892/X901</f>
        <v>8.3442322783154596E-2</v>
      </c>
      <c r="CG892" s="125">
        <f t="shared" ref="CG892" si="17421">Y892/Y901</f>
        <v>7.6851564920979235E-2</v>
      </c>
      <c r="CH892" s="126">
        <f t="shared" ref="CH892" si="17422">Z892/Z901</f>
        <v>6.6263365222284751E-2</v>
      </c>
      <c r="CI892" s="124">
        <f t="shared" ref="CI892" si="17423">AA892/AA901</f>
        <v>8.4155931069098217E-2</v>
      </c>
      <c r="CJ892" s="130">
        <f t="shared" ref="CJ892" si="17424">AB892/AB901</f>
        <v>6.8990430692558349E-2</v>
      </c>
      <c r="CK892" s="131">
        <f t="shared" ref="CK892" si="17425">AC892/AC901</f>
        <v>7.3103346383984635E-2</v>
      </c>
    </row>
    <row r="893" spans="1:89" x14ac:dyDescent="0.2">
      <c r="A893" s="140" t="s">
        <v>32</v>
      </c>
      <c r="B893" s="195">
        <v>556</v>
      </c>
      <c r="C893" s="189">
        <v>474</v>
      </c>
      <c r="D893" s="190">
        <v>250</v>
      </c>
      <c r="E893" s="191">
        <v>286</v>
      </c>
      <c r="F893" s="188">
        <v>277</v>
      </c>
      <c r="G893" s="192">
        <v>446</v>
      </c>
      <c r="H893" s="190">
        <v>557</v>
      </c>
      <c r="I893" s="191">
        <v>542</v>
      </c>
      <c r="J893" s="188">
        <v>173</v>
      </c>
      <c r="K893" s="189">
        <v>57</v>
      </c>
      <c r="L893" s="190">
        <v>317</v>
      </c>
      <c r="M893" s="188">
        <v>177</v>
      </c>
      <c r="N893" s="193">
        <v>439</v>
      </c>
      <c r="O893" s="196">
        <v>458</v>
      </c>
      <c r="P893" s="188">
        <v>279</v>
      </c>
      <c r="Q893" s="189">
        <v>273</v>
      </c>
      <c r="R893" s="190">
        <v>249</v>
      </c>
      <c r="S893" s="191">
        <v>330</v>
      </c>
      <c r="T893" s="188">
        <v>170</v>
      </c>
      <c r="U893" s="192">
        <v>33</v>
      </c>
      <c r="V893" s="190">
        <v>512</v>
      </c>
      <c r="W893" s="197">
        <v>172</v>
      </c>
      <c r="X893" s="188">
        <v>268</v>
      </c>
      <c r="Y893" s="192">
        <v>213</v>
      </c>
      <c r="Z893" s="190">
        <v>350</v>
      </c>
      <c r="AA893" s="188">
        <v>914</v>
      </c>
      <c r="AB893" s="165">
        <f t="shared" si="17098"/>
        <v>4397</v>
      </c>
      <c r="AC893" s="166">
        <f t="shared" si="17015"/>
        <v>4375</v>
      </c>
      <c r="BI893" s="140" t="s">
        <v>32</v>
      </c>
      <c r="BJ893" s="124">
        <f>B893/B901</f>
        <v>7.5410280754102804E-2</v>
      </c>
      <c r="BK893" s="125">
        <f t="shared" ref="BK893" si="17426">C893/C901</f>
        <v>6.0629316960859554E-2</v>
      </c>
      <c r="BL893" s="126">
        <f t="shared" ref="BL893" si="17427">D893/D901</f>
        <v>5.9980806142034548E-2</v>
      </c>
      <c r="BM893" s="127">
        <f t="shared" ref="BM893" si="17428">E893/E901</f>
        <v>7.1679197994987467E-2</v>
      </c>
      <c r="BN893" s="124">
        <f t="shared" ref="BN893" si="17429">F893/F901</f>
        <v>4.5619235836627144E-2</v>
      </c>
      <c r="BO893" s="125">
        <f t="shared" ref="BO893" si="17430">G893/G901</f>
        <v>9.3717167472158011E-2</v>
      </c>
      <c r="BP893" s="126">
        <f t="shared" ref="BP893" si="17431">H893/H901</f>
        <v>6.4918414918414921E-2</v>
      </c>
      <c r="BQ893" s="127">
        <f t="shared" ref="BQ893" si="17432">I893/I901</f>
        <v>6.886912325285896E-2</v>
      </c>
      <c r="BR893" s="124">
        <f t="shared" ref="BR893" si="17433">J893/J901</f>
        <v>8.3293211362542127E-2</v>
      </c>
      <c r="BS893" s="125">
        <f t="shared" ref="BS893" si="17434">K893/K901</f>
        <v>3.1181619256017507E-2</v>
      </c>
      <c r="BT893" s="126">
        <f t="shared" ref="BT893" si="17435">L893/L901</f>
        <v>7.2012721490231718E-2</v>
      </c>
      <c r="BU893" s="124">
        <f t="shared" ref="BU893" si="17436">M893/M901</f>
        <v>3.7326022775200335E-2</v>
      </c>
      <c r="BV893" s="128">
        <f t="shared" ref="BV893" si="17437">N893/N901</f>
        <v>6.3110983323749287E-2</v>
      </c>
      <c r="BW893" s="129">
        <f t="shared" ref="BW893" si="17438">O893/O901</f>
        <v>6.271395316993017E-2</v>
      </c>
      <c r="BX893" s="124">
        <f t="shared" ref="BX893" si="17439">P893/P901</f>
        <v>7.1538461538461537E-2</v>
      </c>
      <c r="BY893" s="125">
        <f t="shared" ref="BY893" si="17440">Q893/Q901</f>
        <v>7.1879936808846759E-2</v>
      </c>
      <c r="BZ893" s="126">
        <f t="shared" ref="BZ893" si="17441">R893/R901</f>
        <v>4.7637268031375551E-2</v>
      </c>
      <c r="CA893" s="127">
        <f t="shared" ref="CA893" si="17442">S893/S901</f>
        <v>7.1105365223012279E-2</v>
      </c>
      <c r="CB893" s="124">
        <f t="shared" ref="CB893" si="17443">T893/T901</f>
        <v>0.10448678549477566</v>
      </c>
      <c r="CC893" s="125">
        <f t="shared" ref="CC893" si="17444">U893/U901</f>
        <v>2.4229074889867842E-2</v>
      </c>
      <c r="CD893" s="126">
        <f t="shared" ref="CD893" si="17445">V893/V901</f>
        <v>7.8672403196066373E-2</v>
      </c>
      <c r="CE893" s="127">
        <f t="shared" ref="CE893" si="17446">W893/W901</f>
        <v>3.9153198269974959E-2</v>
      </c>
      <c r="CF893" s="124">
        <f t="shared" ref="CF893" si="17447">X893/X901</f>
        <v>7.0102014125032697E-2</v>
      </c>
      <c r="CG893" s="125">
        <f t="shared" ref="CG893" si="17448">Y893/Y901</f>
        <v>6.6005577936163615E-2</v>
      </c>
      <c r="CH893" s="126">
        <f t="shared" ref="CH893" si="17449">Z893/Z901</f>
        <v>4.9240292628024762E-2</v>
      </c>
      <c r="CI893" s="124">
        <f t="shared" ref="CI893" si="17450">AA893/AA901</f>
        <v>7.6459762422620037E-2</v>
      </c>
      <c r="CJ893" s="130">
        <f t="shared" ref="CJ893" si="17451">AB893/AB901</f>
        <v>6.4832426534554191E-2</v>
      </c>
      <c r="CK893" s="131">
        <f t="shared" ref="CK893" si="17452">AC893/AC901</f>
        <v>6.4637659747359091E-2</v>
      </c>
    </row>
    <row r="894" spans="1:89" x14ac:dyDescent="0.2">
      <c r="A894" s="132" t="s">
        <v>33</v>
      </c>
      <c r="B894" s="198">
        <v>293</v>
      </c>
      <c r="C894" s="182">
        <v>543</v>
      </c>
      <c r="D894" s="183">
        <v>86</v>
      </c>
      <c r="E894" s="184">
        <v>312</v>
      </c>
      <c r="F894" s="181">
        <v>120</v>
      </c>
      <c r="G894" s="185">
        <v>395</v>
      </c>
      <c r="H894" s="183">
        <v>262</v>
      </c>
      <c r="I894" s="184">
        <v>548</v>
      </c>
      <c r="J894" s="181">
        <v>85</v>
      </c>
      <c r="K894" s="182">
        <v>58</v>
      </c>
      <c r="L894" s="183">
        <v>359</v>
      </c>
      <c r="M894" s="181">
        <v>162</v>
      </c>
      <c r="N894" s="186">
        <v>547</v>
      </c>
      <c r="O894" s="199">
        <v>360</v>
      </c>
      <c r="P894" s="181">
        <v>208</v>
      </c>
      <c r="Q894" s="182">
        <v>266</v>
      </c>
      <c r="R894" s="183">
        <v>141</v>
      </c>
      <c r="S894" s="184">
        <v>382</v>
      </c>
      <c r="T894" s="181">
        <v>117</v>
      </c>
      <c r="U894" s="185">
        <v>25</v>
      </c>
      <c r="V894" s="183">
        <v>653</v>
      </c>
      <c r="W894" s="200">
        <v>199</v>
      </c>
      <c r="X894" s="181">
        <v>81</v>
      </c>
      <c r="Y894" s="185">
        <v>194</v>
      </c>
      <c r="Z894" s="183">
        <v>320</v>
      </c>
      <c r="AA894" s="181">
        <v>896</v>
      </c>
      <c r="AB894" s="165">
        <f t="shared" si="17098"/>
        <v>3272</v>
      </c>
      <c r="AC894" s="166">
        <f t="shared" si="17015"/>
        <v>4340</v>
      </c>
      <c r="BI894" s="132" t="s">
        <v>33</v>
      </c>
      <c r="BJ894" s="124">
        <f>B894/B901</f>
        <v>3.9739590397395906E-2</v>
      </c>
      <c r="BK894" s="125">
        <f t="shared" ref="BK894" si="17453">C894/C901</f>
        <v>6.9455103607060628E-2</v>
      </c>
      <c r="BL894" s="126">
        <f t="shared" ref="BL894" si="17454">D894/D901</f>
        <v>2.0633397312859885E-2</v>
      </c>
      <c r="BM894" s="127">
        <f t="shared" ref="BM894" si="17455">E894/E901</f>
        <v>7.8195488721804512E-2</v>
      </c>
      <c r="BN894" s="124">
        <f t="shared" ref="BN894" si="17456">F894/F901</f>
        <v>1.9762845849802372E-2</v>
      </c>
      <c r="BO894" s="125">
        <f t="shared" ref="BO894" si="17457">G894/G901</f>
        <v>8.3000630384534563E-2</v>
      </c>
      <c r="BP894" s="126">
        <f t="shared" ref="BP894" si="17458">H894/H901</f>
        <v>3.0536130536130537E-2</v>
      </c>
      <c r="BQ894" s="127">
        <f t="shared" ref="BQ894" si="17459">I894/I901</f>
        <v>6.9631512071156296E-2</v>
      </c>
      <c r="BR894" s="124">
        <f t="shared" ref="BR894" si="17460">J894/J901</f>
        <v>4.0924410207029367E-2</v>
      </c>
      <c r="BS894" s="125">
        <f t="shared" ref="BS894" si="17461">K894/K901</f>
        <v>3.1728665207877461E-2</v>
      </c>
      <c r="BT894" s="126">
        <f t="shared" ref="BT894" si="17462">L894/L901</f>
        <v>8.1553839164016359E-2</v>
      </c>
      <c r="BU894" s="124">
        <f t="shared" ref="BU894" si="17463">M894/M901</f>
        <v>3.4162800506115566E-2</v>
      </c>
      <c r="BV894" s="128">
        <f t="shared" ref="BV894" si="17464">N894/N901</f>
        <v>7.8637147786083952E-2</v>
      </c>
      <c r="BW894" s="129">
        <f t="shared" ref="BW894" si="17465">O894/O901</f>
        <v>4.9294810351910176E-2</v>
      </c>
      <c r="BX894" s="124">
        <f t="shared" ref="BX894" si="17466">P894/P901</f>
        <v>5.3333333333333337E-2</v>
      </c>
      <c r="BY894" s="125">
        <f t="shared" ref="BY894" si="17467">Q894/Q901</f>
        <v>7.0036861506055814E-2</v>
      </c>
      <c r="BZ894" s="126">
        <f t="shared" ref="BZ894" si="17468">R894/R901</f>
        <v>2.6975320451501819E-2</v>
      </c>
      <c r="CA894" s="127">
        <f t="shared" ref="CA894" si="17469">S894/S901</f>
        <v>8.2309847015729368E-2</v>
      </c>
      <c r="CB894" s="124">
        <f t="shared" ref="CB894" si="17470">T894/T901</f>
        <v>7.1911493546404429E-2</v>
      </c>
      <c r="CC894" s="125">
        <f t="shared" ref="CC894" si="17471">U894/U901</f>
        <v>1.8355359765051395E-2</v>
      </c>
      <c r="CD894" s="126">
        <f t="shared" ref="CD894" si="17472">V894/V901</f>
        <v>0.1003380454824831</v>
      </c>
      <c r="CE894" s="127">
        <f t="shared" ref="CE894" si="17473">W894/W901</f>
        <v>4.5299339858866382E-2</v>
      </c>
      <c r="CF894" s="124">
        <f t="shared" ref="CF894" si="17474">X894/X901</f>
        <v>2.118754904525242E-2</v>
      </c>
      <c r="CG894" s="125">
        <f t="shared" ref="CG894" si="17475">Y894/Y901</f>
        <v>6.0117756430120857E-2</v>
      </c>
      <c r="CH894" s="126">
        <f t="shared" ref="CH894" si="17476">Z894/Z901</f>
        <v>4.5019696117051207E-2</v>
      </c>
      <c r="CI894" s="124">
        <f t="shared" ref="CI894" si="17477">AA894/AA901</f>
        <v>7.4953990296135184E-2</v>
      </c>
      <c r="CJ894" s="130">
        <f t="shared" ref="CJ894" si="17478">AB894/AB901</f>
        <v>4.8244643989324841E-2</v>
      </c>
      <c r="CK894" s="131">
        <f t="shared" ref="CK894" si="17479">AC894/AC901</f>
        <v>6.4120558469380223E-2</v>
      </c>
    </row>
    <row r="895" spans="1:89" x14ac:dyDescent="0.2">
      <c r="A895" s="140" t="s">
        <v>34</v>
      </c>
      <c r="B895" s="195">
        <v>6</v>
      </c>
      <c r="C895" s="189">
        <v>439</v>
      </c>
      <c r="D895" s="190">
        <v>7</v>
      </c>
      <c r="E895" s="191">
        <v>244</v>
      </c>
      <c r="F895" s="188">
        <v>20</v>
      </c>
      <c r="G895" s="192">
        <v>289</v>
      </c>
      <c r="H895" s="190">
        <v>49</v>
      </c>
      <c r="I895" s="191">
        <v>358</v>
      </c>
      <c r="J895" s="188">
        <v>7</v>
      </c>
      <c r="K895" s="189">
        <v>43</v>
      </c>
      <c r="L895" s="190">
        <v>192</v>
      </c>
      <c r="M895" s="188">
        <v>65</v>
      </c>
      <c r="N895" s="193">
        <v>216</v>
      </c>
      <c r="O895" s="196">
        <v>161</v>
      </c>
      <c r="P895" s="188">
        <v>62</v>
      </c>
      <c r="Q895" s="189">
        <v>123</v>
      </c>
      <c r="R895" s="190">
        <v>46</v>
      </c>
      <c r="S895" s="191">
        <v>147</v>
      </c>
      <c r="T895" s="188">
        <v>23</v>
      </c>
      <c r="U895" s="192">
        <v>12</v>
      </c>
      <c r="V895" s="190">
        <v>69</v>
      </c>
      <c r="W895" s="197">
        <v>76</v>
      </c>
      <c r="X895" s="188">
        <v>16</v>
      </c>
      <c r="Y895" s="192">
        <v>96</v>
      </c>
      <c r="Z895" s="190">
        <v>91</v>
      </c>
      <c r="AA895" s="188">
        <v>368</v>
      </c>
      <c r="AB895" s="165">
        <f t="shared" si="17098"/>
        <v>804</v>
      </c>
      <c r="AC895" s="166">
        <f t="shared" si="17015"/>
        <v>2421</v>
      </c>
      <c r="BI895" s="140" t="s">
        <v>34</v>
      </c>
      <c r="BJ895" s="124">
        <f>B895/B901</f>
        <v>8.1378000813780006E-4</v>
      </c>
      <c r="BK895" s="125">
        <f t="shared" ref="BK895" si="17480">C895/C901</f>
        <v>5.6152468662061909E-2</v>
      </c>
      <c r="BL895" s="126">
        <f t="shared" ref="BL895" si="17481">D895/D901</f>
        <v>1.6794625719769674E-3</v>
      </c>
      <c r="BM895" s="127">
        <f t="shared" ref="BM895" si="17482">E895/E901</f>
        <v>6.1152882205513785E-2</v>
      </c>
      <c r="BN895" s="124">
        <f t="shared" ref="BN895" si="17483">F895/F901</f>
        <v>3.2938076416337285E-3</v>
      </c>
      <c r="BO895" s="125">
        <f t="shared" ref="BO895" si="17484">G895/G901</f>
        <v>6.0727043496532886E-2</v>
      </c>
      <c r="BP895" s="126">
        <f t="shared" ref="BP895" si="17485">H895/H901</f>
        <v>5.7109557109557112E-3</v>
      </c>
      <c r="BQ895" s="127">
        <f t="shared" ref="BQ895" si="17486">I895/I901</f>
        <v>4.5489199491740788E-2</v>
      </c>
      <c r="BR895" s="124">
        <f t="shared" ref="BR895" si="17487">J895/J901</f>
        <v>3.3702455464612422E-3</v>
      </c>
      <c r="BS895" s="125">
        <f t="shared" ref="BS895" si="17488">K895/K901</f>
        <v>2.3522975929978117E-2</v>
      </c>
      <c r="BT895" s="126">
        <f t="shared" ref="BT895" si="17489">L895/L901</f>
        <v>4.3616537937301227E-2</v>
      </c>
      <c r="BU895" s="124">
        <f t="shared" ref="BU895" si="17490">M895/M901</f>
        <v>1.3707296499367356E-2</v>
      </c>
      <c r="BV895" s="128">
        <f t="shared" ref="BV895" si="17491">N895/N901</f>
        <v>3.1052328924669349E-2</v>
      </c>
      <c r="BW895" s="129">
        <f t="shared" ref="BW895" si="17492">O895/O901</f>
        <v>2.2045734629604272E-2</v>
      </c>
      <c r="BX895" s="124">
        <f t="shared" ref="BX895" si="17493">P895/P901</f>
        <v>1.5897435897435898E-2</v>
      </c>
      <c r="BY895" s="125">
        <f t="shared" ref="BY895" si="17494">Q895/Q901</f>
        <v>3.2385466034755131E-2</v>
      </c>
      <c r="BZ895" s="126">
        <f t="shared" ref="BZ895" si="17495">R895/R901</f>
        <v>8.8004591543906635E-3</v>
      </c>
      <c r="CA895" s="127">
        <f t="shared" ref="CA895" si="17496">S895/S901</f>
        <v>3.1674208144796379E-2</v>
      </c>
      <c r="CB895" s="124">
        <f t="shared" ref="CB895" si="17497">T895/T901</f>
        <v>1.4136447449293177E-2</v>
      </c>
      <c r="CC895" s="125">
        <f t="shared" ref="CC895" si="17498">U895/U901</f>
        <v>8.8105726872246704E-3</v>
      </c>
      <c r="CD895" s="126">
        <f t="shared" ref="CD895" si="17499">V895/V901</f>
        <v>1.0602335586969883E-2</v>
      </c>
      <c r="CE895" s="127">
        <f t="shared" ref="CE895" si="17500">W895/W901</f>
        <v>1.7300250398361028E-2</v>
      </c>
      <c r="CF895" s="124">
        <f t="shared" ref="CF895" si="17501">X895/X901</f>
        <v>4.18519487313628E-3</v>
      </c>
      <c r="CG895" s="125">
        <f t="shared" ref="CG895" si="17502">Y895/Y901</f>
        <v>2.9748992872637124E-2</v>
      </c>
      <c r="CH895" s="126">
        <f t="shared" ref="CH895" si="17503">Z895/Z901</f>
        <v>1.2802476083286439E-2</v>
      </c>
      <c r="CI895" s="124">
        <f t="shared" ref="CI895" si="17504">AA895/AA901</f>
        <v>3.0784674585912664E-2</v>
      </c>
      <c r="CJ895" s="130">
        <f t="shared" ref="CJ895" si="17505">AB895/AB901</f>
        <v>1.1854735258990579E-2</v>
      </c>
      <c r="CK895" s="131">
        <f t="shared" ref="CK895" si="17506">AC895/AC901</f>
        <v>3.5768634113910028E-2</v>
      </c>
    </row>
    <row r="896" spans="1:89" x14ac:dyDescent="0.2">
      <c r="A896" s="132" t="s">
        <v>35</v>
      </c>
      <c r="B896" s="198">
        <v>0</v>
      </c>
      <c r="C896" s="182">
        <v>21</v>
      </c>
      <c r="D896" s="183">
        <v>2</v>
      </c>
      <c r="E896" s="184">
        <v>33</v>
      </c>
      <c r="F896" s="181">
        <v>0</v>
      </c>
      <c r="G896" s="185">
        <v>12</v>
      </c>
      <c r="H896" s="183">
        <v>1</v>
      </c>
      <c r="I896" s="184">
        <v>16</v>
      </c>
      <c r="J896" s="181">
        <v>0</v>
      </c>
      <c r="K896" s="182">
        <v>2</v>
      </c>
      <c r="L896" s="183">
        <v>12</v>
      </c>
      <c r="M896" s="181">
        <v>3</v>
      </c>
      <c r="N896" s="186">
        <v>6</v>
      </c>
      <c r="O896" s="199">
        <v>8</v>
      </c>
      <c r="P896" s="181">
        <v>2</v>
      </c>
      <c r="Q896" s="182">
        <v>3</v>
      </c>
      <c r="R896" s="183">
        <v>5</v>
      </c>
      <c r="S896" s="184">
        <v>4</v>
      </c>
      <c r="T896" s="181">
        <v>3</v>
      </c>
      <c r="U896" s="185">
        <v>0</v>
      </c>
      <c r="V896" s="183">
        <v>2</v>
      </c>
      <c r="W896" s="200">
        <v>1</v>
      </c>
      <c r="X896" s="181">
        <v>1</v>
      </c>
      <c r="Y896" s="185">
        <v>3</v>
      </c>
      <c r="Z896" s="183">
        <v>1</v>
      </c>
      <c r="AA896" s="181">
        <v>8</v>
      </c>
      <c r="AB896" s="165">
        <f t="shared" si="17098"/>
        <v>35</v>
      </c>
      <c r="AC896" s="166">
        <f t="shared" si="17015"/>
        <v>114</v>
      </c>
      <c r="BI896" s="132" t="s">
        <v>35</v>
      </c>
      <c r="BJ896" s="124">
        <f>B896/B901</f>
        <v>0</v>
      </c>
      <c r="BK896" s="125">
        <f t="shared" ref="BK896" si="17507">C896/C901</f>
        <v>2.6861089792785879E-3</v>
      </c>
      <c r="BL896" s="126">
        <f t="shared" ref="BL896" si="17508">D896/D901</f>
        <v>4.7984644913627637E-4</v>
      </c>
      <c r="BM896" s="127">
        <f t="shared" ref="BM896" si="17509">E896/E901</f>
        <v>8.2706766917293225E-3</v>
      </c>
      <c r="BN896" s="124">
        <f t="shared" ref="BN896" si="17510">F896/F901</f>
        <v>0</v>
      </c>
      <c r="BO896" s="125">
        <f t="shared" ref="BO896" si="17511">G896/G901</f>
        <v>2.5215381382643412E-3</v>
      </c>
      <c r="BP896" s="126">
        <f t="shared" ref="BP896" si="17512">H896/H901</f>
        <v>1.1655011655011655E-4</v>
      </c>
      <c r="BQ896" s="127">
        <f t="shared" ref="BQ896" si="17513">I896/I901</f>
        <v>2.0330368487928843E-3</v>
      </c>
      <c r="BR896" s="124">
        <f t="shared" ref="BR896" si="17514">J896/J901</f>
        <v>0</v>
      </c>
      <c r="BS896" s="125">
        <f t="shared" ref="BS896" si="17515">K896/K901</f>
        <v>1.0940919037199124E-3</v>
      </c>
      <c r="BT896" s="126">
        <f t="shared" ref="BT896" si="17516">L896/L901</f>
        <v>2.7260336210813267E-3</v>
      </c>
      <c r="BU896" s="124">
        <f t="shared" ref="BU896" si="17517">M896/M901</f>
        <v>6.3264445381695485E-4</v>
      </c>
      <c r="BV896" s="128">
        <f t="shared" ref="BV896" si="17518">N896/N901</f>
        <v>8.6256469235192635E-4</v>
      </c>
      <c r="BW896" s="129">
        <f t="shared" ref="BW896" si="17519">O896/O901</f>
        <v>1.0954402300424482E-3</v>
      </c>
      <c r="BX896" s="124">
        <f t="shared" ref="BX896" si="17520">P896/P901</f>
        <v>5.1282051282051282E-4</v>
      </c>
      <c r="BY896" s="125">
        <f t="shared" ref="BY896" si="17521">Q896/Q901</f>
        <v>7.8988941548183253E-4</v>
      </c>
      <c r="BZ896" s="126">
        <f t="shared" ref="BZ896" si="17522">R896/R901</f>
        <v>9.5657164721637655E-4</v>
      </c>
      <c r="CA896" s="127">
        <f t="shared" ref="CA896" si="17523">S896/S901</f>
        <v>8.6188321482439127E-4</v>
      </c>
      <c r="CB896" s="124">
        <f t="shared" ref="CB896" si="17524">T896/T901</f>
        <v>1.8438844499078057E-3</v>
      </c>
      <c r="CC896" s="125">
        <f t="shared" ref="CC896" si="17525">U896/U901</f>
        <v>0</v>
      </c>
      <c r="CD896" s="126">
        <f t="shared" ref="CD896" si="17526">V896/V901</f>
        <v>3.0731407498463427E-4</v>
      </c>
      <c r="CE896" s="127">
        <f t="shared" ref="CE896" si="17527">W896/W901</f>
        <v>2.2763487366264513E-4</v>
      </c>
      <c r="CF896" s="124">
        <f t="shared" ref="CF896" si="17528">X896/X901</f>
        <v>2.615746795710175E-4</v>
      </c>
      <c r="CG896" s="125">
        <f t="shared" ref="CG896" si="17529">Y896/Y901</f>
        <v>9.2965602726991013E-4</v>
      </c>
      <c r="CH896" s="126">
        <f t="shared" ref="CH896" si="17530">Z896/Z901</f>
        <v>1.4068655036578504E-4</v>
      </c>
      <c r="CI896" s="124">
        <f t="shared" ref="CI896" si="17531">AA896/AA901</f>
        <v>6.6923205621549273E-4</v>
      </c>
      <c r="CJ896" s="130">
        <f t="shared" ref="CJ896" si="17532">AB896/AB901</f>
        <v>5.160643458515799E-4</v>
      </c>
      <c r="CK896" s="131">
        <f t="shared" ref="CK896" si="17533">AC896/AC901</f>
        <v>1.6842727339883283E-3</v>
      </c>
    </row>
    <row r="897" spans="1:89" x14ac:dyDescent="0.2">
      <c r="A897" s="140" t="s">
        <v>36</v>
      </c>
      <c r="B897" s="195">
        <v>0</v>
      </c>
      <c r="C897" s="189">
        <v>3</v>
      </c>
      <c r="D897" s="190">
        <v>0</v>
      </c>
      <c r="E897" s="191">
        <v>1</v>
      </c>
      <c r="F897" s="188">
        <v>0</v>
      </c>
      <c r="G897" s="192">
        <v>0</v>
      </c>
      <c r="H897" s="190">
        <v>0</v>
      </c>
      <c r="I897" s="191">
        <v>0</v>
      </c>
      <c r="J897" s="188">
        <v>0</v>
      </c>
      <c r="K897" s="192">
        <v>0</v>
      </c>
      <c r="L897" s="190">
        <v>0</v>
      </c>
      <c r="M897" s="188">
        <v>0</v>
      </c>
      <c r="N897" s="193">
        <v>0</v>
      </c>
      <c r="O897" s="196">
        <v>0</v>
      </c>
      <c r="P897" s="188">
        <v>0</v>
      </c>
      <c r="Q897" s="192">
        <v>0</v>
      </c>
      <c r="R897" s="190">
        <v>0</v>
      </c>
      <c r="S897" s="191">
        <v>0</v>
      </c>
      <c r="T897" s="188">
        <v>0</v>
      </c>
      <c r="U897" s="192">
        <v>0</v>
      </c>
      <c r="V897" s="190">
        <v>0</v>
      </c>
      <c r="W897" s="191">
        <v>0</v>
      </c>
      <c r="X897" s="188">
        <v>0</v>
      </c>
      <c r="Y897" s="192">
        <v>0</v>
      </c>
      <c r="Z897" s="190">
        <v>0</v>
      </c>
      <c r="AA897" s="188">
        <v>0</v>
      </c>
      <c r="AB897" s="165">
        <f t="shared" si="17098"/>
        <v>0</v>
      </c>
      <c r="AC897" s="166">
        <f t="shared" si="17015"/>
        <v>4</v>
      </c>
      <c r="BI897" s="140" t="s">
        <v>36</v>
      </c>
      <c r="BJ897" s="124">
        <f>B897/B901</f>
        <v>0</v>
      </c>
      <c r="BK897" s="125">
        <f t="shared" ref="BK897" si="17534">C897/C901</f>
        <v>3.8372985418265541E-4</v>
      </c>
      <c r="BL897" s="126">
        <f t="shared" ref="BL897" si="17535">D897/D901</f>
        <v>0</v>
      </c>
      <c r="BM897" s="127">
        <f t="shared" ref="BM897" si="17536">E897/E901</f>
        <v>2.506265664160401E-4</v>
      </c>
      <c r="BN897" s="124">
        <f t="shared" ref="BN897" si="17537">F897/F901</f>
        <v>0</v>
      </c>
      <c r="BO897" s="125">
        <f t="shared" ref="BO897" si="17538">G897/G901</f>
        <v>0</v>
      </c>
      <c r="BP897" s="126">
        <f t="shared" ref="BP897" si="17539">H897/H901</f>
        <v>0</v>
      </c>
      <c r="BQ897" s="127">
        <f t="shared" ref="BQ897" si="17540">I897/I901</f>
        <v>0</v>
      </c>
      <c r="BR897" s="124">
        <f t="shared" ref="BR897" si="17541">J897/J901</f>
        <v>0</v>
      </c>
      <c r="BS897" s="125">
        <f t="shared" ref="BS897" si="17542">K897/K901</f>
        <v>0</v>
      </c>
      <c r="BT897" s="126">
        <f t="shared" ref="BT897" si="17543">L897/L901</f>
        <v>0</v>
      </c>
      <c r="BU897" s="124">
        <f t="shared" ref="BU897" si="17544">M897/M901</f>
        <v>0</v>
      </c>
      <c r="BV897" s="128">
        <f t="shared" ref="BV897" si="17545">N897/N901</f>
        <v>0</v>
      </c>
      <c r="BW897" s="129">
        <f t="shared" ref="BW897" si="17546">O897/O901</f>
        <v>0</v>
      </c>
      <c r="BX897" s="124">
        <f t="shared" ref="BX897" si="17547">P897/P901</f>
        <v>0</v>
      </c>
      <c r="BY897" s="125">
        <f t="shared" ref="BY897" si="17548">Q897/Q901</f>
        <v>0</v>
      </c>
      <c r="BZ897" s="126">
        <f t="shared" ref="BZ897" si="17549">R897/R901</f>
        <v>0</v>
      </c>
      <c r="CA897" s="127">
        <f t="shared" ref="CA897" si="17550">S897/S901</f>
        <v>0</v>
      </c>
      <c r="CB897" s="124">
        <f t="shared" ref="CB897" si="17551">T897/T901</f>
        <v>0</v>
      </c>
      <c r="CC897" s="125">
        <f t="shared" ref="CC897" si="17552">U897/U901</f>
        <v>0</v>
      </c>
      <c r="CD897" s="126">
        <f t="shared" ref="CD897" si="17553">V897/V901</f>
        <v>0</v>
      </c>
      <c r="CE897" s="127">
        <f t="shared" ref="CE897" si="17554">W897/W901</f>
        <v>0</v>
      </c>
      <c r="CF897" s="124">
        <f t="shared" ref="CF897" si="17555">X897/X901</f>
        <v>0</v>
      </c>
      <c r="CG897" s="125">
        <f t="shared" ref="CG897" si="17556">Y897/Y901</f>
        <v>0</v>
      </c>
      <c r="CH897" s="126">
        <f t="shared" ref="CH897" si="17557">Z897/Z901</f>
        <v>0</v>
      </c>
      <c r="CI897" s="124">
        <f t="shared" ref="CI897" si="17558">AA897/AA901</f>
        <v>0</v>
      </c>
      <c r="CJ897" s="130">
        <f t="shared" ref="CJ897" si="17559">AB897/AB901</f>
        <v>0</v>
      </c>
      <c r="CK897" s="131">
        <f t="shared" ref="CK897" si="17560">AC897/AC901</f>
        <v>5.9097288911871166E-5</v>
      </c>
    </row>
    <row r="898" spans="1:89" x14ac:dyDescent="0.2">
      <c r="A898" s="132" t="s">
        <v>37</v>
      </c>
      <c r="B898" s="57"/>
      <c r="C898" s="58"/>
      <c r="D898" s="134"/>
      <c r="E898" s="135"/>
      <c r="F898" s="133"/>
      <c r="G898" s="136"/>
      <c r="H898" s="134"/>
      <c r="I898" s="135"/>
      <c r="J898" s="133"/>
      <c r="K898" s="136"/>
      <c r="L898" s="134"/>
      <c r="M898" s="133"/>
      <c r="N898" s="137"/>
      <c r="O898" s="138"/>
      <c r="P898" s="133"/>
      <c r="Q898" s="136"/>
      <c r="R898" s="134"/>
      <c r="S898" s="135"/>
      <c r="T898" s="133"/>
      <c r="U898" s="136"/>
      <c r="V898" s="134"/>
      <c r="W898" s="135"/>
      <c r="X898" s="133"/>
      <c r="Y898" s="136"/>
      <c r="Z898" s="139"/>
      <c r="AA898" s="2"/>
      <c r="AB898" s="165">
        <f t="shared" ref="AB898" si="17561">B898+D898+F898+H898+J898+L898+N898+P898+R898+T898+V898+X898+Z898</f>
        <v>0</v>
      </c>
      <c r="AC898" s="166">
        <f t="shared" ref="AC898" si="17562">C898+E898+G898+I898+K898+M898+O898+Q898+S898+U898+W898+Y898+AA898</f>
        <v>0</v>
      </c>
      <c r="BI898" s="132" t="s">
        <v>37</v>
      </c>
      <c r="BJ898" s="124">
        <f>B898/B901</f>
        <v>0</v>
      </c>
      <c r="BK898" s="125">
        <f t="shared" ref="BK898" si="17563">C898/C901</f>
        <v>0</v>
      </c>
      <c r="BL898" s="126">
        <f t="shared" ref="BL898" si="17564">D898/D901</f>
        <v>0</v>
      </c>
      <c r="BM898" s="127">
        <f t="shared" ref="BM898" si="17565">E898/E901</f>
        <v>0</v>
      </c>
      <c r="BN898" s="124">
        <f t="shared" ref="BN898" si="17566">F898/F901</f>
        <v>0</v>
      </c>
      <c r="BO898" s="125">
        <f t="shared" ref="BO898" si="17567">G898/G901</f>
        <v>0</v>
      </c>
      <c r="BP898" s="126">
        <f t="shared" ref="BP898" si="17568">H898/H901</f>
        <v>0</v>
      </c>
      <c r="BQ898" s="127">
        <f t="shared" ref="BQ898" si="17569">I898/I901</f>
        <v>0</v>
      </c>
      <c r="BR898" s="124">
        <f t="shared" ref="BR898" si="17570">J898/J901</f>
        <v>0</v>
      </c>
      <c r="BS898" s="125">
        <f t="shared" ref="BS898" si="17571">K898/K901</f>
        <v>0</v>
      </c>
      <c r="BT898" s="126">
        <f t="shared" ref="BT898" si="17572">L898/L901</f>
        <v>0</v>
      </c>
      <c r="BU898" s="124">
        <f t="shared" ref="BU898" si="17573">M898/M901</f>
        <v>0</v>
      </c>
      <c r="BV898" s="128">
        <f t="shared" ref="BV898" si="17574">N898/N901</f>
        <v>0</v>
      </c>
      <c r="BW898" s="129">
        <f t="shared" ref="BW898" si="17575">O898/O901</f>
        <v>0</v>
      </c>
      <c r="BX898" s="124">
        <f t="shared" ref="BX898" si="17576">P898/P901</f>
        <v>0</v>
      </c>
      <c r="BY898" s="125">
        <f t="shared" ref="BY898" si="17577">Q898/Q901</f>
        <v>0</v>
      </c>
      <c r="BZ898" s="126">
        <f t="shared" ref="BZ898" si="17578">R898/R901</f>
        <v>0</v>
      </c>
      <c r="CA898" s="127">
        <f t="shared" ref="CA898" si="17579">S898/S901</f>
        <v>0</v>
      </c>
      <c r="CB898" s="124">
        <f t="shared" ref="CB898" si="17580">T898/T901</f>
        <v>0</v>
      </c>
      <c r="CC898" s="125">
        <f t="shared" ref="CC898" si="17581">U898/U901</f>
        <v>0</v>
      </c>
      <c r="CD898" s="126">
        <f t="shared" ref="CD898" si="17582">V898/V901</f>
        <v>0</v>
      </c>
      <c r="CE898" s="127">
        <f t="shared" ref="CE898" si="17583">W898/W901</f>
        <v>0</v>
      </c>
      <c r="CF898" s="124">
        <f t="shared" ref="CF898" si="17584">X898/X901</f>
        <v>0</v>
      </c>
      <c r="CG898" s="125">
        <f t="shared" ref="CG898" si="17585">Y898/Y901</f>
        <v>0</v>
      </c>
      <c r="CH898" s="126">
        <f t="shared" ref="CH898" si="17586">Z898/Z901</f>
        <v>0</v>
      </c>
      <c r="CI898" s="124">
        <f t="shared" ref="CI898" si="17587">AA898/AA901</f>
        <v>0</v>
      </c>
      <c r="CJ898" s="130">
        <f t="shared" ref="CJ898" si="17588">AB898/AB901</f>
        <v>0</v>
      </c>
      <c r="CK898" s="131">
        <f t="shared" ref="CK898" si="17589">AC898/AC901</f>
        <v>0</v>
      </c>
    </row>
    <row r="899" spans="1:89" x14ac:dyDescent="0.2">
      <c r="A899" s="140" t="s">
        <v>38</v>
      </c>
      <c r="B899" s="55"/>
      <c r="C899" s="56"/>
      <c r="D899" s="145"/>
      <c r="E899" s="142"/>
      <c r="F899" s="143"/>
      <c r="G899" s="144"/>
      <c r="H899" s="145"/>
      <c r="I899" s="142"/>
      <c r="J899" s="143"/>
      <c r="K899" s="144"/>
      <c r="L899" s="145"/>
      <c r="M899" s="143"/>
      <c r="N899" s="147"/>
      <c r="O899" s="146"/>
      <c r="P899" s="143"/>
      <c r="Q899" s="144"/>
      <c r="R899" s="145"/>
      <c r="S899" s="142"/>
      <c r="T899" s="143"/>
      <c r="U899" s="144"/>
      <c r="V899" s="145"/>
      <c r="W899" s="142"/>
      <c r="X899" s="143"/>
      <c r="Y899" s="144"/>
      <c r="Z899" s="3"/>
      <c r="AA899" s="141"/>
      <c r="AB899" s="165"/>
      <c r="AC899" s="166"/>
      <c r="BI899" s="140" t="s">
        <v>38</v>
      </c>
      <c r="BJ899" s="124">
        <f>B899/B901</f>
        <v>0</v>
      </c>
      <c r="BK899" s="125">
        <f t="shared" ref="BK899" si="17590">C899/C901</f>
        <v>0</v>
      </c>
      <c r="BL899" s="126">
        <f t="shared" ref="BL899" si="17591">D899/D901</f>
        <v>0</v>
      </c>
      <c r="BM899" s="127">
        <f t="shared" ref="BM899" si="17592">E899/E901</f>
        <v>0</v>
      </c>
      <c r="BN899" s="124">
        <f t="shared" ref="BN899" si="17593">F899/F901</f>
        <v>0</v>
      </c>
      <c r="BO899" s="125">
        <f t="shared" ref="BO899" si="17594">G899/G901</f>
        <v>0</v>
      </c>
      <c r="BP899" s="126">
        <f t="shared" ref="BP899" si="17595">H899/H901</f>
        <v>0</v>
      </c>
      <c r="BQ899" s="127">
        <f t="shared" ref="BQ899" si="17596">I899/I901</f>
        <v>0</v>
      </c>
      <c r="BR899" s="124">
        <f t="shared" ref="BR899" si="17597">J899/J901</f>
        <v>0</v>
      </c>
      <c r="BS899" s="125">
        <f t="shared" ref="BS899" si="17598">K899/K901</f>
        <v>0</v>
      </c>
      <c r="BT899" s="126">
        <f t="shared" ref="BT899" si="17599">L899/L901</f>
        <v>0</v>
      </c>
      <c r="BU899" s="124">
        <f t="shared" ref="BU899" si="17600">M899/M901</f>
        <v>0</v>
      </c>
      <c r="BV899" s="128">
        <f t="shared" ref="BV899" si="17601">N899/N901</f>
        <v>0</v>
      </c>
      <c r="BW899" s="129">
        <f t="shared" ref="BW899" si="17602">O899/O901</f>
        <v>0</v>
      </c>
      <c r="BX899" s="124">
        <f t="shared" ref="BX899" si="17603">P899/P901</f>
        <v>0</v>
      </c>
      <c r="BY899" s="125">
        <f t="shared" ref="BY899" si="17604">Q899/Q901</f>
        <v>0</v>
      </c>
      <c r="BZ899" s="126">
        <f t="shared" ref="BZ899" si="17605">R899/R901</f>
        <v>0</v>
      </c>
      <c r="CA899" s="127">
        <f t="shared" ref="CA899" si="17606">S899/S901</f>
        <v>0</v>
      </c>
      <c r="CB899" s="124">
        <f t="shared" ref="CB899" si="17607">T899/T901</f>
        <v>0</v>
      </c>
      <c r="CC899" s="125">
        <f t="shared" ref="CC899" si="17608">U899/U901</f>
        <v>0</v>
      </c>
      <c r="CD899" s="126">
        <f t="shared" ref="CD899" si="17609">V899/V901</f>
        <v>0</v>
      </c>
      <c r="CE899" s="127">
        <f t="shared" ref="CE899" si="17610">W899/W901</f>
        <v>0</v>
      </c>
      <c r="CF899" s="124">
        <f t="shared" ref="CF899" si="17611">X899/X901</f>
        <v>0</v>
      </c>
      <c r="CG899" s="125">
        <f t="shared" ref="CG899" si="17612">Y899/Y901</f>
        <v>0</v>
      </c>
      <c r="CH899" s="126">
        <f t="shared" ref="CH899" si="17613">Z899/Z901</f>
        <v>0</v>
      </c>
      <c r="CI899" s="124">
        <f t="shared" ref="CI899" si="17614">AA899/AA901</f>
        <v>0</v>
      </c>
      <c r="CJ899" s="130">
        <f t="shared" ref="CJ899" si="17615">AB899/AB901</f>
        <v>0</v>
      </c>
      <c r="CK899" s="131">
        <f t="shared" ref="CK899" si="17616">AC899/AC901</f>
        <v>0</v>
      </c>
    </row>
    <row r="900" spans="1:89" ht="13.5" thickBot="1" x14ac:dyDescent="0.25">
      <c r="A900" s="132" t="s">
        <v>39</v>
      </c>
      <c r="B900" s="57"/>
      <c r="C900" s="58"/>
      <c r="D900" s="134"/>
      <c r="E900" s="135"/>
      <c r="F900" s="133"/>
      <c r="G900" s="136"/>
      <c r="H900" s="134"/>
      <c r="I900" s="135"/>
      <c r="J900" s="133"/>
      <c r="K900" s="136"/>
      <c r="L900" s="134"/>
      <c r="M900" s="133"/>
      <c r="N900" s="137"/>
      <c r="O900" s="138"/>
      <c r="P900" s="133"/>
      <c r="Q900" s="136"/>
      <c r="R900" s="134"/>
      <c r="S900" s="135"/>
      <c r="T900" s="133"/>
      <c r="U900" s="136"/>
      <c r="V900" s="134"/>
      <c r="W900" s="135"/>
      <c r="X900" s="133"/>
      <c r="Y900" s="136"/>
      <c r="Z900" s="139"/>
      <c r="AA900" s="2"/>
      <c r="AB900" s="165"/>
      <c r="AC900" s="166"/>
      <c r="BI900" s="132" t="s">
        <v>39</v>
      </c>
      <c r="BJ900" s="124">
        <f>B900/B901</f>
        <v>0</v>
      </c>
      <c r="BK900" s="125">
        <f t="shared" ref="BK900" si="17617">C900/C901</f>
        <v>0</v>
      </c>
      <c r="BL900" s="126">
        <f t="shared" ref="BL900" si="17618">D900/D901</f>
        <v>0</v>
      </c>
      <c r="BM900" s="127">
        <f t="shared" ref="BM900" si="17619">E900/E901</f>
        <v>0</v>
      </c>
      <c r="BN900" s="124">
        <f t="shared" ref="BN900" si="17620">F900/F901</f>
        <v>0</v>
      </c>
      <c r="BO900" s="125">
        <f t="shared" ref="BO900" si="17621">G900/G901</f>
        <v>0</v>
      </c>
      <c r="BP900" s="126">
        <f t="shared" ref="BP900" si="17622">H900/H901</f>
        <v>0</v>
      </c>
      <c r="BQ900" s="127">
        <f t="shared" ref="BQ900" si="17623">I900/I901</f>
        <v>0</v>
      </c>
      <c r="BR900" s="124">
        <f t="shared" ref="BR900" si="17624">J900/J901</f>
        <v>0</v>
      </c>
      <c r="BS900" s="125">
        <f t="shared" ref="BS900" si="17625">K900/K901</f>
        <v>0</v>
      </c>
      <c r="BT900" s="126">
        <f t="shared" ref="BT900" si="17626">L900/L901</f>
        <v>0</v>
      </c>
      <c r="BU900" s="124">
        <f t="shared" ref="BU900" si="17627">M900/M901</f>
        <v>0</v>
      </c>
      <c r="BV900" s="128">
        <f t="shared" ref="BV900" si="17628">N900/N901</f>
        <v>0</v>
      </c>
      <c r="BW900" s="129">
        <f t="shared" ref="BW900" si="17629">O900/O901</f>
        <v>0</v>
      </c>
      <c r="BX900" s="124">
        <f t="shared" ref="BX900" si="17630">P900/P901</f>
        <v>0</v>
      </c>
      <c r="BY900" s="125">
        <f t="shared" ref="BY900" si="17631">Q900/Q901</f>
        <v>0</v>
      </c>
      <c r="BZ900" s="126">
        <f t="shared" ref="BZ900" si="17632">R900/R901</f>
        <v>0</v>
      </c>
      <c r="CA900" s="127">
        <f t="shared" ref="CA900" si="17633">S900/S901</f>
        <v>0</v>
      </c>
      <c r="CB900" s="124">
        <f t="shared" ref="CB900" si="17634">T900/T901</f>
        <v>0</v>
      </c>
      <c r="CC900" s="125">
        <f t="shared" ref="CC900" si="17635">U900/U901</f>
        <v>0</v>
      </c>
      <c r="CD900" s="126">
        <f t="shared" ref="CD900" si="17636">V900/V901</f>
        <v>0</v>
      </c>
      <c r="CE900" s="127">
        <f t="shared" ref="CE900" si="17637">W900/W901</f>
        <v>0</v>
      </c>
      <c r="CF900" s="124">
        <f t="shared" ref="CF900" si="17638">X900/X901</f>
        <v>0</v>
      </c>
      <c r="CG900" s="125">
        <f t="shared" ref="CG900" si="17639">Y900/Y901</f>
        <v>0</v>
      </c>
      <c r="CH900" s="126">
        <f t="shared" ref="CH900" si="17640">Z900/Z901</f>
        <v>0</v>
      </c>
      <c r="CI900" s="124">
        <f t="shared" ref="CI900" si="17641">AA900/AA901</f>
        <v>0</v>
      </c>
      <c r="CJ900" s="130">
        <f t="shared" ref="CJ900" si="17642">AB900/AB901</f>
        <v>0</v>
      </c>
      <c r="CK900" s="131">
        <f t="shared" ref="CK900" si="17643">AC900/AC901</f>
        <v>0</v>
      </c>
    </row>
    <row r="901" spans="1:89" ht="14.25" thickTop="1" thickBot="1" x14ac:dyDescent="0.25">
      <c r="A901" s="254" t="s">
        <v>13</v>
      </c>
      <c r="B901" s="14">
        <f t="shared" ref="B901:AA901" si="17644">SUM(B878:B900)</f>
        <v>7373</v>
      </c>
      <c r="C901" s="1">
        <f t="shared" si="17644"/>
        <v>7818</v>
      </c>
      <c r="D901" s="14">
        <f t="shared" si="17644"/>
        <v>4168</v>
      </c>
      <c r="E901" s="1">
        <f t="shared" si="17644"/>
        <v>3990</v>
      </c>
      <c r="F901" s="14">
        <f t="shared" si="17644"/>
        <v>6072</v>
      </c>
      <c r="G901" s="1">
        <f t="shared" si="17644"/>
        <v>4759</v>
      </c>
      <c r="H901" s="14">
        <f t="shared" si="17644"/>
        <v>8580</v>
      </c>
      <c r="I901" s="1">
        <f t="shared" si="17644"/>
        <v>7870</v>
      </c>
      <c r="J901" s="14">
        <f t="shared" si="17644"/>
        <v>2077</v>
      </c>
      <c r="K901" s="1">
        <f t="shared" si="17644"/>
        <v>1828</v>
      </c>
      <c r="L901" s="14">
        <f t="shared" si="17644"/>
        <v>4402</v>
      </c>
      <c r="M901" s="1">
        <f t="shared" si="17644"/>
        <v>4742</v>
      </c>
      <c r="N901" s="14">
        <f t="shared" si="17644"/>
        <v>6956</v>
      </c>
      <c r="O901" s="1">
        <f t="shared" si="17644"/>
        <v>7303</v>
      </c>
      <c r="P901" s="14">
        <f t="shared" si="17644"/>
        <v>3900</v>
      </c>
      <c r="Q901" s="1">
        <f t="shared" si="17644"/>
        <v>3798</v>
      </c>
      <c r="R901" s="14">
        <f t="shared" si="17644"/>
        <v>5227</v>
      </c>
      <c r="S901" s="1">
        <f t="shared" si="17644"/>
        <v>4641</v>
      </c>
      <c r="T901" s="14">
        <f t="shared" si="17644"/>
        <v>1627</v>
      </c>
      <c r="U901" s="1">
        <f t="shared" si="17644"/>
        <v>1362</v>
      </c>
      <c r="V901" s="14">
        <f t="shared" si="17644"/>
        <v>6508</v>
      </c>
      <c r="W901" s="1">
        <f t="shared" si="17644"/>
        <v>4393</v>
      </c>
      <c r="X901" s="14">
        <f t="shared" si="17644"/>
        <v>3823</v>
      </c>
      <c r="Y901" s="1">
        <f t="shared" si="17644"/>
        <v>3227</v>
      </c>
      <c r="Z901" s="14">
        <f t="shared" si="17644"/>
        <v>7108</v>
      </c>
      <c r="AA901" s="1">
        <f t="shared" si="17644"/>
        <v>11954</v>
      </c>
      <c r="AB901" s="167">
        <f t="shared" ref="AB901:AC901" si="17645">SUM(AB877:AB900)</f>
        <v>67821</v>
      </c>
      <c r="AC901" s="168">
        <f t="shared" si="17645"/>
        <v>67685</v>
      </c>
      <c r="BI901" s="254" t="s">
        <v>13</v>
      </c>
      <c r="BJ901" s="148">
        <f>SUM(BJ877:BJ900)</f>
        <v>0.99999999999999989</v>
      </c>
      <c r="BK901" s="149">
        <f t="shared" ref="BK901:CK901" si="17646">SUM(BK877:BK900)</f>
        <v>1</v>
      </c>
      <c r="BL901" s="148">
        <f t="shared" si="17646"/>
        <v>0.99999999999999978</v>
      </c>
      <c r="BM901" s="149">
        <f t="shared" si="17646"/>
        <v>0.99999999999999989</v>
      </c>
      <c r="BN901" s="148">
        <f t="shared" si="17646"/>
        <v>1</v>
      </c>
      <c r="BO901" s="149">
        <f t="shared" si="17646"/>
        <v>0.99999999999999989</v>
      </c>
      <c r="BP901" s="148">
        <f t="shared" si="17646"/>
        <v>1</v>
      </c>
      <c r="BQ901" s="149">
        <f t="shared" si="17646"/>
        <v>0.99999999999999989</v>
      </c>
      <c r="BR901" s="148">
        <f t="shared" si="17646"/>
        <v>1</v>
      </c>
      <c r="BS901" s="149">
        <f t="shared" si="17646"/>
        <v>0.99999999999999989</v>
      </c>
      <c r="BT901" s="148">
        <f t="shared" si="17646"/>
        <v>1</v>
      </c>
      <c r="BU901" s="149">
        <f t="shared" si="17646"/>
        <v>1.0000000000000002</v>
      </c>
      <c r="BV901" s="148">
        <f t="shared" si="17646"/>
        <v>1.0000000000000002</v>
      </c>
      <c r="BW901" s="149">
        <f t="shared" si="17646"/>
        <v>0.99999999999999989</v>
      </c>
      <c r="BX901" s="148">
        <f t="shared" si="17646"/>
        <v>1</v>
      </c>
      <c r="BY901" s="149">
        <f t="shared" si="17646"/>
        <v>1</v>
      </c>
      <c r="BZ901" s="148">
        <f t="shared" si="17646"/>
        <v>1</v>
      </c>
      <c r="CA901" s="149">
        <f t="shared" si="17646"/>
        <v>0.99999999999999989</v>
      </c>
      <c r="CB901" s="148">
        <f t="shared" si="17646"/>
        <v>1</v>
      </c>
      <c r="CC901" s="149">
        <f t="shared" si="17646"/>
        <v>0.99999999999999989</v>
      </c>
      <c r="CD901" s="148">
        <f t="shared" si="17646"/>
        <v>1</v>
      </c>
      <c r="CE901" s="149">
        <f t="shared" si="17646"/>
        <v>1</v>
      </c>
      <c r="CF901" s="148">
        <f t="shared" si="17646"/>
        <v>1</v>
      </c>
      <c r="CG901" s="149">
        <f t="shared" si="17646"/>
        <v>1</v>
      </c>
      <c r="CH901" s="148">
        <f t="shared" si="17646"/>
        <v>1</v>
      </c>
      <c r="CI901" s="149">
        <f t="shared" si="17646"/>
        <v>0.99999999999999989</v>
      </c>
      <c r="CJ901" s="148">
        <f t="shared" si="17646"/>
        <v>1</v>
      </c>
      <c r="CK901" s="149">
        <f t="shared" si="17646"/>
        <v>1</v>
      </c>
    </row>
    <row r="902" spans="1:89" ht="13.5" thickTop="1" x14ac:dyDescent="0.2">
      <c r="A902" s="179"/>
    </row>
    <row r="904" spans="1:89" x14ac:dyDescent="0.2">
      <c r="A904" s="271">
        <f>+A873+1</f>
        <v>44012</v>
      </c>
      <c r="B904" s="271"/>
      <c r="C904" s="271"/>
      <c r="D904" s="271"/>
      <c r="BI904" s="270">
        <f>+BI842+2</f>
        <v>44012</v>
      </c>
      <c r="BJ904" s="270"/>
      <c r="BK904" s="270"/>
      <c r="BL904" s="270"/>
    </row>
    <row r="905" spans="1:89" ht="13.5" thickBot="1" x14ac:dyDescent="0.25">
      <c r="AE905" t="s">
        <v>84</v>
      </c>
    </row>
    <row r="906" spans="1:89" ht="14.25" thickTop="1" thickBot="1" x14ac:dyDescent="0.25">
      <c r="A906" s="268" t="s">
        <v>0</v>
      </c>
      <c r="B906" s="262" t="s">
        <v>1</v>
      </c>
      <c r="C906" s="263"/>
      <c r="D906" s="262" t="s">
        <v>2</v>
      </c>
      <c r="E906" s="263"/>
      <c r="F906" s="262" t="s">
        <v>3</v>
      </c>
      <c r="G906" s="263"/>
      <c r="H906" s="262" t="s">
        <v>4</v>
      </c>
      <c r="I906" s="263"/>
      <c r="J906" s="262" t="s">
        <v>5</v>
      </c>
      <c r="K906" s="263"/>
      <c r="L906" s="262" t="s">
        <v>6</v>
      </c>
      <c r="M906" s="263"/>
      <c r="N906" s="262" t="s">
        <v>7</v>
      </c>
      <c r="O906" s="263"/>
      <c r="P906" s="262" t="s">
        <v>8</v>
      </c>
      <c r="Q906" s="263"/>
      <c r="R906" s="262" t="s">
        <v>9</v>
      </c>
      <c r="S906" s="263"/>
      <c r="T906" s="262" t="s">
        <v>10</v>
      </c>
      <c r="U906" s="263"/>
      <c r="V906" s="262" t="s">
        <v>11</v>
      </c>
      <c r="W906" s="263"/>
      <c r="X906" s="262" t="s">
        <v>12</v>
      </c>
      <c r="Y906" s="263"/>
      <c r="Z906" s="264" t="s">
        <v>40</v>
      </c>
      <c r="AA906" s="265"/>
      <c r="AB906" s="266" t="s">
        <v>41</v>
      </c>
      <c r="AC906" s="267"/>
      <c r="AE906" s="268" t="s">
        <v>0</v>
      </c>
      <c r="AF906" s="262" t="s">
        <v>1</v>
      </c>
      <c r="AG906" s="263"/>
      <c r="AH906" s="262" t="s">
        <v>2</v>
      </c>
      <c r="AI906" s="263"/>
      <c r="AJ906" s="262" t="s">
        <v>3</v>
      </c>
      <c r="AK906" s="263"/>
      <c r="AL906" s="262" t="s">
        <v>4</v>
      </c>
      <c r="AM906" s="263"/>
      <c r="AN906" s="262" t="s">
        <v>5</v>
      </c>
      <c r="AO906" s="263"/>
      <c r="AP906" s="262" t="s">
        <v>6</v>
      </c>
      <c r="AQ906" s="263"/>
      <c r="AR906" s="262" t="s">
        <v>7</v>
      </c>
      <c r="AS906" s="263"/>
      <c r="AT906" s="262" t="s">
        <v>8</v>
      </c>
      <c r="AU906" s="263"/>
      <c r="AV906" s="262" t="s">
        <v>9</v>
      </c>
      <c r="AW906" s="263"/>
      <c r="AX906" s="262" t="s">
        <v>10</v>
      </c>
      <c r="AY906" s="263"/>
      <c r="AZ906" s="262" t="s">
        <v>11</v>
      </c>
      <c r="BA906" s="263"/>
      <c r="BB906" s="262" t="s">
        <v>12</v>
      </c>
      <c r="BC906" s="263"/>
      <c r="BD906" s="264" t="s">
        <v>40</v>
      </c>
      <c r="BE906" s="265"/>
      <c r="BF906" s="266" t="s">
        <v>41</v>
      </c>
      <c r="BG906" s="267"/>
      <c r="BI906" s="268" t="s">
        <v>0</v>
      </c>
      <c r="BJ906" s="262" t="s">
        <v>1</v>
      </c>
      <c r="BK906" s="263"/>
      <c r="BL906" s="262" t="s">
        <v>2</v>
      </c>
      <c r="BM906" s="263"/>
      <c r="BN906" s="262" t="s">
        <v>3</v>
      </c>
      <c r="BO906" s="263"/>
      <c r="BP906" s="262" t="s">
        <v>4</v>
      </c>
      <c r="BQ906" s="263"/>
      <c r="BR906" s="262" t="s">
        <v>5</v>
      </c>
      <c r="BS906" s="263"/>
      <c r="BT906" s="262" t="s">
        <v>6</v>
      </c>
      <c r="BU906" s="263"/>
      <c r="BV906" s="262" t="s">
        <v>7</v>
      </c>
      <c r="BW906" s="263"/>
      <c r="BX906" s="262" t="s">
        <v>8</v>
      </c>
      <c r="BY906" s="263"/>
      <c r="BZ906" s="262" t="s">
        <v>9</v>
      </c>
      <c r="CA906" s="263"/>
      <c r="CB906" s="262" t="s">
        <v>10</v>
      </c>
      <c r="CC906" s="263"/>
      <c r="CD906" s="262" t="s">
        <v>11</v>
      </c>
      <c r="CE906" s="263"/>
      <c r="CF906" s="262" t="s">
        <v>12</v>
      </c>
      <c r="CG906" s="263"/>
      <c r="CH906" s="264" t="s">
        <v>40</v>
      </c>
      <c r="CI906" s="265"/>
      <c r="CJ906" s="262" t="s">
        <v>41</v>
      </c>
      <c r="CK906" s="263"/>
    </row>
    <row r="907" spans="1:89" ht="15" thickTop="1" thickBot="1" x14ac:dyDescent="0.3">
      <c r="A907" s="269"/>
      <c r="B907" s="112" t="s">
        <v>14</v>
      </c>
      <c r="C907" s="113" t="s">
        <v>15</v>
      </c>
      <c r="D907" s="114" t="s">
        <v>14</v>
      </c>
      <c r="E907" s="115" t="s">
        <v>15</v>
      </c>
      <c r="F907" s="112" t="s">
        <v>14</v>
      </c>
      <c r="G907" s="113" t="s">
        <v>15</v>
      </c>
      <c r="H907" s="114" t="s">
        <v>14</v>
      </c>
      <c r="I907" s="115" t="s">
        <v>15</v>
      </c>
      <c r="J907" s="112" t="s">
        <v>14</v>
      </c>
      <c r="K907" s="113" t="s">
        <v>15</v>
      </c>
      <c r="L907" s="114" t="s">
        <v>14</v>
      </c>
      <c r="M907" s="112" t="s">
        <v>15</v>
      </c>
      <c r="N907" s="116" t="s">
        <v>14</v>
      </c>
      <c r="O907" s="117" t="s">
        <v>15</v>
      </c>
      <c r="P907" s="112" t="s">
        <v>14</v>
      </c>
      <c r="Q907" s="113" t="s">
        <v>15</v>
      </c>
      <c r="R907" s="114" t="s">
        <v>14</v>
      </c>
      <c r="S907" s="115" t="s">
        <v>15</v>
      </c>
      <c r="T907" s="112" t="s">
        <v>14</v>
      </c>
      <c r="U907" s="113" t="s">
        <v>15</v>
      </c>
      <c r="V907" s="114" t="s">
        <v>14</v>
      </c>
      <c r="W907" s="115" t="s">
        <v>15</v>
      </c>
      <c r="X907" s="112" t="s">
        <v>14</v>
      </c>
      <c r="Y907" s="113" t="s">
        <v>15</v>
      </c>
      <c r="Z907" s="26" t="s">
        <v>14</v>
      </c>
      <c r="AA907" s="118" t="s">
        <v>15</v>
      </c>
      <c r="AB907" s="169" t="s">
        <v>14</v>
      </c>
      <c r="AC907" s="170" t="s">
        <v>15</v>
      </c>
      <c r="AE907" s="269"/>
      <c r="AF907" s="112" t="s">
        <v>14</v>
      </c>
      <c r="AG907" s="113" t="s">
        <v>15</v>
      </c>
      <c r="AH907" s="114" t="s">
        <v>14</v>
      </c>
      <c r="AI907" s="115" t="s">
        <v>15</v>
      </c>
      <c r="AJ907" s="112" t="s">
        <v>14</v>
      </c>
      <c r="AK907" s="113" t="s">
        <v>15</v>
      </c>
      <c r="AL907" s="114" t="s">
        <v>14</v>
      </c>
      <c r="AM907" s="115" t="s">
        <v>15</v>
      </c>
      <c r="AN907" s="112" t="s">
        <v>14</v>
      </c>
      <c r="AO907" s="113" t="s">
        <v>15</v>
      </c>
      <c r="AP907" s="114" t="s">
        <v>14</v>
      </c>
      <c r="AQ907" s="112" t="s">
        <v>15</v>
      </c>
      <c r="AR907" s="116" t="s">
        <v>14</v>
      </c>
      <c r="AS907" s="117" t="s">
        <v>15</v>
      </c>
      <c r="AT907" s="112" t="s">
        <v>14</v>
      </c>
      <c r="AU907" s="113" t="s">
        <v>15</v>
      </c>
      <c r="AV907" s="114" t="s">
        <v>14</v>
      </c>
      <c r="AW907" s="115" t="s">
        <v>15</v>
      </c>
      <c r="AX907" s="112" t="s">
        <v>14</v>
      </c>
      <c r="AY907" s="113" t="s">
        <v>15</v>
      </c>
      <c r="AZ907" s="114" t="s">
        <v>14</v>
      </c>
      <c r="BA907" s="115" t="s">
        <v>15</v>
      </c>
      <c r="BB907" s="112" t="s">
        <v>14</v>
      </c>
      <c r="BC907" s="113" t="s">
        <v>15</v>
      </c>
      <c r="BD907" s="26" t="s">
        <v>14</v>
      </c>
      <c r="BE907" s="118" t="s">
        <v>15</v>
      </c>
      <c r="BF907" s="169" t="s">
        <v>14</v>
      </c>
      <c r="BG907" s="170" t="s">
        <v>15</v>
      </c>
      <c r="BI907" s="269"/>
      <c r="BJ907" s="112" t="s">
        <v>14</v>
      </c>
      <c r="BK907" s="113" t="s">
        <v>15</v>
      </c>
      <c r="BL907" s="114" t="s">
        <v>14</v>
      </c>
      <c r="BM907" s="115" t="s">
        <v>15</v>
      </c>
      <c r="BN907" s="112" t="s">
        <v>14</v>
      </c>
      <c r="BO907" s="113" t="s">
        <v>15</v>
      </c>
      <c r="BP907" s="114" t="s">
        <v>14</v>
      </c>
      <c r="BQ907" s="115" t="s">
        <v>15</v>
      </c>
      <c r="BR907" s="112" t="s">
        <v>14</v>
      </c>
      <c r="BS907" s="113" t="s">
        <v>15</v>
      </c>
      <c r="BT907" s="114" t="s">
        <v>14</v>
      </c>
      <c r="BU907" s="112" t="s">
        <v>15</v>
      </c>
      <c r="BV907" s="116" t="s">
        <v>14</v>
      </c>
      <c r="BW907" s="117" t="s">
        <v>15</v>
      </c>
      <c r="BX907" s="112" t="s">
        <v>14</v>
      </c>
      <c r="BY907" s="113" t="s">
        <v>15</v>
      </c>
      <c r="BZ907" s="114" t="s">
        <v>14</v>
      </c>
      <c r="CA907" s="115" t="s">
        <v>15</v>
      </c>
      <c r="CB907" s="112" t="s">
        <v>14</v>
      </c>
      <c r="CC907" s="113" t="s">
        <v>15</v>
      </c>
      <c r="CD907" s="114" t="s">
        <v>14</v>
      </c>
      <c r="CE907" s="115" t="s">
        <v>15</v>
      </c>
      <c r="CF907" s="112" t="s">
        <v>14</v>
      </c>
      <c r="CG907" s="113" t="s">
        <v>15</v>
      </c>
      <c r="CH907" s="26" t="s">
        <v>14</v>
      </c>
      <c r="CI907" s="118" t="s">
        <v>15</v>
      </c>
      <c r="CJ907" s="116" t="s">
        <v>14</v>
      </c>
      <c r="CK907" s="117" t="s">
        <v>15</v>
      </c>
    </row>
    <row r="908" spans="1:89" ht="13.5" thickTop="1" x14ac:dyDescent="0.2">
      <c r="A908" s="120" t="s">
        <v>16</v>
      </c>
      <c r="B908" s="121"/>
      <c r="C908" s="178"/>
      <c r="D908" s="122"/>
      <c r="E908" s="173"/>
      <c r="F908" s="121"/>
      <c r="G908" s="123"/>
      <c r="H908" s="122"/>
      <c r="I908" s="173"/>
      <c r="J908" s="121"/>
      <c r="K908" s="123"/>
      <c r="L908" s="122"/>
      <c r="M908" s="121"/>
      <c r="N908" s="172"/>
      <c r="O908" s="174"/>
      <c r="P908" s="121"/>
      <c r="Q908" s="123"/>
      <c r="R908" s="122"/>
      <c r="S908" s="173"/>
      <c r="T908" s="121"/>
      <c r="U908" s="123"/>
      <c r="V908" s="122"/>
      <c r="W908" s="173"/>
      <c r="X908" s="121"/>
      <c r="Y908" s="123"/>
      <c r="Z908" s="21"/>
      <c r="AA908" s="177"/>
      <c r="AB908" s="163">
        <f>B908+D908+F908+H908+J908+L908+N908+P908+R908+T908+V908+X908+Z908</f>
        <v>0</v>
      </c>
      <c r="AC908" s="164">
        <f>C908+E908+G908+I908+K908+M908+O908+Q908+S908+U908+W908+Y908+AA908</f>
        <v>0</v>
      </c>
      <c r="AE908" s="257" t="str">
        <f>$AE$9</f>
        <v>07:00 - 07:59</v>
      </c>
      <c r="AF908" s="121">
        <f>SUMIF($A$9:$A$32,$AE908,B$908:B$931)</f>
        <v>544</v>
      </c>
      <c r="AG908" s="178">
        <f t="shared" ref="AG908:AV910" si="17647">SUMIF($A$9:$A$32,$AE908,C$908:C$931)</f>
        <v>427</v>
      </c>
      <c r="AH908" s="122">
        <f t="shared" si="17647"/>
        <v>267</v>
      </c>
      <c r="AI908" s="173">
        <f t="shared" si="17647"/>
        <v>244</v>
      </c>
      <c r="AJ908" s="121">
        <f t="shared" si="17647"/>
        <v>394</v>
      </c>
      <c r="AK908" s="123">
        <f t="shared" si="17647"/>
        <v>259</v>
      </c>
      <c r="AL908" s="122">
        <f t="shared" si="17647"/>
        <v>713</v>
      </c>
      <c r="AM908" s="173">
        <f t="shared" si="17647"/>
        <v>397</v>
      </c>
      <c r="AN908" s="121">
        <f t="shared" si="17647"/>
        <v>96</v>
      </c>
      <c r="AO908" s="123">
        <f t="shared" si="17647"/>
        <v>192</v>
      </c>
      <c r="AP908" s="122">
        <f t="shared" si="17647"/>
        <v>197</v>
      </c>
      <c r="AQ908" s="121">
        <f t="shared" si="17647"/>
        <v>408</v>
      </c>
      <c r="AR908" s="172">
        <f t="shared" si="17647"/>
        <v>554</v>
      </c>
      <c r="AS908" s="174">
        <f t="shared" si="17647"/>
        <v>535</v>
      </c>
      <c r="AT908" s="121">
        <f t="shared" si="17647"/>
        <v>243</v>
      </c>
      <c r="AU908" s="123">
        <f t="shared" si="17647"/>
        <v>241</v>
      </c>
      <c r="AV908" s="122">
        <f t="shared" si="17647"/>
        <v>329</v>
      </c>
      <c r="AW908" s="173">
        <f t="shared" ref="AW908:BG910" si="17648">SUMIF($A$9:$A$32,$AE908,S$908:S$931)</f>
        <v>218</v>
      </c>
      <c r="AX908" s="121">
        <f t="shared" si="17648"/>
        <v>73</v>
      </c>
      <c r="AY908" s="123">
        <f t="shared" si="17648"/>
        <v>183</v>
      </c>
      <c r="AZ908" s="122">
        <f t="shared" si="17648"/>
        <v>318</v>
      </c>
      <c r="BA908" s="173">
        <f t="shared" si="17648"/>
        <v>288</v>
      </c>
      <c r="BB908" s="121">
        <f t="shared" si="17648"/>
        <v>274</v>
      </c>
      <c r="BC908" s="123">
        <f t="shared" si="17648"/>
        <v>246</v>
      </c>
      <c r="BD908" s="21">
        <f t="shared" si="17648"/>
        <v>334</v>
      </c>
      <c r="BE908" s="177">
        <f t="shared" si="17648"/>
        <v>579</v>
      </c>
      <c r="BF908" s="163">
        <f t="shared" si="17648"/>
        <v>4336</v>
      </c>
      <c r="BG908" s="164">
        <f t="shared" si="17648"/>
        <v>4217</v>
      </c>
      <c r="BI908" s="120" t="s">
        <v>16</v>
      </c>
      <c r="BJ908" s="124">
        <f>B908/B932</f>
        <v>0</v>
      </c>
      <c r="BK908" s="125">
        <f t="shared" ref="BK908" si="17649">C908/C932</f>
        <v>0</v>
      </c>
      <c r="BL908" s="126">
        <f t="shared" ref="BL908" si="17650">D908/D932</f>
        <v>0</v>
      </c>
      <c r="BM908" s="127">
        <f t="shared" ref="BM908" si="17651">E908/E932</f>
        <v>0</v>
      </c>
      <c r="BN908" s="124">
        <f t="shared" ref="BN908" si="17652">F908/F932</f>
        <v>0</v>
      </c>
      <c r="BO908" s="125">
        <f t="shared" ref="BO908" si="17653">G908/G932</f>
        <v>0</v>
      </c>
      <c r="BP908" s="126">
        <f t="shared" ref="BP908" si="17654">H908/H932</f>
        <v>0</v>
      </c>
      <c r="BQ908" s="127">
        <f t="shared" ref="BQ908" si="17655">I908/I932</f>
        <v>0</v>
      </c>
      <c r="BR908" s="124">
        <f t="shared" ref="BR908" si="17656">J908/J932</f>
        <v>0</v>
      </c>
      <c r="BS908" s="125">
        <f t="shared" ref="BS908" si="17657">K908/K932</f>
        <v>0</v>
      </c>
      <c r="BT908" s="126">
        <f t="shared" ref="BT908" si="17658">L908/L932</f>
        <v>0</v>
      </c>
      <c r="BU908" s="124">
        <f t="shared" ref="BU908" si="17659">M908/M932</f>
        <v>0</v>
      </c>
      <c r="BV908" s="128">
        <f t="shared" ref="BV908" si="17660">N908/N932</f>
        <v>0</v>
      </c>
      <c r="BW908" s="129">
        <f t="shared" ref="BW908" si="17661">O908/O932</f>
        <v>0</v>
      </c>
      <c r="BX908" s="124">
        <f t="shared" ref="BX908" si="17662">P908/P932</f>
        <v>0</v>
      </c>
      <c r="BY908" s="125">
        <f t="shared" ref="BY908" si="17663">Q908/Q932</f>
        <v>0</v>
      </c>
      <c r="BZ908" s="126">
        <f t="shared" ref="BZ908" si="17664">R908/R932</f>
        <v>0</v>
      </c>
      <c r="CA908" s="127">
        <f t="shared" ref="CA908" si="17665">S908/S932</f>
        <v>0</v>
      </c>
      <c r="CB908" s="124">
        <f t="shared" ref="CB908" si="17666">T908/T932</f>
        <v>0</v>
      </c>
      <c r="CC908" s="125">
        <f t="shared" ref="CC908" si="17667">U908/U932</f>
        <v>0</v>
      </c>
      <c r="CD908" s="126">
        <f t="shared" ref="CD908" si="17668">V908/V932</f>
        <v>0</v>
      </c>
      <c r="CE908" s="127">
        <f t="shared" ref="CE908" si="17669">W908/W932</f>
        <v>0</v>
      </c>
      <c r="CF908" s="124">
        <f t="shared" ref="CF908" si="17670">X908/X932</f>
        <v>0</v>
      </c>
      <c r="CG908" s="125">
        <f t="shared" ref="CG908" si="17671">Y908/Y932</f>
        <v>0</v>
      </c>
      <c r="CH908" s="126">
        <f t="shared" ref="CH908" si="17672">Z908/Z932</f>
        <v>0</v>
      </c>
      <c r="CI908" s="124">
        <f t="shared" ref="CI908" si="17673">AA908/AA932</f>
        <v>0</v>
      </c>
      <c r="CJ908" s="130">
        <f t="shared" ref="CJ908" si="17674">AB908/AB932</f>
        <v>0</v>
      </c>
      <c r="CK908" s="131">
        <f t="shared" ref="CK908" si="17675">AC908/AC932</f>
        <v>0</v>
      </c>
    </row>
    <row r="909" spans="1:89" x14ac:dyDescent="0.2">
      <c r="A909" s="132" t="s">
        <v>17</v>
      </c>
      <c r="B909" s="181">
        <v>227</v>
      </c>
      <c r="C909" s="182">
        <v>0</v>
      </c>
      <c r="D909" s="183">
        <v>99</v>
      </c>
      <c r="E909" s="184">
        <v>0</v>
      </c>
      <c r="F909" s="181">
        <v>193</v>
      </c>
      <c r="G909" s="185">
        <v>3</v>
      </c>
      <c r="H909" s="183">
        <v>187</v>
      </c>
      <c r="I909" s="184">
        <v>8</v>
      </c>
      <c r="J909" s="181">
        <v>28</v>
      </c>
      <c r="K909" s="185">
        <v>8</v>
      </c>
      <c r="L909" s="183">
        <v>23</v>
      </c>
      <c r="M909" s="181">
        <v>10</v>
      </c>
      <c r="N909" s="186">
        <v>52</v>
      </c>
      <c r="O909" s="187">
        <v>19</v>
      </c>
      <c r="P909" s="181">
        <v>12</v>
      </c>
      <c r="Q909" s="185">
        <v>0</v>
      </c>
      <c r="R909" s="183">
        <v>7</v>
      </c>
      <c r="S909" s="184">
        <v>0</v>
      </c>
      <c r="T909" s="181">
        <v>0</v>
      </c>
      <c r="U909" s="185">
        <v>0</v>
      </c>
      <c r="V909" s="183">
        <v>0</v>
      </c>
      <c r="W909" s="184">
        <v>0</v>
      </c>
      <c r="X909" s="181">
        <v>0</v>
      </c>
      <c r="Y909" s="185">
        <v>0</v>
      </c>
      <c r="Z909" s="183">
        <v>0</v>
      </c>
      <c r="AA909" s="181">
        <v>0</v>
      </c>
      <c r="AB909" s="165">
        <f t="shared" ref="AB909:AB910" si="17676">B909+D909+F909+H909+J909+L909+N909+P909+R909+T909+V909+X909+Z909</f>
        <v>828</v>
      </c>
      <c r="AC909" s="166">
        <f t="shared" ref="AC909:AC928" si="17677">C909+E909+G909+I909+K909+M909+O909+Q909+S909+U909+W909+Y909+AA909</f>
        <v>48</v>
      </c>
      <c r="AE909" s="259" t="str">
        <f>$AE$10</f>
        <v>08:00 - 08:59</v>
      </c>
      <c r="AF909" s="121">
        <f>SUMIF($A$9:$A$32,$AE909,B$908:B$931)</f>
        <v>509</v>
      </c>
      <c r="AG909" s="182">
        <f t="shared" si="17647"/>
        <v>606</v>
      </c>
      <c r="AH909" s="183">
        <f t="shared" si="17647"/>
        <v>300</v>
      </c>
      <c r="AI909" s="184">
        <f t="shared" si="17647"/>
        <v>234</v>
      </c>
      <c r="AJ909" s="181">
        <f t="shared" si="17647"/>
        <v>423</v>
      </c>
      <c r="AK909" s="185">
        <f t="shared" si="17647"/>
        <v>193</v>
      </c>
      <c r="AL909" s="183">
        <f t="shared" si="17647"/>
        <v>564</v>
      </c>
      <c r="AM909" s="184">
        <f t="shared" si="17647"/>
        <v>454</v>
      </c>
      <c r="AN909" s="181">
        <f t="shared" si="17647"/>
        <v>103</v>
      </c>
      <c r="AO909" s="185">
        <f t="shared" si="17647"/>
        <v>183</v>
      </c>
      <c r="AP909" s="183">
        <f t="shared" si="17647"/>
        <v>185</v>
      </c>
      <c r="AQ909" s="181">
        <f t="shared" si="17647"/>
        <v>460</v>
      </c>
      <c r="AR909" s="186">
        <f t="shared" si="17647"/>
        <v>497</v>
      </c>
      <c r="AS909" s="187">
        <f t="shared" si="17647"/>
        <v>572</v>
      </c>
      <c r="AT909" s="181">
        <f t="shared" si="17647"/>
        <v>302</v>
      </c>
      <c r="AU909" s="185">
        <f t="shared" si="17647"/>
        <v>231</v>
      </c>
      <c r="AV909" s="183">
        <f t="shared" si="17647"/>
        <v>409</v>
      </c>
      <c r="AW909" s="184">
        <f t="shared" si="17648"/>
        <v>248</v>
      </c>
      <c r="AX909" s="181">
        <f t="shared" si="17648"/>
        <v>77</v>
      </c>
      <c r="AY909" s="185">
        <f t="shared" si="17648"/>
        <v>168</v>
      </c>
      <c r="AZ909" s="183">
        <f t="shared" si="17648"/>
        <v>332</v>
      </c>
      <c r="BA909" s="184">
        <f t="shared" si="17648"/>
        <v>379</v>
      </c>
      <c r="BB909" s="181">
        <f t="shared" si="17648"/>
        <v>296</v>
      </c>
      <c r="BC909" s="185">
        <f t="shared" si="17648"/>
        <v>227</v>
      </c>
      <c r="BD909" s="183">
        <f t="shared" si="17648"/>
        <v>464</v>
      </c>
      <c r="BE909" s="181">
        <f t="shared" si="17648"/>
        <v>487</v>
      </c>
      <c r="BF909" s="165">
        <f t="shared" si="17648"/>
        <v>4461</v>
      </c>
      <c r="BG909" s="166">
        <f t="shared" si="17648"/>
        <v>4442</v>
      </c>
      <c r="BI909" s="132" t="s">
        <v>17</v>
      </c>
      <c r="BJ909" s="124">
        <f>B909/B932</f>
        <v>3.3056647735546819E-2</v>
      </c>
      <c r="BK909" s="125">
        <f t="shared" ref="BK909" si="17678">C909/C932</f>
        <v>0</v>
      </c>
      <c r="BL909" s="126">
        <f t="shared" ref="BL909" si="17679">D909/D932</f>
        <v>2.6364846870838881E-2</v>
      </c>
      <c r="BM909" s="127">
        <f t="shared" ref="BM909" si="17680">E909/E932</f>
        <v>0</v>
      </c>
      <c r="BN909" s="124">
        <f t="shared" ref="BN909" si="17681">F909/F932</f>
        <v>3.192721257237386E-2</v>
      </c>
      <c r="BO909" s="125">
        <f t="shared" ref="BO909" si="17682">G909/G932</f>
        <v>6.1249489587586773E-4</v>
      </c>
      <c r="BP909" s="126">
        <f t="shared" ref="BP909" si="17683">H909/H932</f>
        <v>2.1132331336874224E-2</v>
      </c>
      <c r="BQ909" s="127">
        <f t="shared" ref="BQ909" si="17684">I909/I932</f>
        <v>9.936653831822133E-4</v>
      </c>
      <c r="BR909" s="124">
        <f t="shared" ref="BR909" si="17685">J909/J932</f>
        <v>1.2669683257918552E-2</v>
      </c>
      <c r="BS909" s="125">
        <f t="shared" ref="BS909" si="17686">K909/K932</f>
        <v>4.4150110375275938E-3</v>
      </c>
      <c r="BT909" s="126">
        <f t="shared" ref="BT909" si="17687">L909/L932</f>
        <v>5.4066760695815706E-3</v>
      </c>
      <c r="BU909" s="124">
        <f t="shared" ref="BU909" si="17688">M909/M932</f>
        <v>2.1321961620469083E-3</v>
      </c>
      <c r="BV909" s="128">
        <f t="shared" ref="BV909" si="17689">N909/N932</f>
        <v>7.4938751981553538E-3</v>
      </c>
      <c r="BW909" s="129">
        <f t="shared" ref="BW909" si="17690">O909/O932</f>
        <v>2.65214963707426E-3</v>
      </c>
      <c r="BX909" s="124">
        <f t="shared" ref="BX909" si="17691">P909/P932</f>
        <v>3.015075376884422E-3</v>
      </c>
      <c r="BY909" s="125">
        <f t="shared" ref="BY909" si="17692">Q909/Q932</f>
        <v>0</v>
      </c>
      <c r="BZ909" s="126">
        <f t="shared" ref="BZ909" si="17693">R909/R932</f>
        <v>1.4279885760913912E-3</v>
      </c>
      <c r="CA909" s="127">
        <f t="shared" ref="CA909" si="17694">S909/S932</f>
        <v>0</v>
      </c>
      <c r="CB909" s="124">
        <f t="shared" ref="CB909" si="17695">T909/T932</f>
        <v>0</v>
      </c>
      <c r="CC909" s="125">
        <f t="shared" ref="CC909" si="17696">U909/U932</f>
        <v>0</v>
      </c>
      <c r="CD909" s="126">
        <f t="shared" ref="CD909" si="17697">V909/V932</f>
        <v>0</v>
      </c>
      <c r="CE909" s="127">
        <f t="shared" ref="CE909" si="17698">W909/W932</f>
        <v>0</v>
      </c>
      <c r="CF909" s="124">
        <f t="shared" ref="CF909" si="17699">X909/X932</f>
        <v>0</v>
      </c>
      <c r="CG909" s="125">
        <f t="shared" ref="CG909" si="17700">Y909/Y932</f>
        <v>0</v>
      </c>
      <c r="CH909" s="126">
        <f t="shared" ref="CH909" si="17701">Z909/Z932</f>
        <v>0</v>
      </c>
      <c r="CI909" s="124">
        <f t="shared" ref="CI909" si="17702">AA909/AA932</f>
        <v>0</v>
      </c>
      <c r="CJ909" s="130">
        <f t="shared" ref="CJ909" si="17703">AB909/AB932</f>
        <v>1.2432619108395021E-2</v>
      </c>
      <c r="CK909" s="131">
        <f t="shared" ref="CK909" si="17704">AC909/AC932</f>
        <v>7.2206510620374267E-4</v>
      </c>
    </row>
    <row r="910" spans="1:89" ht="13.5" thickBot="1" x14ac:dyDescent="0.25">
      <c r="A910" s="140" t="s">
        <v>18</v>
      </c>
      <c r="B910" s="188">
        <v>472</v>
      </c>
      <c r="C910" s="189">
        <v>0</v>
      </c>
      <c r="D910" s="190">
        <v>167</v>
      </c>
      <c r="E910" s="191">
        <v>4</v>
      </c>
      <c r="F910" s="188">
        <v>528</v>
      </c>
      <c r="G910" s="192">
        <v>48</v>
      </c>
      <c r="H910" s="190">
        <v>490</v>
      </c>
      <c r="I910" s="191">
        <v>130</v>
      </c>
      <c r="J910" s="188">
        <v>80</v>
      </c>
      <c r="K910" s="192">
        <v>47</v>
      </c>
      <c r="L910" s="190">
        <v>140</v>
      </c>
      <c r="M910" s="188">
        <v>239</v>
      </c>
      <c r="N910" s="193">
        <v>299</v>
      </c>
      <c r="O910" s="194">
        <v>272</v>
      </c>
      <c r="P910" s="188">
        <v>202</v>
      </c>
      <c r="Q910" s="192">
        <v>166</v>
      </c>
      <c r="R910" s="190">
        <v>282</v>
      </c>
      <c r="S910" s="191">
        <v>161</v>
      </c>
      <c r="T910" s="188">
        <v>30</v>
      </c>
      <c r="U910" s="192">
        <v>116</v>
      </c>
      <c r="V910" s="190">
        <v>132</v>
      </c>
      <c r="W910" s="191">
        <v>305</v>
      </c>
      <c r="X910" s="188">
        <v>170</v>
      </c>
      <c r="Y910" s="192">
        <v>182</v>
      </c>
      <c r="Z910" s="190">
        <v>611</v>
      </c>
      <c r="AA910" s="188">
        <v>412</v>
      </c>
      <c r="AB910" s="165">
        <f t="shared" si="17676"/>
        <v>3603</v>
      </c>
      <c r="AC910" s="166">
        <f t="shared" si="17677"/>
        <v>2082</v>
      </c>
      <c r="AE910" s="257">
        <f>$AE$11</f>
        <v>0</v>
      </c>
      <c r="AF910" s="121">
        <f>SUMIF($A$9:$A$32,$AE910,B$908:B$931)</f>
        <v>0</v>
      </c>
      <c r="AG910" s="189">
        <f t="shared" si="17647"/>
        <v>0</v>
      </c>
      <c r="AH910" s="190">
        <f t="shared" si="17647"/>
        <v>0</v>
      </c>
      <c r="AI910" s="191">
        <f t="shared" si="17647"/>
        <v>0</v>
      </c>
      <c r="AJ910" s="188">
        <f t="shared" si="17647"/>
        <v>0</v>
      </c>
      <c r="AK910" s="192">
        <f t="shared" si="17647"/>
        <v>0</v>
      </c>
      <c r="AL910" s="190">
        <f t="shared" si="17647"/>
        <v>0</v>
      </c>
      <c r="AM910" s="191">
        <f t="shared" si="17647"/>
        <v>0</v>
      </c>
      <c r="AN910" s="188">
        <f t="shared" si="17647"/>
        <v>0</v>
      </c>
      <c r="AO910" s="192">
        <f t="shared" si="17647"/>
        <v>0</v>
      </c>
      <c r="AP910" s="190">
        <f t="shared" si="17647"/>
        <v>0</v>
      </c>
      <c r="AQ910" s="188">
        <f t="shared" si="17647"/>
        <v>0</v>
      </c>
      <c r="AR910" s="193">
        <f t="shared" si="17647"/>
        <v>0</v>
      </c>
      <c r="AS910" s="194">
        <f t="shared" si="17647"/>
        <v>0</v>
      </c>
      <c r="AT910" s="188">
        <f t="shared" si="17647"/>
        <v>0</v>
      </c>
      <c r="AU910" s="192">
        <f t="shared" si="17647"/>
        <v>0</v>
      </c>
      <c r="AV910" s="190">
        <f t="shared" si="17647"/>
        <v>0</v>
      </c>
      <c r="AW910" s="191">
        <f t="shared" si="17648"/>
        <v>0</v>
      </c>
      <c r="AX910" s="188">
        <f t="shared" si="17648"/>
        <v>0</v>
      </c>
      <c r="AY910" s="192">
        <f t="shared" si="17648"/>
        <v>0</v>
      </c>
      <c r="AZ910" s="190">
        <f t="shared" si="17648"/>
        <v>0</v>
      </c>
      <c r="BA910" s="191">
        <f t="shared" si="17648"/>
        <v>0</v>
      </c>
      <c r="BB910" s="188">
        <f t="shared" si="17648"/>
        <v>0</v>
      </c>
      <c r="BC910" s="192">
        <f t="shared" si="17648"/>
        <v>0</v>
      </c>
      <c r="BD910" s="190">
        <f t="shared" si="17648"/>
        <v>0</v>
      </c>
      <c r="BE910" s="188">
        <f t="shared" si="17648"/>
        <v>0</v>
      </c>
      <c r="BF910" s="165">
        <f t="shared" si="17648"/>
        <v>0</v>
      </c>
      <c r="BG910" s="166">
        <f t="shared" si="17648"/>
        <v>0</v>
      </c>
      <c r="BI910" s="140" t="s">
        <v>18</v>
      </c>
      <c r="BJ910" s="124">
        <f>B910/B932</f>
        <v>6.8734527450123775E-2</v>
      </c>
      <c r="BK910" s="125">
        <f t="shared" ref="BK910" si="17705">C910/C932</f>
        <v>0</v>
      </c>
      <c r="BL910" s="126">
        <f t="shared" ref="BL910" si="17706">D910/D932</f>
        <v>4.4474034620505989E-2</v>
      </c>
      <c r="BM910" s="127">
        <f t="shared" ref="BM910" si="17707">E910/E932</f>
        <v>9.9775505113494645E-4</v>
      </c>
      <c r="BN910" s="124">
        <f t="shared" ref="BN910" si="17708">F910/F932</f>
        <v>8.7344913151364764E-2</v>
      </c>
      <c r="BO910" s="125">
        <f t="shared" ref="BO910" si="17709">G910/G932</f>
        <v>9.7999183340138837E-3</v>
      </c>
      <c r="BP910" s="126">
        <f t="shared" ref="BP910" si="17710">H910/H932</f>
        <v>5.5373488529777373E-2</v>
      </c>
      <c r="BQ910" s="127">
        <f t="shared" ref="BQ910" si="17711">I910/I932</f>
        <v>1.6147062476710966E-2</v>
      </c>
      <c r="BR910" s="124">
        <f t="shared" ref="BR910" si="17712">J910/J932</f>
        <v>3.6199095022624438E-2</v>
      </c>
      <c r="BS910" s="125">
        <f t="shared" ref="BS910" si="17713">K910/K932</f>
        <v>2.5938189845474614E-2</v>
      </c>
      <c r="BT910" s="126">
        <f t="shared" ref="BT910" si="17714">L910/L932</f>
        <v>3.2910202162670425E-2</v>
      </c>
      <c r="BU910" s="124">
        <f t="shared" ref="BU910" si="17715">M910/M932</f>
        <v>5.0959488272921107E-2</v>
      </c>
      <c r="BV910" s="128">
        <f t="shared" ref="BV910" si="17716">N910/N932</f>
        <v>4.3089782389393282E-2</v>
      </c>
      <c r="BW910" s="129">
        <f t="shared" ref="BW910" si="17717">O910/O932</f>
        <v>3.796761585706309E-2</v>
      </c>
      <c r="BX910" s="124">
        <f t="shared" ref="BX910" si="17718">P910/P932</f>
        <v>5.0753768844221107E-2</v>
      </c>
      <c r="BY910" s="125">
        <f t="shared" ref="BY910" si="17719">Q910/Q932</f>
        <v>4.5894387614044789E-2</v>
      </c>
      <c r="BZ910" s="126">
        <f t="shared" ref="BZ910" si="17720">R910/R932</f>
        <v>5.7527539779681759E-2</v>
      </c>
      <c r="CA910" s="127">
        <f t="shared" ref="CA910" si="17721">S910/S932</f>
        <v>3.6334913112164295E-2</v>
      </c>
      <c r="CB910" s="124">
        <f t="shared" ref="CB910" si="17722">T910/T932</f>
        <v>1.8564356435643563E-2</v>
      </c>
      <c r="CC910" s="125">
        <f t="shared" ref="CC910" si="17723">U910/U932</f>
        <v>8.8957055214723926E-2</v>
      </c>
      <c r="CD910" s="126">
        <f t="shared" ref="CD910" si="17724">V910/V932</f>
        <v>2.0512820512820513E-2</v>
      </c>
      <c r="CE910" s="127">
        <f t="shared" ref="CE910" si="17725">W910/W932</f>
        <v>7.1445303349730621E-2</v>
      </c>
      <c r="CF910" s="124">
        <f t="shared" ref="CF910" si="17726">X910/X932</f>
        <v>4.5200744482850302E-2</v>
      </c>
      <c r="CG910" s="125">
        <f t="shared" ref="CG910" si="17727">Y910/Y932</f>
        <v>6.0686895631877291E-2</v>
      </c>
      <c r="CH910" s="126">
        <f t="shared" ref="CH910" si="17728">Z910/Z932</f>
        <v>8.746063555682794E-2</v>
      </c>
      <c r="CI910" s="124">
        <f t="shared" ref="CI910" si="17729">AA910/AA932</f>
        <v>3.6226149652686189E-2</v>
      </c>
      <c r="CJ910" s="130">
        <f t="shared" ref="CJ910" si="17730">AB910/AB932</f>
        <v>5.4099911410081233E-2</v>
      </c>
      <c r="CK910" s="131">
        <f t="shared" ref="CK910" si="17731">AC910/AC932</f>
        <v>3.1319573981587343E-2</v>
      </c>
    </row>
    <row r="911" spans="1:89" ht="14.25" thickTop="1" thickBot="1" x14ac:dyDescent="0.25">
      <c r="A911" s="132" t="s">
        <v>19</v>
      </c>
      <c r="B911" s="181">
        <v>408</v>
      </c>
      <c r="C911" s="182">
        <v>339</v>
      </c>
      <c r="D911" s="183">
        <v>174</v>
      </c>
      <c r="E911" s="184">
        <v>198</v>
      </c>
      <c r="F911" s="181">
        <v>267</v>
      </c>
      <c r="G911" s="185">
        <v>224</v>
      </c>
      <c r="H911" s="183">
        <v>466</v>
      </c>
      <c r="I911" s="184">
        <v>313</v>
      </c>
      <c r="J911" s="181">
        <v>75</v>
      </c>
      <c r="K911" s="185">
        <v>134</v>
      </c>
      <c r="L911" s="183">
        <v>226</v>
      </c>
      <c r="M911" s="181">
        <v>330</v>
      </c>
      <c r="N911" s="186">
        <v>454</v>
      </c>
      <c r="O911" s="187">
        <v>406</v>
      </c>
      <c r="P911" s="181">
        <v>227</v>
      </c>
      <c r="Q911" s="185">
        <v>251</v>
      </c>
      <c r="R911" s="183">
        <v>343</v>
      </c>
      <c r="S911" s="184">
        <v>193</v>
      </c>
      <c r="T911" s="181">
        <v>68</v>
      </c>
      <c r="U911" s="185">
        <v>152</v>
      </c>
      <c r="V911" s="183">
        <v>437</v>
      </c>
      <c r="W911" s="184">
        <v>281</v>
      </c>
      <c r="X911" s="181">
        <v>283</v>
      </c>
      <c r="Y911" s="185">
        <v>228</v>
      </c>
      <c r="Z911" s="183">
        <v>492</v>
      </c>
      <c r="AA911" s="181">
        <v>633</v>
      </c>
      <c r="AB911" s="165">
        <f>B911+D911+F911+H911+J911+L911+N911+P911+R911+T911+V911+X911+Z911</f>
        <v>3920</v>
      </c>
      <c r="AC911" s="166">
        <f t="shared" si="17677"/>
        <v>3682</v>
      </c>
      <c r="AE911" s="254" t="s">
        <v>13</v>
      </c>
      <c r="AF911" s="14">
        <f t="shared" ref="AF911:BG911" si="17732">SUM(AF908:AF910)</f>
        <v>1053</v>
      </c>
      <c r="AG911" s="1">
        <f t="shared" si="17732"/>
        <v>1033</v>
      </c>
      <c r="AH911" s="14">
        <f t="shared" si="17732"/>
        <v>567</v>
      </c>
      <c r="AI911" s="1">
        <f t="shared" si="17732"/>
        <v>478</v>
      </c>
      <c r="AJ911" s="14">
        <f t="shared" si="17732"/>
        <v>817</v>
      </c>
      <c r="AK911" s="1">
        <f t="shared" si="17732"/>
        <v>452</v>
      </c>
      <c r="AL911" s="14">
        <f t="shared" si="17732"/>
        <v>1277</v>
      </c>
      <c r="AM911" s="1">
        <f t="shared" si="17732"/>
        <v>851</v>
      </c>
      <c r="AN911" s="14">
        <f t="shared" si="17732"/>
        <v>199</v>
      </c>
      <c r="AO911" s="1">
        <f t="shared" si="17732"/>
        <v>375</v>
      </c>
      <c r="AP911" s="14">
        <f t="shared" si="17732"/>
        <v>382</v>
      </c>
      <c r="AQ911" s="1">
        <f t="shared" si="17732"/>
        <v>868</v>
      </c>
      <c r="AR911" s="14">
        <f t="shared" si="17732"/>
        <v>1051</v>
      </c>
      <c r="AS911" s="1">
        <f t="shared" si="17732"/>
        <v>1107</v>
      </c>
      <c r="AT911" s="14">
        <f t="shared" si="17732"/>
        <v>545</v>
      </c>
      <c r="AU911" s="1">
        <f t="shared" si="17732"/>
        <v>472</v>
      </c>
      <c r="AV911" s="14">
        <f t="shared" si="17732"/>
        <v>738</v>
      </c>
      <c r="AW911" s="1">
        <f t="shared" si="17732"/>
        <v>466</v>
      </c>
      <c r="AX911" s="14">
        <f t="shared" si="17732"/>
        <v>150</v>
      </c>
      <c r="AY911" s="1">
        <f t="shared" si="17732"/>
        <v>351</v>
      </c>
      <c r="AZ911" s="14">
        <f t="shared" si="17732"/>
        <v>650</v>
      </c>
      <c r="BA911" s="1">
        <f t="shared" si="17732"/>
        <v>667</v>
      </c>
      <c r="BB911" s="14">
        <f t="shared" si="17732"/>
        <v>570</v>
      </c>
      <c r="BC911" s="1">
        <f t="shared" si="17732"/>
        <v>473</v>
      </c>
      <c r="BD911" s="14">
        <f t="shared" si="17732"/>
        <v>798</v>
      </c>
      <c r="BE911" s="1">
        <f t="shared" si="17732"/>
        <v>1066</v>
      </c>
      <c r="BF911" s="167">
        <f t="shared" si="17732"/>
        <v>8797</v>
      </c>
      <c r="BG911" s="168">
        <f t="shared" si="17732"/>
        <v>8659</v>
      </c>
      <c r="BI911" s="132" t="s">
        <v>19</v>
      </c>
      <c r="BJ911" s="124">
        <f>B911/B932</f>
        <v>5.9414591524683265E-2</v>
      </c>
      <c r="BK911" s="125">
        <f t="shared" ref="BK911" si="17733">C911/C932</f>
        <v>4.3135258938796286E-2</v>
      </c>
      <c r="BL911" s="126">
        <f t="shared" ref="BL911" si="17734">D911/D932</f>
        <v>4.6338215712383488E-2</v>
      </c>
      <c r="BM911" s="127">
        <f t="shared" ref="BM911" si="17735">E911/E932</f>
        <v>4.9388875031179842E-2</v>
      </c>
      <c r="BN911" s="124">
        <f t="shared" ref="BN911" si="17736">F911/F932</f>
        <v>4.4168734491315136E-2</v>
      </c>
      <c r="BO911" s="125">
        <f t="shared" ref="BO911" si="17737">G911/G932</f>
        <v>4.5732952225398124E-2</v>
      </c>
      <c r="BP911" s="126">
        <f t="shared" ref="BP911" si="17738">H911/H932</f>
        <v>5.2661317663012769E-2</v>
      </c>
      <c r="BQ911" s="127">
        <f t="shared" ref="BQ911" si="17739">I911/I932</f>
        <v>3.8877158117004096E-2</v>
      </c>
      <c r="BR911" s="124">
        <f t="shared" ref="BR911" si="17740">J911/J932</f>
        <v>3.3936651583710405E-2</v>
      </c>
      <c r="BS911" s="125">
        <f t="shared" ref="BS911" si="17741">K911/K932</f>
        <v>7.3951434878587199E-2</v>
      </c>
      <c r="BT911" s="126">
        <f t="shared" ref="BT911" si="17742">L911/L932</f>
        <v>5.3126469205453691E-2</v>
      </c>
      <c r="BU911" s="124">
        <f t="shared" ref="BU911" si="17743">M911/M932</f>
        <v>7.0362473347547971E-2</v>
      </c>
      <c r="BV911" s="128">
        <f t="shared" ref="BV911" si="17744">N911/N932</f>
        <v>6.5427294999279434E-2</v>
      </c>
      <c r="BW911" s="129">
        <f t="shared" ref="BW911" si="17745">O911/O932</f>
        <v>5.6672250139586822E-2</v>
      </c>
      <c r="BX911" s="124">
        <f t="shared" ref="BX911" si="17746">P911/P932</f>
        <v>5.7035175879396986E-2</v>
      </c>
      <c r="BY911" s="125">
        <f t="shared" ref="BY911" si="17747">Q911/Q932</f>
        <v>6.9394525850152058E-2</v>
      </c>
      <c r="BZ911" s="126">
        <f t="shared" ref="BZ911" si="17748">R911/R932</f>
        <v>6.9971440228478177E-2</v>
      </c>
      <c r="CA911" s="127">
        <f t="shared" ref="CA911" si="17749">S911/S932</f>
        <v>4.3556759196569622E-2</v>
      </c>
      <c r="CB911" s="124">
        <f t="shared" ref="CB911" si="17750">T911/T932</f>
        <v>4.2079207920792082E-2</v>
      </c>
      <c r="CC911" s="125">
        <f t="shared" ref="CC911" si="17751">U911/U932</f>
        <v>0.1165644171779141</v>
      </c>
      <c r="CD911" s="126">
        <f t="shared" ref="CD911" si="17752">V911/V932</f>
        <v>6.7909867909867916E-2</v>
      </c>
      <c r="CE911" s="127">
        <f t="shared" ref="CE911" si="17753">W911/W932</f>
        <v>6.5823377840243613E-2</v>
      </c>
      <c r="CF911" s="124">
        <f t="shared" ref="CF911" si="17754">X911/X932</f>
        <v>7.5245945227333161E-2</v>
      </c>
      <c r="CG911" s="125">
        <f t="shared" ref="CG911" si="17755">Y911/Y932</f>
        <v>7.6025341780593531E-2</v>
      </c>
      <c r="CH911" s="126">
        <f t="shared" ref="CH911" si="17756">Z911/Z932</f>
        <v>7.0426567420555392E-2</v>
      </c>
      <c r="CI911" s="124">
        <f t="shared" ref="CI911" si="17757">AA911/AA932</f>
        <v>5.56581376945397E-2</v>
      </c>
      <c r="CJ911" s="130">
        <f t="shared" ref="CJ911" si="17758">AB911/AB932</f>
        <v>5.8859742638778363E-2</v>
      </c>
      <c r="CK911" s="131">
        <f t="shared" ref="CK911" si="17759">AC911/AC932</f>
        <v>5.5388410855045429E-2</v>
      </c>
    </row>
    <row r="912" spans="1:89" ht="13.5" thickTop="1" x14ac:dyDescent="0.2">
      <c r="A912" s="140" t="s">
        <v>20</v>
      </c>
      <c r="B912" s="188">
        <v>544</v>
      </c>
      <c r="C912" s="189">
        <v>427</v>
      </c>
      <c r="D912" s="190">
        <v>267</v>
      </c>
      <c r="E912" s="191">
        <v>244</v>
      </c>
      <c r="F912" s="188">
        <v>394</v>
      </c>
      <c r="G912" s="192">
        <v>259</v>
      </c>
      <c r="H912" s="190">
        <v>713</v>
      </c>
      <c r="I912" s="191">
        <v>397</v>
      </c>
      <c r="J912" s="188">
        <v>96</v>
      </c>
      <c r="K912" s="192">
        <v>192</v>
      </c>
      <c r="L912" s="190">
        <v>197</v>
      </c>
      <c r="M912" s="188">
        <v>408</v>
      </c>
      <c r="N912" s="193">
        <v>554</v>
      </c>
      <c r="O912" s="194">
        <v>535</v>
      </c>
      <c r="P912" s="188">
        <v>243</v>
      </c>
      <c r="Q912" s="192">
        <v>241</v>
      </c>
      <c r="R912" s="190">
        <v>329</v>
      </c>
      <c r="S912" s="191">
        <v>218</v>
      </c>
      <c r="T912" s="188">
        <v>73</v>
      </c>
      <c r="U912" s="192">
        <v>183</v>
      </c>
      <c r="V912" s="190">
        <v>318</v>
      </c>
      <c r="W912" s="191">
        <v>288</v>
      </c>
      <c r="X912" s="188">
        <v>274</v>
      </c>
      <c r="Y912" s="192">
        <v>246</v>
      </c>
      <c r="Z912" s="190">
        <v>334</v>
      </c>
      <c r="AA912" s="188">
        <v>579</v>
      </c>
      <c r="AB912" s="165">
        <f t="shared" ref="AB912:AB928" si="17760">B912+D912+F912+H912+J912+L912+N912+P912+R912+T912+V912+X912+Z912</f>
        <v>4336</v>
      </c>
      <c r="AC912" s="166">
        <f t="shared" si="17677"/>
        <v>4217</v>
      </c>
      <c r="BI912" s="140" t="s">
        <v>20</v>
      </c>
      <c r="BJ912" s="124">
        <f>B912/B932</f>
        <v>7.9219455366244362E-2</v>
      </c>
      <c r="BK912" s="125">
        <f t="shared" ref="BK912" si="17761">C912/C932</f>
        <v>5.4332612291640159E-2</v>
      </c>
      <c r="BL912" s="126">
        <f t="shared" ref="BL912" si="17762">D912/D932</f>
        <v>7.1105193075898798E-2</v>
      </c>
      <c r="BM912" s="127">
        <f t="shared" ref="BM912" si="17763">E912/E932</f>
        <v>6.0863058119231726E-2</v>
      </c>
      <c r="BN912" s="124">
        <f t="shared" ref="BN912" si="17764">F912/F932</f>
        <v>6.5177832919768405E-2</v>
      </c>
      <c r="BO912" s="125">
        <f t="shared" ref="BO912" si="17765">G912/G932</f>
        <v>5.2878726010616578E-2</v>
      </c>
      <c r="BP912" s="126">
        <f t="shared" ref="BP912" si="17766">H912/H932</f>
        <v>8.0574076166798514E-2</v>
      </c>
      <c r="BQ912" s="127">
        <f t="shared" ref="BQ912" si="17767">I912/I932</f>
        <v>4.9310644640417338E-2</v>
      </c>
      <c r="BR912" s="124">
        <f t="shared" ref="BR912" si="17768">J912/J932</f>
        <v>4.343891402714932E-2</v>
      </c>
      <c r="BS912" s="125">
        <f t="shared" ref="BS912" si="17769">K912/K932</f>
        <v>0.10596026490066225</v>
      </c>
      <c r="BT912" s="126">
        <f t="shared" ref="BT912" si="17770">L912/L932</f>
        <v>4.6309355900329099E-2</v>
      </c>
      <c r="BU912" s="124">
        <f t="shared" ref="BU912" si="17771">M912/M932</f>
        <v>8.6993603411513853E-2</v>
      </c>
      <c r="BV912" s="128">
        <f t="shared" ref="BV912" si="17772">N912/N932</f>
        <v>7.9838593457270499E-2</v>
      </c>
      <c r="BW912" s="129">
        <f t="shared" ref="BW912" si="17773">O912/O932</f>
        <v>7.4678950307091013E-2</v>
      </c>
      <c r="BX912" s="124">
        <f t="shared" ref="BX912" si="17774">P912/P932</f>
        <v>6.1055276381909551E-2</v>
      </c>
      <c r="BY912" s="125">
        <f t="shared" ref="BY912" si="17775">Q912/Q932</f>
        <v>6.662980370472768E-2</v>
      </c>
      <c r="BZ912" s="126">
        <f t="shared" ref="BZ912" si="17776">R912/R932</f>
        <v>6.7115463076295387E-2</v>
      </c>
      <c r="CA912" s="127">
        <f t="shared" ref="CA912" si="17777">S912/S932</f>
        <v>4.9198826450011286E-2</v>
      </c>
      <c r="CB912" s="124">
        <f t="shared" ref="CB912" si="17778">T912/T932</f>
        <v>4.5173267326732672E-2</v>
      </c>
      <c r="CC912" s="125">
        <f t="shared" ref="CC912" si="17779">U912/U932</f>
        <v>0.14033742331288343</v>
      </c>
      <c r="CD912" s="126">
        <f t="shared" ref="CD912" si="17780">V912/V932</f>
        <v>4.9417249417249419E-2</v>
      </c>
      <c r="CE912" s="127">
        <f t="shared" ref="CE912" si="17781">W912/W932</f>
        <v>6.7463106113843985E-2</v>
      </c>
      <c r="CF912" s="124">
        <f t="shared" ref="CF912" si="17782">X912/X932</f>
        <v>7.2852964637064616E-2</v>
      </c>
      <c r="CG912" s="125">
        <f t="shared" ref="CG912" si="17783">Y912/Y932</f>
        <v>8.2027342447482499E-2</v>
      </c>
      <c r="CH912" s="126">
        <f t="shared" ref="CH912" si="17784">Z912/Z932</f>
        <v>4.7809905525336385E-2</v>
      </c>
      <c r="CI912" s="124">
        <f t="shared" ref="CI912" si="17785">AA912/AA932</f>
        <v>5.0910050118702192E-2</v>
      </c>
      <c r="CJ912" s="130">
        <f t="shared" ref="CJ912" si="17786">AB912/AB932</f>
        <v>6.5106082673914017E-2</v>
      </c>
      <c r="CK912" s="131">
        <f t="shared" ref="CK912" si="17787">AC912/AC932</f>
        <v>6.3436428184607985E-2</v>
      </c>
    </row>
    <row r="913" spans="1:89" ht="13.5" thickBot="1" x14ac:dyDescent="0.25">
      <c r="A913" s="132" t="s">
        <v>21</v>
      </c>
      <c r="B913" s="181">
        <v>509</v>
      </c>
      <c r="C913" s="182">
        <v>606</v>
      </c>
      <c r="D913" s="183">
        <v>300</v>
      </c>
      <c r="E913" s="184">
        <v>234</v>
      </c>
      <c r="F913" s="181">
        <v>423</v>
      </c>
      <c r="G913" s="185">
        <v>193</v>
      </c>
      <c r="H913" s="183">
        <v>564</v>
      </c>
      <c r="I913" s="184">
        <v>454</v>
      </c>
      <c r="J913" s="181">
        <v>103</v>
      </c>
      <c r="K913" s="185">
        <v>183</v>
      </c>
      <c r="L913" s="183">
        <v>185</v>
      </c>
      <c r="M913" s="181">
        <v>460</v>
      </c>
      <c r="N913" s="186">
        <v>497</v>
      </c>
      <c r="O913" s="187">
        <v>572</v>
      </c>
      <c r="P913" s="181">
        <v>302</v>
      </c>
      <c r="Q913" s="185">
        <v>231</v>
      </c>
      <c r="R913" s="183">
        <v>409</v>
      </c>
      <c r="S913" s="184">
        <v>248</v>
      </c>
      <c r="T913" s="181">
        <v>77</v>
      </c>
      <c r="U913" s="185">
        <v>168</v>
      </c>
      <c r="V913" s="183">
        <v>332</v>
      </c>
      <c r="W913" s="184">
        <v>379</v>
      </c>
      <c r="X913" s="181">
        <v>296</v>
      </c>
      <c r="Y913" s="185">
        <v>227</v>
      </c>
      <c r="Z913" s="183">
        <v>464</v>
      </c>
      <c r="AA913" s="181">
        <v>487</v>
      </c>
      <c r="AB913" s="165">
        <f t="shared" si="17760"/>
        <v>4461</v>
      </c>
      <c r="AC913" s="166">
        <f t="shared" si="17677"/>
        <v>4442</v>
      </c>
      <c r="AE913" t="s">
        <v>85</v>
      </c>
      <c r="BI913" s="132" t="s">
        <v>21</v>
      </c>
      <c r="BJ913" s="124">
        <f>B913/B932</f>
        <v>7.4122615407019074E-2</v>
      </c>
      <c r="BK913" s="125">
        <f t="shared" ref="BK913" si="17788">C913/C932</f>
        <v>7.7109046952538493E-2</v>
      </c>
      <c r="BL913" s="126">
        <f t="shared" ref="BL913" si="17789">D913/D932</f>
        <v>7.9893475366178426E-2</v>
      </c>
      <c r="BM913" s="127">
        <f t="shared" ref="BM913" si="17790">E913/E932</f>
        <v>5.836867049139436E-2</v>
      </c>
      <c r="BN913" s="124">
        <f t="shared" ref="BN913" si="17791">F913/F932</f>
        <v>6.9975186104218365E-2</v>
      </c>
      <c r="BO913" s="125">
        <f t="shared" ref="BO913" si="17792">G913/G932</f>
        <v>3.9403838301347492E-2</v>
      </c>
      <c r="BP913" s="126">
        <f t="shared" ref="BP913" si="17793">H913/H932</f>
        <v>6.3736015368968252E-2</v>
      </c>
      <c r="BQ913" s="127">
        <f t="shared" ref="BQ913" si="17794">I913/I932</f>
        <v>5.6390510495590608E-2</v>
      </c>
      <c r="BR913" s="124">
        <f t="shared" ref="BR913" si="17795">J913/J932</f>
        <v>4.660633484162896E-2</v>
      </c>
      <c r="BS913" s="125">
        <f t="shared" ref="BS913" si="17796">K913/K932</f>
        <v>0.10099337748344371</v>
      </c>
      <c r="BT913" s="126">
        <f t="shared" ref="BT913" si="17797">L913/L932</f>
        <v>4.3488481429243067E-2</v>
      </c>
      <c r="BU913" s="124">
        <f t="shared" ref="BU913" si="17798">M913/M932</f>
        <v>9.8081023454157784E-2</v>
      </c>
      <c r="BV913" s="128">
        <f t="shared" ref="BV913" si="17799">N913/N932</f>
        <v>7.1624153336215593E-2</v>
      </c>
      <c r="BW913" s="129">
        <f t="shared" ref="BW913" si="17800">O913/O932</f>
        <v>7.9843662758235623E-2</v>
      </c>
      <c r="BX913" s="124">
        <f t="shared" ref="BX913" si="17801">P913/P932</f>
        <v>7.587939698492463E-2</v>
      </c>
      <c r="BY913" s="125">
        <f t="shared" ref="BY913" si="17802">Q913/Q932</f>
        <v>6.3865081559303288E-2</v>
      </c>
      <c r="BZ913" s="126">
        <f t="shared" ref="BZ913" si="17803">R913/R932</f>
        <v>8.3435332517339866E-2</v>
      </c>
      <c r="CA913" s="127">
        <f t="shared" ref="CA913" si="17804">S913/S932</f>
        <v>5.5969307154141279E-2</v>
      </c>
      <c r="CB913" s="124">
        <f t="shared" ref="CB913" si="17805">T913/T932</f>
        <v>4.7648514851485149E-2</v>
      </c>
      <c r="CC913" s="125">
        <f t="shared" ref="CC913" si="17806">U913/U932</f>
        <v>0.12883435582822086</v>
      </c>
      <c r="CD913" s="126">
        <f t="shared" ref="CD913" si="17807">V913/V932</f>
        <v>5.1592851592851596E-2</v>
      </c>
      <c r="CE913" s="127">
        <f t="shared" ref="CE913" si="17808">W913/W932</f>
        <v>8.877957367064887E-2</v>
      </c>
      <c r="CF913" s="124">
        <f t="shared" ref="CF913" si="17809">X913/X932</f>
        <v>7.870247274660995E-2</v>
      </c>
      <c r="CG913" s="125">
        <f t="shared" ref="CG913" si="17810">Y913/Y932</f>
        <v>7.5691897299099697E-2</v>
      </c>
      <c r="CH913" s="126">
        <f t="shared" ref="CH913" si="17811">Z913/Z932</f>
        <v>6.6418551388491273E-2</v>
      </c>
      <c r="CI913" s="124">
        <f t="shared" ref="CI913" si="17812">AA913/AA932</f>
        <v>4.2820715730238282E-2</v>
      </c>
      <c r="CJ913" s="130">
        <f t="shared" ref="CJ913" si="17813">AB913/AB932</f>
        <v>6.6982987732548543E-2</v>
      </c>
      <c r="CK913" s="131">
        <f t="shared" ref="CK913" si="17814">AC913/AC932</f>
        <v>6.6821108369938029E-2</v>
      </c>
    </row>
    <row r="914" spans="1:89" ht="14.25" thickTop="1" thickBot="1" x14ac:dyDescent="0.25">
      <c r="A914" s="140" t="s">
        <v>22</v>
      </c>
      <c r="B914" s="188">
        <v>374</v>
      </c>
      <c r="C914" s="189">
        <v>508</v>
      </c>
      <c r="D914" s="190">
        <v>357</v>
      </c>
      <c r="E914" s="191">
        <v>186</v>
      </c>
      <c r="F914" s="188">
        <v>407</v>
      </c>
      <c r="G914" s="192">
        <v>201</v>
      </c>
      <c r="H914" s="190">
        <v>610</v>
      </c>
      <c r="I914" s="191">
        <v>446</v>
      </c>
      <c r="J914" s="188">
        <v>116</v>
      </c>
      <c r="K914" s="192">
        <v>177</v>
      </c>
      <c r="L914" s="190">
        <v>162</v>
      </c>
      <c r="M914" s="188">
        <v>509</v>
      </c>
      <c r="N914" s="193">
        <v>391</v>
      </c>
      <c r="O914" s="194">
        <v>612</v>
      </c>
      <c r="P914" s="188">
        <v>222</v>
      </c>
      <c r="Q914" s="192">
        <v>211</v>
      </c>
      <c r="R914" s="190">
        <v>420</v>
      </c>
      <c r="S914" s="191">
        <v>234</v>
      </c>
      <c r="T914" s="188">
        <v>63</v>
      </c>
      <c r="U914" s="192">
        <v>98</v>
      </c>
      <c r="V914" s="190">
        <v>356</v>
      </c>
      <c r="W914" s="191">
        <v>415</v>
      </c>
      <c r="X914" s="188">
        <v>288</v>
      </c>
      <c r="Y914" s="192">
        <v>168</v>
      </c>
      <c r="Z914" s="190">
        <v>461</v>
      </c>
      <c r="AA914" s="188">
        <v>522</v>
      </c>
      <c r="AB914" s="165">
        <f t="shared" si="17760"/>
        <v>4227</v>
      </c>
      <c r="AC914" s="166">
        <f t="shared" si="17677"/>
        <v>4287</v>
      </c>
      <c r="AE914" s="268" t="s">
        <v>0</v>
      </c>
      <c r="AF914" s="262" t="s">
        <v>1</v>
      </c>
      <c r="AG914" s="263"/>
      <c r="AH914" s="262" t="s">
        <v>2</v>
      </c>
      <c r="AI914" s="263"/>
      <c r="AJ914" s="262" t="s">
        <v>3</v>
      </c>
      <c r="AK914" s="263"/>
      <c r="AL914" s="262" t="s">
        <v>4</v>
      </c>
      <c r="AM914" s="263"/>
      <c r="AN914" s="262" t="s">
        <v>5</v>
      </c>
      <c r="AO914" s="263"/>
      <c r="AP914" s="262" t="s">
        <v>6</v>
      </c>
      <c r="AQ914" s="263"/>
      <c r="AR914" s="262" t="s">
        <v>7</v>
      </c>
      <c r="AS914" s="263"/>
      <c r="AT914" s="262" t="s">
        <v>8</v>
      </c>
      <c r="AU914" s="263"/>
      <c r="AV914" s="262" t="s">
        <v>9</v>
      </c>
      <c r="AW914" s="263"/>
      <c r="AX914" s="262" t="s">
        <v>10</v>
      </c>
      <c r="AY914" s="263"/>
      <c r="AZ914" s="262" t="s">
        <v>11</v>
      </c>
      <c r="BA914" s="263"/>
      <c r="BB914" s="262" t="s">
        <v>12</v>
      </c>
      <c r="BC914" s="263"/>
      <c r="BD914" s="264" t="s">
        <v>40</v>
      </c>
      <c r="BE914" s="265"/>
      <c r="BF914" s="266" t="s">
        <v>41</v>
      </c>
      <c r="BG914" s="267"/>
      <c r="BI914" s="140" t="s">
        <v>22</v>
      </c>
      <c r="BJ914" s="124">
        <f>B914/B932</f>
        <v>5.4463375564292996E-2</v>
      </c>
      <c r="BK914" s="125">
        <f t="shared" ref="BK914" si="17815">C914/C932</f>
        <v>6.4639267082325993E-2</v>
      </c>
      <c r="BL914" s="126">
        <f t="shared" ref="BL914" si="17816">D914/D932</f>
        <v>9.5073235685752336E-2</v>
      </c>
      <c r="BM914" s="127">
        <f t="shared" ref="BM914" si="17817">E914/E932</f>
        <v>4.6395609877775003E-2</v>
      </c>
      <c r="BN914" s="124">
        <f t="shared" ref="BN914" si="17818">F914/F932</f>
        <v>6.7328370554177008E-2</v>
      </c>
      <c r="BO914" s="125">
        <f t="shared" ref="BO914" si="17819">G914/G932</f>
        <v>4.1037158023683136E-2</v>
      </c>
      <c r="BP914" s="126">
        <f t="shared" ref="BP914" si="17820">H914/H932</f>
        <v>6.8934342863600409E-2</v>
      </c>
      <c r="BQ914" s="127">
        <f t="shared" ref="BQ914" si="17821">I914/I932</f>
        <v>5.5396845112408395E-2</v>
      </c>
      <c r="BR914" s="124">
        <f t="shared" ref="BR914" si="17822">J914/J932</f>
        <v>5.2488687782805431E-2</v>
      </c>
      <c r="BS914" s="125">
        <f t="shared" ref="BS914" si="17823">K914/K932</f>
        <v>9.7682119205298013E-2</v>
      </c>
      <c r="BT914" s="126">
        <f t="shared" ref="BT914" si="17824">L914/L932</f>
        <v>3.8081805359661498E-2</v>
      </c>
      <c r="BU914" s="124">
        <f t="shared" ref="BU914" si="17825">M914/M932</f>
        <v>0.10852878464818763</v>
      </c>
      <c r="BV914" s="128">
        <f t="shared" ref="BV914" si="17826">N914/N932</f>
        <v>5.6348176970745067E-2</v>
      </c>
      <c r="BW914" s="129">
        <f t="shared" ref="BW914" si="17827">O914/O932</f>
        <v>8.5427135678391955E-2</v>
      </c>
      <c r="BX914" s="124">
        <f t="shared" ref="BX914" si="17828">P914/P932</f>
        <v>5.5778894472361812E-2</v>
      </c>
      <c r="BY914" s="125">
        <f t="shared" ref="BY914" si="17829">Q914/Q932</f>
        <v>5.8335637268454518E-2</v>
      </c>
      <c r="BZ914" s="126">
        <f t="shared" ref="BZ914" si="17830">R914/R932</f>
        <v>8.5679314565483472E-2</v>
      </c>
      <c r="CA914" s="127">
        <f t="shared" ref="CA914" si="17831">S914/S932</f>
        <v>5.2809749492213946E-2</v>
      </c>
      <c r="CB914" s="124">
        <f t="shared" ref="CB914" si="17832">T914/T932</f>
        <v>3.8985148514851485E-2</v>
      </c>
      <c r="CC914" s="125">
        <f t="shared" ref="CC914" si="17833">U914/U932</f>
        <v>7.5153374233128831E-2</v>
      </c>
      <c r="CD914" s="126">
        <f t="shared" ref="CD914" si="17834">V914/V932</f>
        <v>5.5322455322455326E-2</v>
      </c>
      <c r="CE914" s="127">
        <f t="shared" ref="CE914" si="17835">W914/W932</f>
        <v>9.7212461934879368E-2</v>
      </c>
      <c r="CF914" s="124">
        <f t="shared" ref="CF914" si="17836">X914/X932</f>
        <v>7.6575378888593462E-2</v>
      </c>
      <c r="CG914" s="125">
        <f t="shared" ref="CG914" si="17837">Y914/Y932</f>
        <v>5.6018672890963656E-2</v>
      </c>
      <c r="CH914" s="126">
        <f t="shared" ref="CH914" si="17838">Z914/Z932</f>
        <v>6.5989121099341547E-2</v>
      </c>
      <c r="CI914" s="124">
        <f t="shared" ref="CI914" si="17839">AA914/AA932</f>
        <v>4.5898179899762595E-2</v>
      </c>
      <c r="CJ914" s="130">
        <f t="shared" ref="CJ914" si="17840">AB914/AB932</f>
        <v>6.3469421462784725E-2</v>
      </c>
      <c r="CK914" s="131">
        <f t="shared" ref="CK914" si="17841">AC914/AC932</f>
        <v>6.4489439797821776E-2</v>
      </c>
    </row>
    <row r="915" spans="1:89" ht="15" thickTop="1" thickBot="1" x14ac:dyDescent="0.3">
      <c r="A915" s="132" t="s">
        <v>23</v>
      </c>
      <c r="B915" s="181">
        <v>404</v>
      </c>
      <c r="C915" s="182">
        <v>520</v>
      </c>
      <c r="D915" s="183">
        <v>329</v>
      </c>
      <c r="E915" s="184">
        <v>156</v>
      </c>
      <c r="F915" s="181">
        <v>452</v>
      </c>
      <c r="G915" s="185">
        <v>178</v>
      </c>
      <c r="H915" s="183">
        <v>388</v>
      </c>
      <c r="I915" s="184">
        <v>451</v>
      </c>
      <c r="J915" s="181">
        <v>118</v>
      </c>
      <c r="K915" s="185">
        <v>182</v>
      </c>
      <c r="L915" s="183">
        <v>190</v>
      </c>
      <c r="M915" s="181">
        <v>472</v>
      </c>
      <c r="N915" s="186">
        <v>349</v>
      </c>
      <c r="O915" s="187">
        <v>670</v>
      </c>
      <c r="P915" s="181">
        <v>295</v>
      </c>
      <c r="Q915" s="185">
        <v>195</v>
      </c>
      <c r="R915" s="183">
        <v>410</v>
      </c>
      <c r="S915" s="184">
        <v>268</v>
      </c>
      <c r="T915" s="181">
        <v>67</v>
      </c>
      <c r="U915" s="185">
        <v>101</v>
      </c>
      <c r="V915" s="183">
        <v>344</v>
      </c>
      <c r="W915" s="184">
        <v>364</v>
      </c>
      <c r="X915" s="181">
        <v>264</v>
      </c>
      <c r="Y915" s="185">
        <v>165</v>
      </c>
      <c r="Z915" s="183">
        <v>481</v>
      </c>
      <c r="AA915" s="181">
        <v>581</v>
      </c>
      <c r="AB915" s="165">
        <f t="shared" si="17760"/>
        <v>4091</v>
      </c>
      <c r="AC915" s="166">
        <f t="shared" si="17677"/>
        <v>4303</v>
      </c>
      <c r="AE915" s="269"/>
      <c r="AF915" s="112" t="s">
        <v>14</v>
      </c>
      <c r="AG915" s="113" t="s">
        <v>15</v>
      </c>
      <c r="AH915" s="114" t="s">
        <v>14</v>
      </c>
      <c r="AI915" s="115" t="s">
        <v>15</v>
      </c>
      <c r="AJ915" s="112" t="s">
        <v>14</v>
      </c>
      <c r="AK915" s="113" t="s">
        <v>15</v>
      </c>
      <c r="AL915" s="114" t="s">
        <v>14</v>
      </c>
      <c r="AM915" s="115" t="s">
        <v>15</v>
      </c>
      <c r="AN915" s="112" t="s">
        <v>14</v>
      </c>
      <c r="AO915" s="113" t="s">
        <v>15</v>
      </c>
      <c r="AP915" s="114" t="s">
        <v>14</v>
      </c>
      <c r="AQ915" s="112" t="s">
        <v>15</v>
      </c>
      <c r="AR915" s="116" t="s">
        <v>14</v>
      </c>
      <c r="AS915" s="117" t="s">
        <v>15</v>
      </c>
      <c r="AT915" s="112" t="s">
        <v>14</v>
      </c>
      <c r="AU915" s="113" t="s">
        <v>15</v>
      </c>
      <c r="AV915" s="114" t="s">
        <v>14</v>
      </c>
      <c r="AW915" s="115" t="s">
        <v>15</v>
      </c>
      <c r="AX915" s="112" t="s">
        <v>14</v>
      </c>
      <c r="AY915" s="113" t="s">
        <v>15</v>
      </c>
      <c r="AZ915" s="114" t="s">
        <v>14</v>
      </c>
      <c r="BA915" s="115" t="s">
        <v>15</v>
      </c>
      <c r="BB915" s="112" t="s">
        <v>14</v>
      </c>
      <c r="BC915" s="113" t="s">
        <v>15</v>
      </c>
      <c r="BD915" s="26" t="s">
        <v>14</v>
      </c>
      <c r="BE915" s="118" t="s">
        <v>15</v>
      </c>
      <c r="BF915" s="169" t="s">
        <v>14</v>
      </c>
      <c r="BG915" s="170" t="s">
        <v>15</v>
      </c>
      <c r="BI915" s="132" t="s">
        <v>23</v>
      </c>
      <c r="BJ915" s="124">
        <f>B915/B932</f>
        <v>5.8832095529343237E-2</v>
      </c>
      <c r="BK915" s="125">
        <f t="shared" ref="BK915" si="17842">C915/C932</f>
        <v>6.6166178903168338E-2</v>
      </c>
      <c r="BL915" s="126">
        <f t="shared" ref="BL915" si="17843">D915/D932</f>
        <v>8.7616511318242343E-2</v>
      </c>
      <c r="BM915" s="127">
        <f t="shared" ref="BM915" si="17844">E915/E932</f>
        <v>3.8912446994262911E-2</v>
      </c>
      <c r="BN915" s="124">
        <f t="shared" ref="BN915" si="17845">F915/F932</f>
        <v>7.4772539288668324E-2</v>
      </c>
      <c r="BO915" s="125">
        <f t="shared" ref="BO915" si="17846">G915/G932</f>
        <v>3.6341363821968148E-2</v>
      </c>
      <c r="BP915" s="126">
        <f t="shared" ref="BP915" si="17847">H915/H932</f>
        <v>4.3846762346027801E-2</v>
      </c>
      <c r="BQ915" s="127">
        <f t="shared" ref="BQ915" si="17848">I915/I932</f>
        <v>5.6017885976897282E-2</v>
      </c>
      <c r="BR915" s="124">
        <f t="shared" ref="BR915" si="17849">J915/J932</f>
        <v>5.3393665158371038E-2</v>
      </c>
      <c r="BS915" s="125">
        <f t="shared" ref="BS915" si="17850">K915/K932</f>
        <v>0.10044150110375276</v>
      </c>
      <c r="BT915" s="126">
        <f t="shared" ref="BT915" si="17851">L915/L932</f>
        <v>4.4663845792195581E-2</v>
      </c>
      <c r="BU915" s="124">
        <f t="shared" ref="BU915" si="17852">M915/M932</f>
        <v>0.10063965884861407</v>
      </c>
      <c r="BV915" s="128">
        <f t="shared" ref="BV915" si="17853">N915/N932</f>
        <v>5.0295431618388814E-2</v>
      </c>
      <c r="BW915" s="129">
        <f t="shared" ref="BW915" si="17854">O915/O932</f>
        <v>9.352317141261865E-2</v>
      </c>
      <c r="BX915" s="124">
        <f t="shared" ref="BX915" si="17855">P915/P932</f>
        <v>7.4120603015075379E-2</v>
      </c>
      <c r="BY915" s="125">
        <f t="shared" ref="BY915" si="17856">Q915/Q932</f>
        <v>5.3912081835775505E-2</v>
      </c>
      <c r="BZ915" s="126">
        <f t="shared" ref="BZ915" si="17857">R915/R932</f>
        <v>8.3639330885352914E-2</v>
      </c>
      <c r="CA915" s="127">
        <f t="shared" ref="CA915" si="17858">S915/S932</f>
        <v>6.0482960956894607E-2</v>
      </c>
      <c r="CB915" s="124">
        <f t="shared" ref="CB915" si="17859">T915/T932</f>
        <v>4.1460396039603963E-2</v>
      </c>
      <c r="CC915" s="125">
        <f t="shared" ref="CC915" si="17860">U915/U932</f>
        <v>7.7453987730061347E-2</v>
      </c>
      <c r="CD915" s="126">
        <f t="shared" ref="CD915" si="17861">V915/V932</f>
        <v>5.3457653457653458E-2</v>
      </c>
      <c r="CE915" s="127">
        <f t="shared" ref="CE915" si="17862">W915/W932</f>
        <v>8.5265870227219487E-2</v>
      </c>
      <c r="CF915" s="124">
        <f t="shared" ref="CF915" si="17863">X915/X932</f>
        <v>7.0194097314543999E-2</v>
      </c>
      <c r="CG915" s="125">
        <f t="shared" ref="CG915" si="17864">Y915/Y932</f>
        <v>5.5018339446482163E-2</v>
      </c>
      <c r="CH915" s="126">
        <f t="shared" ref="CH915" si="17865">Z915/Z932</f>
        <v>6.8851989693673066E-2</v>
      </c>
      <c r="CI915" s="124">
        <f t="shared" ref="CI915" si="17866">AA915/AA932</f>
        <v>5.1085905214103576E-2</v>
      </c>
      <c r="CJ915" s="130">
        <f t="shared" ref="CJ915" si="17867">AB915/AB932</f>
        <v>6.1427348758990377E-2</v>
      </c>
      <c r="CK915" s="131">
        <f t="shared" ref="CK915" si="17868">AC915/AC932</f>
        <v>6.473012816655635E-2</v>
      </c>
    </row>
    <row r="916" spans="1:89" ht="13.5" thickTop="1" x14ac:dyDescent="0.2">
      <c r="A916" s="140" t="s">
        <v>24</v>
      </c>
      <c r="B916" s="195">
        <v>387</v>
      </c>
      <c r="C916" s="189">
        <v>434</v>
      </c>
      <c r="D916" s="190">
        <v>252</v>
      </c>
      <c r="E916" s="191">
        <v>181</v>
      </c>
      <c r="F916" s="188">
        <v>420</v>
      </c>
      <c r="G916" s="192">
        <v>229</v>
      </c>
      <c r="H916" s="190">
        <v>501</v>
      </c>
      <c r="I916" s="191">
        <v>472</v>
      </c>
      <c r="J916" s="188">
        <v>144</v>
      </c>
      <c r="K916" s="192">
        <v>170</v>
      </c>
      <c r="L916" s="190">
        <v>195</v>
      </c>
      <c r="M916" s="188">
        <v>347</v>
      </c>
      <c r="N916" s="193">
        <v>331</v>
      </c>
      <c r="O916" s="196">
        <v>504</v>
      </c>
      <c r="P916" s="188">
        <v>197</v>
      </c>
      <c r="Q916" s="192">
        <v>212</v>
      </c>
      <c r="R916" s="190">
        <v>316</v>
      </c>
      <c r="S916" s="191">
        <v>229</v>
      </c>
      <c r="T916" s="188">
        <v>62</v>
      </c>
      <c r="U916" s="192">
        <v>76</v>
      </c>
      <c r="V916" s="190">
        <v>296</v>
      </c>
      <c r="W916" s="197">
        <v>240</v>
      </c>
      <c r="X916" s="188">
        <v>199</v>
      </c>
      <c r="Y916" s="192">
        <v>146</v>
      </c>
      <c r="Z916" s="190">
        <v>441</v>
      </c>
      <c r="AA916" s="188">
        <v>679</v>
      </c>
      <c r="AB916" s="165">
        <f t="shared" si="17760"/>
        <v>3741</v>
      </c>
      <c r="AC916" s="166">
        <f t="shared" si="17677"/>
        <v>3919</v>
      </c>
      <c r="AE916" s="257" t="str">
        <f>$AE$17</f>
        <v>17:00 - 17:59</v>
      </c>
      <c r="AF916" s="121">
        <f t="shared" ref="AF916:AU918" si="17869">SUMIF($A$9:$A$32,$AE916,B$908:B$931)</f>
        <v>409</v>
      </c>
      <c r="AG916" s="178">
        <f t="shared" si="17869"/>
        <v>507</v>
      </c>
      <c r="AH916" s="122">
        <f t="shared" si="17869"/>
        <v>191</v>
      </c>
      <c r="AI916" s="173">
        <f t="shared" si="17869"/>
        <v>202</v>
      </c>
      <c r="AJ916" s="121">
        <f t="shared" si="17869"/>
        <v>350</v>
      </c>
      <c r="AK916" s="123">
        <f t="shared" si="17869"/>
        <v>372</v>
      </c>
      <c r="AL916" s="122">
        <f t="shared" si="17869"/>
        <v>623</v>
      </c>
      <c r="AM916" s="173">
        <f t="shared" si="17869"/>
        <v>488</v>
      </c>
      <c r="AN916" s="121">
        <f t="shared" si="17869"/>
        <v>133</v>
      </c>
      <c r="AO916" s="123">
        <f t="shared" si="17869"/>
        <v>66</v>
      </c>
      <c r="AP916" s="122">
        <f t="shared" si="17869"/>
        <v>286</v>
      </c>
      <c r="AQ916" s="121">
        <f t="shared" si="17869"/>
        <v>153</v>
      </c>
      <c r="AR916" s="172">
        <f t="shared" si="17869"/>
        <v>300</v>
      </c>
      <c r="AS916" s="174">
        <f t="shared" si="17869"/>
        <v>322</v>
      </c>
      <c r="AT916" s="121">
        <f t="shared" si="17869"/>
        <v>215</v>
      </c>
      <c r="AU916" s="123">
        <f t="shared" si="17869"/>
        <v>189</v>
      </c>
      <c r="AV916" s="122">
        <f t="shared" ref="AP916:BE918" si="17870">SUMIF($A$9:$A$32,$AE916,R$908:R$931)</f>
        <v>258</v>
      </c>
      <c r="AW916" s="173">
        <f t="shared" si="17870"/>
        <v>260</v>
      </c>
      <c r="AX916" s="121">
        <f t="shared" si="17870"/>
        <v>122</v>
      </c>
      <c r="AY916" s="123">
        <f t="shared" si="17870"/>
        <v>36</v>
      </c>
      <c r="AZ916" s="122">
        <f t="shared" si="17870"/>
        <v>457</v>
      </c>
      <c r="BA916" s="173">
        <f t="shared" si="17870"/>
        <v>193</v>
      </c>
      <c r="BB916" s="121">
        <f t="shared" si="17870"/>
        <v>222</v>
      </c>
      <c r="BC916" s="123">
        <f t="shared" si="17870"/>
        <v>173</v>
      </c>
      <c r="BD916" s="21">
        <f t="shared" si="17870"/>
        <v>274</v>
      </c>
      <c r="BE916" s="177">
        <f t="shared" si="17870"/>
        <v>675</v>
      </c>
      <c r="BF916" s="163">
        <f>AF916+AH916+AJ916+AL916+AN916+AP916+AR916+AT916+AV916+AX916+AZ916+BB916+BD916</f>
        <v>3840</v>
      </c>
      <c r="BG916" s="164">
        <f>AG916+AI916+AK916+AM916+AO916+AQ916+AS916+AU916+AW916+AY916+BA916+BC916+BE916</f>
        <v>3636</v>
      </c>
      <c r="BI916" s="140" t="s">
        <v>24</v>
      </c>
      <c r="BJ916" s="124">
        <f>B916/B932</f>
        <v>5.6356487549148099E-2</v>
      </c>
      <c r="BK916" s="125">
        <f t="shared" ref="BK916" si="17871">C916/C932</f>
        <v>5.5223310853798196E-2</v>
      </c>
      <c r="BL916" s="126">
        <f t="shared" ref="BL916" si="17872">D916/D932</f>
        <v>6.7110519307589878E-2</v>
      </c>
      <c r="BM916" s="127">
        <f t="shared" ref="BM916" si="17873">E916/E932</f>
        <v>4.5148416063856327E-2</v>
      </c>
      <c r="BN916" s="124">
        <f t="shared" ref="BN916" si="17874">F916/F932</f>
        <v>6.9478908188585611E-2</v>
      </c>
      <c r="BO916" s="125">
        <f t="shared" ref="BO916" si="17875">G916/G932</f>
        <v>4.6753777051857903E-2</v>
      </c>
      <c r="BP916" s="126">
        <f t="shared" ref="BP916" si="17876">H916/H932</f>
        <v>5.6616566843711157E-2</v>
      </c>
      <c r="BQ916" s="127">
        <f t="shared" ref="BQ916" si="17877">I916/I932</f>
        <v>5.8626257607750587E-2</v>
      </c>
      <c r="BR916" s="124">
        <f t="shared" ref="BR916" si="17878">J916/J932</f>
        <v>6.5158371040723986E-2</v>
      </c>
      <c r="BS916" s="125">
        <f t="shared" ref="BS916" si="17879">K916/K932</f>
        <v>9.3818984547461362E-2</v>
      </c>
      <c r="BT916" s="126">
        <f t="shared" ref="BT916" si="17880">L916/L932</f>
        <v>4.5839210155148094E-2</v>
      </c>
      <c r="BU916" s="124">
        <f t="shared" ref="BU916" si="17881">M916/M932</f>
        <v>7.3987206823027715E-2</v>
      </c>
      <c r="BV916" s="128">
        <f t="shared" ref="BV916" si="17882">N916/N932</f>
        <v>4.7701397895950425E-2</v>
      </c>
      <c r="BW916" s="129">
        <f t="shared" ref="BW916" si="17883">O916/O932</f>
        <v>7.0351758793969849E-2</v>
      </c>
      <c r="BX916" s="124">
        <f t="shared" ref="BX916" si="17884">P916/P932</f>
        <v>4.9497487437185933E-2</v>
      </c>
      <c r="BY916" s="125">
        <f t="shared" ref="BY916" si="17885">Q916/Q932</f>
        <v>5.8612109482996957E-2</v>
      </c>
      <c r="BZ916" s="126">
        <f t="shared" ref="BZ916" si="17886">R916/R932</f>
        <v>6.4463484292125658E-2</v>
      </c>
      <c r="CA916" s="127">
        <f t="shared" ref="CA916" si="17887">S916/S932</f>
        <v>5.1681336041525618E-2</v>
      </c>
      <c r="CB916" s="124">
        <f t="shared" ref="CB916" si="17888">T916/T932</f>
        <v>3.8366336633663366E-2</v>
      </c>
      <c r="CC916" s="125">
        <f t="shared" ref="CC916" si="17889">U916/U932</f>
        <v>5.8282208588957052E-2</v>
      </c>
      <c r="CD916" s="126">
        <f t="shared" ref="CD916" si="17890">V916/V932</f>
        <v>4.5998445998445998E-2</v>
      </c>
      <c r="CE916" s="127">
        <f t="shared" ref="CE916" si="17891">W916/W932</f>
        <v>5.621925509486999E-2</v>
      </c>
      <c r="CF916" s="124">
        <f t="shared" ref="CF916" si="17892">X916/X932</f>
        <v>5.2911459718160067E-2</v>
      </c>
      <c r="CG916" s="125">
        <f t="shared" ref="CG916" si="17893">Y916/Y932</f>
        <v>4.8682894298099369E-2</v>
      </c>
      <c r="CH916" s="126">
        <f t="shared" ref="CH916" si="17894">Z916/Z932</f>
        <v>6.3126252505010014E-2</v>
      </c>
      <c r="CI916" s="124">
        <f t="shared" ref="CI916" si="17895">AA916/AA932</f>
        <v>5.9702804888771652E-2</v>
      </c>
      <c r="CJ916" s="130">
        <f t="shared" ref="CJ916" si="17896">AB916/AB932</f>
        <v>5.6172014594813739E-2</v>
      </c>
      <c r="CK916" s="131">
        <f t="shared" ref="CK916" si="17897">AC916/AC932</f>
        <v>5.8953607316926407E-2</v>
      </c>
    </row>
    <row r="917" spans="1:89" x14ac:dyDescent="0.2">
      <c r="A917" s="132" t="s">
        <v>25</v>
      </c>
      <c r="B917" s="198">
        <v>405</v>
      </c>
      <c r="C917" s="182">
        <v>387</v>
      </c>
      <c r="D917" s="183">
        <v>281</v>
      </c>
      <c r="E917" s="184">
        <v>213</v>
      </c>
      <c r="F917" s="181">
        <v>424</v>
      </c>
      <c r="G917" s="185">
        <v>268</v>
      </c>
      <c r="H917" s="183">
        <v>512</v>
      </c>
      <c r="I917" s="184">
        <v>554</v>
      </c>
      <c r="J917" s="181">
        <v>158</v>
      </c>
      <c r="K917" s="182">
        <v>117</v>
      </c>
      <c r="L917" s="183">
        <v>193</v>
      </c>
      <c r="M917" s="181">
        <v>277</v>
      </c>
      <c r="N917" s="186">
        <v>400</v>
      </c>
      <c r="O917" s="199">
        <v>434</v>
      </c>
      <c r="P917" s="181">
        <v>220</v>
      </c>
      <c r="Q917" s="182">
        <v>210</v>
      </c>
      <c r="R917" s="183">
        <v>315</v>
      </c>
      <c r="S917" s="184">
        <v>287</v>
      </c>
      <c r="T917" s="190">
        <v>72</v>
      </c>
      <c r="U917" s="181">
        <v>79</v>
      </c>
      <c r="V917" s="183">
        <v>303</v>
      </c>
      <c r="W917" s="200">
        <v>245</v>
      </c>
      <c r="X917" s="181">
        <v>145</v>
      </c>
      <c r="Y917" s="185">
        <v>179</v>
      </c>
      <c r="Z917" s="183">
        <v>451</v>
      </c>
      <c r="AA917" s="181">
        <v>649</v>
      </c>
      <c r="AB917" s="165">
        <f t="shared" si="17760"/>
        <v>3879</v>
      </c>
      <c r="AC917" s="166">
        <f t="shared" si="17677"/>
        <v>3899</v>
      </c>
      <c r="AE917" s="259" t="str">
        <f>$AE$18</f>
        <v>18:00 - 18:59</v>
      </c>
      <c r="AF917" s="121">
        <f t="shared" si="17869"/>
        <v>367</v>
      </c>
      <c r="AG917" s="182">
        <f t="shared" si="17869"/>
        <v>427</v>
      </c>
      <c r="AH917" s="183">
        <f t="shared" si="17869"/>
        <v>191</v>
      </c>
      <c r="AI917" s="184">
        <f t="shared" si="17869"/>
        <v>185</v>
      </c>
      <c r="AJ917" s="181">
        <f t="shared" si="17869"/>
        <v>296</v>
      </c>
      <c r="AK917" s="185">
        <f t="shared" si="17869"/>
        <v>396</v>
      </c>
      <c r="AL917" s="183">
        <f t="shared" si="17869"/>
        <v>555</v>
      </c>
      <c r="AM917" s="184">
        <f t="shared" si="17869"/>
        <v>471</v>
      </c>
      <c r="AN917" s="181">
        <f t="shared" si="17869"/>
        <v>134</v>
      </c>
      <c r="AO917" s="185">
        <f t="shared" si="17869"/>
        <v>47</v>
      </c>
      <c r="AP917" s="183">
        <f t="shared" si="17870"/>
        <v>251</v>
      </c>
      <c r="AQ917" s="181">
        <f t="shared" si="17870"/>
        <v>143</v>
      </c>
      <c r="AR917" s="186">
        <f t="shared" si="17870"/>
        <v>337</v>
      </c>
      <c r="AS917" s="187">
        <f t="shared" si="17870"/>
        <v>358</v>
      </c>
      <c r="AT917" s="181">
        <f t="shared" si="17870"/>
        <v>262</v>
      </c>
      <c r="AU917" s="185">
        <f t="shared" si="17870"/>
        <v>265</v>
      </c>
      <c r="AV917" s="183">
        <f t="shared" si="17870"/>
        <v>285</v>
      </c>
      <c r="AW917" s="184">
        <f t="shared" si="17870"/>
        <v>300</v>
      </c>
      <c r="AX917" s="181">
        <f t="shared" si="17870"/>
        <v>150</v>
      </c>
      <c r="AY917" s="185">
        <f t="shared" si="17870"/>
        <v>22</v>
      </c>
      <c r="AZ917" s="183">
        <f t="shared" si="17870"/>
        <v>568</v>
      </c>
      <c r="BA917" s="184">
        <f t="shared" si="17870"/>
        <v>202</v>
      </c>
      <c r="BB917" s="181">
        <f t="shared" si="17870"/>
        <v>375</v>
      </c>
      <c r="BC917" s="185">
        <f t="shared" si="17870"/>
        <v>209</v>
      </c>
      <c r="BD917" s="183">
        <f t="shared" si="17870"/>
        <v>480</v>
      </c>
      <c r="BE917" s="181">
        <f t="shared" si="17870"/>
        <v>1116</v>
      </c>
      <c r="BF917" s="165">
        <f>SUM(AF917,AH917,AJ917,AL917,AN917,AP917,AR917,AT917,AV917,AX917,AZ917,BB917,BD917)</f>
        <v>4251</v>
      </c>
      <c r="BG917" s="166">
        <f>SUM(AG917,AI917,AK917,AM917,AO917,AQ917,AS917,AU917,AW917,AY917,BA917,BC917,BE917)</f>
        <v>4141</v>
      </c>
      <c r="BI917" s="132" t="s">
        <v>25</v>
      </c>
      <c r="BJ917" s="124">
        <f>B917/B932</f>
        <v>5.8977719528178242E-2</v>
      </c>
      <c r="BK917" s="125">
        <f t="shared" ref="BK917" si="17898">C917/C932</f>
        <v>4.9242906222165671E-2</v>
      </c>
      <c r="BL917" s="126">
        <f t="shared" ref="BL917" si="17899">D917/D932</f>
        <v>7.4833555259653795E-2</v>
      </c>
      <c r="BM917" s="127">
        <f t="shared" ref="BM917" si="17900">E917/E932</f>
        <v>5.3130456472935891E-2</v>
      </c>
      <c r="BN917" s="124">
        <f t="shared" ref="BN917" si="17901">F917/F932</f>
        <v>7.0140612076095954E-2</v>
      </c>
      <c r="BO917" s="125">
        <f t="shared" ref="BO917" si="17902">G917/G932</f>
        <v>5.4716210698244179E-2</v>
      </c>
      <c r="BP917" s="126">
        <f t="shared" ref="BP917" si="17903">H917/H932</f>
        <v>5.7859645157644933E-2</v>
      </c>
      <c r="BQ917" s="127">
        <f t="shared" ref="BQ917" si="17904">I917/I932</f>
        <v>6.8811327785368276E-2</v>
      </c>
      <c r="BR917" s="124">
        <f t="shared" ref="BR917" si="17905">J917/J932</f>
        <v>7.1493212669683254E-2</v>
      </c>
      <c r="BS917" s="125">
        <f t="shared" ref="BS917" si="17906">K917/K932</f>
        <v>6.4569536423841056E-2</v>
      </c>
      <c r="BT917" s="126">
        <f t="shared" ref="BT917" si="17907">L917/L932</f>
        <v>4.5369064409967089E-2</v>
      </c>
      <c r="BU917" s="124">
        <f t="shared" ref="BU917" si="17908">M917/M932</f>
        <v>5.9061833688699363E-2</v>
      </c>
      <c r="BV917" s="128">
        <f t="shared" ref="BV917" si="17909">N917/N932</f>
        <v>5.7645193831964259E-2</v>
      </c>
      <c r="BW917" s="129">
        <f t="shared" ref="BW917" si="17910">O917/O932</f>
        <v>6.0580681183696257E-2</v>
      </c>
      <c r="BX917" s="124">
        <f t="shared" ref="BX917" si="17911">P917/P932</f>
        <v>5.5276381909547742E-2</v>
      </c>
      <c r="BY917" s="125">
        <f t="shared" ref="BY917" si="17912">Q917/Q932</f>
        <v>5.8059165053912079E-2</v>
      </c>
      <c r="BZ917" s="126">
        <f t="shared" ref="BZ917" si="17913">R917/R932</f>
        <v>6.4259485924112611E-2</v>
      </c>
      <c r="CA917" s="127">
        <f t="shared" ref="CA917" si="17914">S917/S932</f>
        <v>6.4770932069510262E-2</v>
      </c>
      <c r="CB917" s="124">
        <f t="shared" ref="CB917" si="17915">T917/T932</f>
        <v>4.4554455445544552E-2</v>
      </c>
      <c r="CC917" s="125">
        <f t="shared" ref="CC917" si="17916">U917/U932</f>
        <v>6.0582822085889568E-2</v>
      </c>
      <c r="CD917" s="126">
        <f t="shared" ref="CD917" si="17917">V917/V932</f>
        <v>4.7086247086247084E-2</v>
      </c>
      <c r="CE917" s="127">
        <f t="shared" ref="CE917" si="17918">W917/W932</f>
        <v>5.7390489576013115E-2</v>
      </c>
      <c r="CF917" s="124">
        <f t="shared" ref="CF917" si="17919">X917/X932</f>
        <v>3.8553576176548789E-2</v>
      </c>
      <c r="CG917" s="125">
        <f t="shared" ref="CG917" si="17920">Y917/Y932</f>
        <v>5.9686562187395799E-2</v>
      </c>
      <c r="CH917" s="126">
        <f t="shared" ref="CH917" si="17921">Z917/Z932</f>
        <v>6.4557686802175773E-2</v>
      </c>
      <c r="CI917" s="124">
        <f t="shared" ref="CI917" si="17922">AA917/AA932</f>
        <v>5.7064978457750812E-2</v>
      </c>
      <c r="CJ917" s="130">
        <f t="shared" ref="CJ917" si="17923">AB917/AB932</f>
        <v>5.8244117779546238E-2</v>
      </c>
      <c r="CK917" s="131">
        <f t="shared" ref="CK917" si="17924">AC917/AC932</f>
        <v>5.8652746856008187E-2</v>
      </c>
    </row>
    <row r="918" spans="1:89" ht="13.5" thickBot="1" x14ac:dyDescent="0.25">
      <c r="A918" s="140" t="s">
        <v>26</v>
      </c>
      <c r="B918" s="195">
        <v>368</v>
      </c>
      <c r="C918" s="189">
        <v>404</v>
      </c>
      <c r="D918" s="190">
        <v>204</v>
      </c>
      <c r="E918" s="191">
        <v>275</v>
      </c>
      <c r="F918" s="188">
        <v>330</v>
      </c>
      <c r="G918" s="192">
        <v>230</v>
      </c>
      <c r="H918" s="190">
        <v>508</v>
      </c>
      <c r="I918" s="191">
        <v>533</v>
      </c>
      <c r="J918" s="188">
        <v>150</v>
      </c>
      <c r="K918" s="189">
        <v>80</v>
      </c>
      <c r="L918" s="190">
        <v>198</v>
      </c>
      <c r="M918" s="188">
        <v>234</v>
      </c>
      <c r="N918" s="193">
        <v>422</v>
      </c>
      <c r="O918" s="196">
        <v>400</v>
      </c>
      <c r="P918" s="188">
        <v>213</v>
      </c>
      <c r="Q918" s="189">
        <v>157</v>
      </c>
      <c r="R918" s="190">
        <v>229</v>
      </c>
      <c r="S918" s="191">
        <v>235</v>
      </c>
      <c r="T918" s="188">
        <v>85</v>
      </c>
      <c r="U918" s="192">
        <v>62</v>
      </c>
      <c r="V918" s="190">
        <v>287</v>
      </c>
      <c r="W918" s="197">
        <v>208</v>
      </c>
      <c r="X918" s="188">
        <v>159</v>
      </c>
      <c r="Y918" s="192">
        <v>114</v>
      </c>
      <c r="Z918" s="190">
        <v>457</v>
      </c>
      <c r="AA918" s="188">
        <v>732</v>
      </c>
      <c r="AB918" s="165">
        <f t="shared" si="17760"/>
        <v>3610</v>
      </c>
      <c r="AC918" s="166">
        <f t="shared" si="17677"/>
        <v>3664</v>
      </c>
      <c r="AE918" s="257">
        <f>$AE$19</f>
        <v>0</v>
      </c>
      <c r="AF918" s="121">
        <f t="shared" si="17869"/>
        <v>0</v>
      </c>
      <c r="AG918" s="189">
        <f t="shared" si="17869"/>
        <v>0</v>
      </c>
      <c r="AH918" s="190">
        <f t="shared" si="17869"/>
        <v>0</v>
      </c>
      <c r="AI918" s="191">
        <f t="shared" si="17869"/>
        <v>0</v>
      </c>
      <c r="AJ918" s="188">
        <f t="shared" si="17869"/>
        <v>0</v>
      </c>
      <c r="AK918" s="192">
        <f t="shared" si="17869"/>
        <v>0</v>
      </c>
      <c r="AL918" s="190">
        <f t="shared" si="17869"/>
        <v>0</v>
      </c>
      <c r="AM918" s="191">
        <f t="shared" si="17869"/>
        <v>0</v>
      </c>
      <c r="AN918" s="188">
        <f t="shared" si="17869"/>
        <v>0</v>
      </c>
      <c r="AO918" s="192">
        <f t="shared" si="17869"/>
        <v>0</v>
      </c>
      <c r="AP918" s="190">
        <f t="shared" si="17870"/>
        <v>0</v>
      </c>
      <c r="AQ918" s="188">
        <f t="shared" si="17870"/>
        <v>0</v>
      </c>
      <c r="AR918" s="193">
        <f t="shared" si="17870"/>
        <v>0</v>
      </c>
      <c r="AS918" s="194">
        <f t="shared" si="17870"/>
        <v>0</v>
      </c>
      <c r="AT918" s="188">
        <f t="shared" si="17870"/>
        <v>0</v>
      </c>
      <c r="AU918" s="192">
        <f t="shared" si="17870"/>
        <v>0</v>
      </c>
      <c r="AV918" s="190">
        <f t="shared" si="17870"/>
        <v>0</v>
      </c>
      <c r="AW918" s="191">
        <f t="shared" si="17870"/>
        <v>0</v>
      </c>
      <c r="AX918" s="188">
        <f t="shared" si="17870"/>
        <v>0</v>
      </c>
      <c r="AY918" s="192">
        <f t="shared" si="17870"/>
        <v>0</v>
      </c>
      <c r="AZ918" s="190">
        <f t="shared" si="17870"/>
        <v>0</v>
      </c>
      <c r="BA918" s="191">
        <f t="shared" si="17870"/>
        <v>0</v>
      </c>
      <c r="BB918" s="188">
        <f t="shared" si="17870"/>
        <v>0</v>
      </c>
      <c r="BC918" s="192">
        <f t="shared" si="17870"/>
        <v>0</v>
      </c>
      <c r="BD918" s="190">
        <f t="shared" si="17870"/>
        <v>0</v>
      </c>
      <c r="BE918" s="188">
        <f t="shared" si="17870"/>
        <v>0</v>
      </c>
      <c r="BF918" s="165">
        <f>SUM(AF918,AH918,AJ918,AL918,AN918,AP918,AR918,AT918,AV918,AX918,AZ918,BB918,BD918)</f>
        <v>0</v>
      </c>
      <c r="BG918" s="166">
        <f>SUM(AG918,AI918,AK918,AM918,AO918,AQ918,AS918,AU918,AW918,AY918,BA918,BC918,BE918)</f>
        <v>0</v>
      </c>
      <c r="BI918" s="140" t="s">
        <v>26</v>
      </c>
      <c r="BJ918" s="124">
        <f>B918/B932</f>
        <v>5.358963157128295E-2</v>
      </c>
      <c r="BK918" s="125">
        <f t="shared" ref="BK918" si="17925">C918/C932</f>
        <v>5.1406031301692329E-2</v>
      </c>
      <c r="BL918" s="126">
        <f t="shared" ref="BL918" si="17926">D918/D932</f>
        <v>5.4327563249001329E-2</v>
      </c>
      <c r="BM918" s="127">
        <f t="shared" ref="BM918" si="17927">E918/E932</f>
        <v>6.8595659765527561E-2</v>
      </c>
      <c r="BN918" s="124">
        <f t="shared" ref="BN918" si="17928">F918/F932</f>
        <v>5.4590570719602979E-2</v>
      </c>
      <c r="BO918" s="125">
        <f t="shared" ref="BO918" si="17929">G918/G932</f>
        <v>4.695794201714986E-2</v>
      </c>
      <c r="BP918" s="126">
        <f t="shared" ref="BP918" si="17930">H918/H932</f>
        <v>5.740761667985083E-2</v>
      </c>
      <c r="BQ918" s="127">
        <f t="shared" ref="BQ918" si="17931">I918/I932</f>
        <v>6.6202956154514964E-2</v>
      </c>
      <c r="BR918" s="124">
        <f t="shared" ref="BR918" si="17932">J918/J932</f>
        <v>6.7873303167420809E-2</v>
      </c>
      <c r="BS918" s="125">
        <f t="shared" ref="BS918" si="17933">K918/K932</f>
        <v>4.4150110375275942E-2</v>
      </c>
      <c r="BT918" s="126">
        <f t="shared" ref="BT918" si="17934">L918/L932</f>
        <v>4.6544428772919602E-2</v>
      </c>
      <c r="BU918" s="124">
        <f t="shared" ref="BU918" si="17935">M918/M932</f>
        <v>4.9893390191897653E-2</v>
      </c>
      <c r="BV918" s="128">
        <f t="shared" ref="BV918" si="17936">N918/N932</f>
        <v>6.0815679492722291E-2</v>
      </c>
      <c r="BW918" s="129">
        <f t="shared" ref="BW918" si="17937">O918/O932</f>
        <v>5.583472920156337E-2</v>
      </c>
      <c r="BX918" s="124">
        <f t="shared" ref="BX918" si="17938">P918/P932</f>
        <v>5.3517587939698491E-2</v>
      </c>
      <c r="BY918" s="125">
        <f t="shared" ref="BY918" si="17939">Q918/Q932</f>
        <v>4.3406137683162843E-2</v>
      </c>
      <c r="BZ918" s="126">
        <f t="shared" ref="BZ918" si="17940">R918/R932</f>
        <v>4.6715626274989798E-2</v>
      </c>
      <c r="CA918" s="127">
        <f t="shared" ref="CA918" si="17941">S918/S932</f>
        <v>5.3035432182351613E-2</v>
      </c>
      <c r="CB918" s="124">
        <f t="shared" ref="CB918" si="17942">T918/T932</f>
        <v>5.2599009900990097E-2</v>
      </c>
      <c r="CC918" s="125">
        <f t="shared" ref="CC918" si="17943">U918/U932</f>
        <v>4.7546012269938653E-2</v>
      </c>
      <c r="CD918" s="126">
        <f t="shared" ref="CD918" si="17944">V918/V932</f>
        <v>4.4599844599844597E-2</v>
      </c>
      <c r="CE918" s="127">
        <f t="shared" ref="CE918" si="17945">W918/W932</f>
        <v>4.872335441555399E-2</v>
      </c>
      <c r="CF918" s="124">
        <f t="shared" ref="CF918" si="17946">X918/X932</f>
        <v>4.2275990428077642E-2</v>
      </c>
      <c r="CG918" s="125">
        <f t="shared" ref="CG918" si="17947">Y918/Y932</f>
        <v>3.8012670890296765E-2</v>
      </c>
      <c r="CH918" s="126">
        <f t="shared" ref="CH918" si="17948">Z918/Z932</f>
        <v>6.541654738047524E-2</v>
      </c>
      <c r="CI918" s="124">
        <f t="shared" ref="CI918" si="17949">AA918/AA932</f>
        <v>6.4362964916908461E-2</v>
      </c>
      <c r="CJ918" s="130">
        <f t="shared" ref="CJ918" si="17950">AB918/AB932</f>
        <v>5.4205018093364768E-2</v>
      </c>
      <c r="CK918" s="131">
        <f t="shared" ref="CK918" si="17951">AC918/AC932</f>
        <v>5.5117636440219026E-2</v>
      </c>
    </row>
    <row r="919" spans="1:89" ht="14.25" thickTop="1" thickBot="1" x14ac:dyDescent="0.25">
      <c r="A919" s="132" t="s">
        <v>27</v>
      </c>
      <c r="B919" s="198">
        <v>315</v>
      </c>
      <c r="C919" s="182">
        <v>434</v>
      </c>
      <c r="D919" s="183">
        <v>198</v>
      </c>
      <c r="E919" s="184">
        <v>276</v>
      </c>
      <c r="F919" s="181">
        <v>362</v>
      </c>
      <c r="G919" s="185">
        <v>291</v>
      </c>
      <c r="H919" s="183">
        <v>563</v>
      </c>
      <c r="I919" s="184">
        <v>533</v>
      </c>
      <c r="J919" s="181">
        <v>196</v>
      </c>
      <c r="K919" s="182">
        <v>81</v>
      </c>
      <c r="L919" s="183">
        <v>291</v>
      </c>
      <c r="M919" s="181">
        <v>271</v>
      </c>
      <c r="N919" s="186">
        <v>471</v>
      </c>
      <c r="O919" s="199">
        <v>332</v>
      </c>
      <c r="P919" s="181">
        <v>213</v>
      </c>
      <c r="Q919" s="182">
        <v>196</v>
      </c>
      <c r="R919" s="183">
        <v>254</v>
      </c>
      <c r="S919" s="184">
        <v>302</v>
      </c>
      <c r="T919" s="181">
        <v>98</v>
      </c>
      <c r="U919" s="185">
        <v>57</v>
      </c>
      <c r="V919" s="183">
        <v>338</v>
      </c>
      <c r="W919" s="200">
        <v>241</v>
      </c>
      <c r="X919" s="181">
        <v>159</v>
      </c>
      <c r="Y919" s="185">
        <v>143</v>
      </c>
      <c r="Z919" s="183">
        <v>402</v>
      </c>
      <c r="AA919" s="181">
        <v>595</v>
      </c>
      <c r="AB919" s="165">
        <f t="shared" si="17760"/>
        <v>3860</v>
      </c>
      <c r="AC919" s="166">
        <f t="shared" si="17677"/>
        <v>3752</v>
      </c>
      <c r="AE919" s="254" t="s">
        <v>13</v>
      </c>
      <c r="AF919" s="14">
        <f t="shared" ref="AF919:BG919" si="17952">SUM(AF916:AF918)</f>
        <v>776</v>
      </c>
      <c r="AG919" s="1">
        <f t="shared" si="17952"/>
        <v>934</v>
      </c>
      <c r="AH919" s="14">
        <f t="shared" si="17952"/>
        <v>382</v>
      </c>
      <c r="AI919" s="1">
        <f t="shared" si="17952"/>
        <v>387</v>
      </c>
      <c r="AJ919" s="14">
        <f t="shared" si="17952"/>
        <v>646</v>
      </c>
      <c r="AK919" s="1">
        <f t="shared" si="17952"/>
        <v>768</v>
      </c>
      <c r="AL919" s="14">
        <f t="shared" si="17952"/>
        <v>1178</v>
      </c>
      <c r="AM919" s="1">
        <f t="shared" si="17952"/>
        <v>959</v>
      </c>
      <c r="AN919" s="14">
        <f t="shared" si="17952"/>
        <v>267</v>
      </c>
      <c r="AO919" s="1">
        <f t="shared" si="17952"/>
        <v>113</v>
      </c>
      <c r="AP919" s="14">
        <f t="shared" si="17952"/>
        <v>537</v>
      </c>
      <c r="AQ919" s="1">
        <f t="shared" si="17952"/>
        <v>296</v>
      </c>
      <c r="AR919" s="14">
        <f t="shared" si="17952"/>
        <v>637</v>
      </c>
      <c r="AS919" s="1">
        <f t="shared" si="17952"/>
        <v>680</v>
      </c>
      <c r="AT919" s="14">
        <f t="shared" si="17952"/>
        <v>477</v>
      </c>
      <c r="AU919" s="1">
        <f t="shared" si="17952"/>
        <v>454</v>
      </c>
      <c r="AV919" s="14">
        <f t="shared" si="17952"/>
        <v>543</v>
      </c>
      <c r="AW919" s="1">
        <f t="shared" si="17952"/>
        <v>560</v>
      </c>
      <c r="AX919" s="14">
        <f t="shared" si="17952"/>
        <v>272</v>
      </c>
      <c r="AY919" s="1">
        <f t="shared" si="17952"/>
        <v>58</v>
      </c>
      <c r="AZ919" s="14">
        <f t="shared" si="17952"/>
        <v>1025</v>
      </c>
      <c r="BA919" s="1">
        <f t="shared" si="17952"/>
        <v>395</v>
      </c>
      <c r="BB919" s="14">
        <f t="shared" si="17952"/>
        <v>597</v>
      </c>
      <c r="BC919" s="1">
        <f t="shared" si="17952"/>
        <v>382</v>
      </c>
      <c r="BD919" s="14">
        <f t="shared" si="17952"/>
        <v>754</v>
      </c>
      <c r="BE919" s="1">
        <f t="shared" si="17952"/>
        <v>1791</v>
      </c>
      <c r="BF919" s="167">
        <f t="shared" si="17952"/>
        <v>8091</v>
      </c>
      <c r="BG919" s="168">
        <f t="shared" si="17952"/>
        <v>7777</v>
      </c>
      <c r="BI919" s="132" t="s">
        <v>27</v>
      </c>
      <c r="BJ919" s="124">
        <f>B919/B932</f>
        <v>4.5871559633027525E-2</v>
      </c>
      <c r="BK919" s="125">
        <f t="shared" ref="BK919" si="17953">C919/C932</f>
        <v>5.5223310853798196E-2</v>
      </c>
      <c r="BL919" s="126">
        <f t="shared" ref="BL919" si="17954">D919/D932</f>
        <v>5.2729693741677762E-2</v>
      </c>
      <c r="BM919" s="127">
        <f t="shared" ref="BM919" si="17955">E919/E932</f>
        <v>6.8845098528311305E-2</v>
      </c>
      <c r="BN919" s="124">
        <f t="shared" ref="BN919" si="17956">F919/F932</f>
        <v>5.9884201819685692E-2</v>
      </c>
      <c r="BO919" s="125">
        <f t="shared" ref="BO919" si="17957">G919/G932</f>
        <v>5.9412004899959167E-2</v>
      </c>
      <c r="BP919" s="126">
        <f t="shared" ref="BP919" si="17958">H919/H932</f>
        <v>6.3623008249519719E-2</v>
      </c>
      <c r="BQ919" s="127">
        <f t="shared" ref="BQ919" si="17959">I919/I932</f>
        <v>6.6202956154514964E-2</v>
      </c>
      <c r="BR919" s="124">
        <f t="shared" ref="BR919" si="17960">J919/J932</f>
        <v>8.8687782805429868E-2</v>
      </c>
      <c r="BS919" s="125">
        <f t="shared" ref="BS919" si="17961">K919/K932</f>
        <v>4.4701986754966887E-2</v>
      </c>
      <c r="BT919" s="126">
        <f t="shared" ref="BT919" si="17962">L919/L932</f>
        <v>6.8406205923836394E-2</v>
      </c>
      <c r="BU919" s="124">
        <f t="shared" ref="BU919" si="17963">M919/M932</f>
        <v>5.7782515991471217E-2</v>
      </c>
      <c r="BV919" s="128">
        <f t="shared" ref="BV919" si="17964">N919/N932</f>
        <v>6.7877215737137911E-2</v>
      </c>
      <c r="BW919" s="129">
        <f t="shared" ref="BW919" si="17965">O919/O932</f>
        <v>4.6342825237297602E-2</v>
      </c>
      <c r="BX919" s="124">
        <f t="shared" ref="BX919" si="17966">P919/P932</f>
        <v>5.3517587939698491E-2</v>
      </c>
      <c r="BY919" s="125">
        <f t="shared" ref="BY919" si="17967">Q919/Q932</f>
        <v>5.4188554050317944E-2</v>
      </c>
      <c r="BZ919" s="126">
        <f t="shared" ref="BZ919" si="17968">R919/R932</f>
        <v>5.18155854753162E-2</v>
      </c>
      <c r="CA919" s="127">
        <f t="shared" ref="CA919" si="17969">S919/S932</f>
        <v>6.8156172421575262E-2</v>
      </c>
      <c r="CB919" s="124">
        <f t="shared" ref="CB919" si="17970">T919/T932</f>
        <v>6.0643564356435642E-2</v>
      </c>
      <c r="CC919" s="125">
        <f t="shared" ref="CC919" si="17971">U919/U932</f>
        <v>4.3711656441717789E-2</v>
      </c>
      <c r="CD919" s="126">
        <f t="shared" ref="CD919" si="17972">V919/V932</f>
        <v>5.2525252525252523E-2</v>
      </c>
      <c r="CE919" s="127">
        <f t="shared" ref="CE919" si="17973">W919/W932</f>
        <v>5.6453501991098616E-2</v>
      </c>
      <c r="CF919" s="124">
        <f t="shared" ref="CF919" si="17974">X919/X932</f>
        <v>4.2275990428077642E-2</v>
      </c>
      <c r="CG919" s="125">
        <f t="shared" ref="CG919" si="17975">Y919/Y932</f>
        <v>4.768256085361787E-2</v>
      </c>
      <c r="CH919" s="126">
        <f t="shared" ref="CH919" si="17976">Z919/Z932</f>
        <v>5.7543658746063556E-2</v>
      </c>
      <c r="CI919" s="124">
        <f t="shared" ref="CI919" si="17977">AA919/AA932</f>
        <v>5.2316890881913304E-2</v>
      </c>
      <c r="CJ919" s="130">
        <f t="shared" ref="CJ919" si="17978">AB919/AB932</f>
        <v>5.7958828210633792E-2</v>
      </c>
      <c r="CK919" s="131">
        <f t="shared" ref="CK919" si="17979">AC919/AC932</f>
        <v>5.6441422468259221E-2</v>
      </c>
    </row>
    <row r="920" spans="1:89" ht="13.5" thickTop="1" x14ac:dyDescent="0.2">
      <c r="A920" s="140" t="s">
        <v>28</v>
      </c>
      <c r="B920" s="195">
        <v>349</v>
      </c>
      <c r="C920" s="189">
        <v>516</v>
      </c>
      <c r="D920" s="190">
        <v>207</v>
      </c>
      <c r="E920" s="191">
        <v>341</v>
      </c>
      <c r="F920" s="188">
        <v>405</v>
      </c>
      <c r="G920" s="192">
        <v>309</v>
      </c>
      <c r="H920" s="190">
        <v>564</v>
      </c>
      <c r="I920" s="191">
        <v>621</v>
      </c>
      <c r="J920" s="188">
        <v>197</v>
      </c>
      <c r="K920" s="189">
        <v>70</v>
      </c>
      <c r="L920" s="190">
        <v>391</v>
      </c>
      <c r="M920" s="188">
        <v>205</v>
      </c>
      <c r="N920" s="193">
        <v>471</v>
      </c>
      <c r="O920" s="196">
        <v>393</v>
      </c>
      <c r="P920" s="188">
        <v>291</v>
      </c>
      <c r="Q920" s="189">
        <v>170</v>
      </c>
      <c r="R920" s="190">
        <v>246</v>
      </c>
      <c r="S920" s="191">
        <v>295</v>
      </c>
      <c r="T920" s="188">
        <v>200</v>
      </c>
      <c r="U920" s="192">
        <v>41</v>
      </c>
      <c r="V920" s="190">
        <v>492</v>
      </c>
      <c r="W920" s="197">
        <v>287</v>
      </c>
      <c r="X920" s="188">
        <v>177</v>
      </c>
      <c r="Y920" s="192">
        <v>164</v>
      </c>
      <c r="Z920" s="190">
        <v>447</v>
      </c>
      <c r="AA920" s="188">
        <v>716</v>
      </c>
      <c r="AB920" s="165">
        <f t="shared" si="17760"/>
        <v>4437</v>
      </c>
      <c r="AC920" s="166">
        <f t="shared" si="17677"/>
        <v>4128</v>
      </c>
      <c r="BI920" s="140" t="s">
        <v>28</v>
      </c>
      <c r="BJ920" s="124">
        <f>B920/B932</f>
        <v>5.0822775593417795E-2</v>
      </c>
      <c r="BK920" s="125">
        <f t="shared" ref="BK920" si="17980">C920/C932</f>
        <v>6.565720829622089E-2</v>
      </c>
      <c r="BL920" s="126">
        <f t="shared" ref="BL920" si="17981">D920/D932</f>
        <v>5.5126498002663116E-2</v>
      </c>
      <c r="BM920" s="127">
        <f t="shared" ref="BM920" si="17982">E920/E932</f>
        <v>8.5058618109254178E-2</v>
      </c>
      <c r="BN920" s="124">
        <f t="shared" ref="BN920" si="17983">F920/F932</f>
        <v>6.699751861042183E-2</v>
      </c>
      <c r="BO920" s="125">
        <f t="shared" ref="BO920" si="17984">G920/G932</f>
        <v>6.3086974275214369E-2</v>
      </c>
      <c r="BP920" s="126">
        <f t="shared" ref="BP920" si="17985">H920/H932</f>
        <v>6.3736015368968252E-2</v>
      </c>
      <c r="BQ920" s="127">
        <f t="shared" ref="BQ920" si="17986">I920/I932</f>
        <v>7.7133275369519319E-2</v>
      </c>
      <c r="BR920" s="124">
        <f t="shared" ref="BR920" si="17987">J920/J932</f>
        <v>8.9140271493212672E-2</v>
      </c>
      <c r="BS920" s="125">
        <f t="shared" ref="BS920" si="17988">K920/K932</f>
        <v>3.8631346578366449E-2</v>
      </c>
      <c r="BT920" s="126">
        <f t="shared" ref="BT920" si="17989">L920/L932</f>
        <v>9.1913493182886691E-2</v>
      </c>
      <c r="BU920" s="124">
        <f t="shared" ref="BU920" si="17990">M920/M932</f>
        <v>4.3710021321961619E-2</v>
      </c>
      <c r="BV920" s="128">
        <f t="shared" ref="BV920" si="17991">N920/N932</f>
        <v>6.7877215737137911E-2</v>
      </c>
      <c r="BW920" s="129">
        <f t="shared" ref="BW920" si="17992">O920/O932</f>
        <v>5.4857621440536013E-2</v>
      </c>
      <c r="BX920" s="124">
        <f t="shared" ref="BX920" si="17993">P920/P932</f>
        <v>7.3115577889447239E-2</v>
      </c>
      <c r="BY920" s="125">
        <f t="shared" ref="BY920" si="17994">Q920/Q932</f>
        <v>4.7000276472214546E-2</v>
      </c>
      <c r="BZ920" s="126">
        <f t="shared" ref="BZ920" si="17995">R920/R932</f>
        <v>5.0183598531211751E-2</v>
      </c>
      <c r="CA920" s="127">
        <f t="shared" ref="CA920" si="17996">S920/S932</f>
        <v>6.6576393590611599E-2</v>
      </c>
      <c r="CB920" s="124">
        <f t="shared" ref="CB920" si="17997">T920/T932</f>
        <v>0.12376237623762376</v>
      </c>
      <c r="CC920" s="125">
        <f t="shared" ref="CC920" si="17998">U920/U932</f>
        <v>3.1441717791411042E-2</v>
      </c>
      <c r="CD920" s="126">
        <f t="shared" ref="CD920" si="17999">V920/V932</f>
        <v>7.645687645687646E-2</v>
      </c>
      <c r="CE920" s="127">
        <f t="shared" ref="CE920" si="18000">W920/W932</f>
        <v>6.7228859217615372E-2</v>
      </c>
      <c r="CF920" s="124">
        <f t="shared" ref="CF920" si="18001">X920/X932</f>
        <v>4.7061951608614733E-2</v>
      </c>
      <c r="CG920" s="125">
        <f t="shared" ref="CG920" si="18002">Y920/Y932</f>
        <v>5.468489496498833E-2</v>
      </c>
      <c r="CH920" s="126">
        <f t="shared" ref="CH920" si="18003">Z920/Z932</f>
        <v>6.3985113083309481E-2</v>
      </c>
      <c r="CI920" s="124">
        <f t="shared" ref="CI920" si="18004">AA920/AA932</f>
        <v>6.2956124153697349E-2</v>
      </c>
      <c r="CJ920" s="130">
        <f t="shared" ref="CJ920" si="18005">AB920/AB932</f>
        <v>6.6622621961290707E-2</v>
      </c>
      <c r="CK920" s="131">
        <f t="shared" ref="CK920" si="18006">AC920/AC932</f>
        <v>6.209759913352187E-2</v>
      </c>
    </row>
    <row r="921" spans="1:89" x14ac:dyDescent="0.2">
      <c r="A921" s="132" t="s">
        <v>29</v>
      </c>
      <c r="B921" s="198">
        <v>410</v>
      </c>
      <c r="C921" s="182">
        <v>686</v>
      </c>
      <c r="D921" s="183">
        <v>223</v>
      </c>
      <c r="E921" s="184">
        <v>347</v>
      </c>
      <c r="F921" s="181">
        <v>432</v>
      </c>
      <c r="G921" s="185">
        <v>402</v>
      </c>
      <c r="H921" s="183">
        <v>685</v>
      </c>
      <c r="I921" s="184">
        <v>569</v>
      </c>
      <c r="J921" s="181">
        <v>228</v>
      </c>
      <c r="K921" s="182">
        <v>71</v>
      </c>
      <c r="L921" s="183">
        <v>419</v>
      </c>
      <c r="M921" s="181">
        <v>185</v>
      </c>
      <c r="N921" s="186">
        <v>424</v>
      </c>
      <c r="O921" s="199">
        <v>372</v>
      </c>
      <c r="P921" s="181">
        <v>279</v>
      </c>
      <c r="Q921" s="182">
        <v>211</v>
      </c>
      <c r="R921" s="183">
        <v>296</v>
      </c>
      <c r="S921" s="184">
        <v>308</v>
      </c>
      <c r="T921" s="181">
        <v>155</v>
      </c>
      <c r="U921" s="185">
        <v>30</v>
      </c>
      <c r="V921" s="183">
        <v>457</v>
      </c>
      <c r="W921" s="200">
        <v>215</v>
      </c>
      <c r="X921" s="181">
        <v>332</v>
      </c>
      <c r="Y921" s="185">
        <v>157</v>
      </c>
      <c r="Z921" s="183">
        <v>421</v>
      </c>
      <c r="AA921" s="181">
        <v>804</v>
      </c>
      <c r="AB921" s="165">
        <f t="shared" si="17760"/>
        <v>4761</v>
      </c>
      <c r="AC921" s="166">
        <f t="shared" si="17677"/>
        <v>4357</v>
      </c>
      <c r="BI921" s="132" t="s">
        <v>29</v>
      </c>
      <c r="BJ921" s="124">
        <f>B921/B932</f>
        <v>5.9705839522353282E-2</v>
      </c>
      <c r="BK921" s="125">
        <f t="shared" ref="BK921" si="18007">C921/C932</f>
        <v>8.7288459091487469E-2</v>
      </c>
      <c r="BL921" s="126">
        <f t="shared" ref="BL921" si="18008">D921/D932</f>
        <v>5.9387483355525968E-2</v>
      </c>
      <c r="BM921" s="127">
        <f t="shared" ref="BM921" si="18009">E921/E932</f>
        <v>8.6555250685956597E-2</v>
      </c>
      <c r="BN921" s="124">
        <f t="shared" ref="BN921" si="18010">F921/F932</f>
        <v>7.1464019851116625E-2</v>
      </c>
      <c r="BO921" s="125">
        <f t="shared" ref="BO921" si="18011">G921/G932</f>
        <v>8.2074316047366272E-2</v>
      </c>
      <c r="BP921" s="126">
        <f t="shared" ref="BP921" si="18012">H921/H932</f>
        <v>7.7409876822239806E-2</v>
      </c>
      <c r="BQ921" s="127">
        <f t="shared" ref="BQ921" si="18013">I921/I932</f>
        <v>7.0674450378834922E-2</v>
      </c>
      <c r="BR921" s="124">
        <f t="shared" ref="BR921" si="18014">J921/J932</f>
        <v>0.10316742081447963</v>
      </c>
      <c r="BS921" s="125">
        <f t="shared" ref="BS921" si="18015">K921/K932</f>
        <v>3.9183222958057394E-2</v>
      </c>
      <c r="BT921" s="126">
        <f t="shared" ref="BT921" si="18016">L921/L932</f>
        <v>9.849553361542078E-2</v>
      </c>
      <c r="BU921" s="124">
        <f t="shared" ref="BU921" si="18017">M921/M932</f>
        <v>3.9445628997867806E-2</v>
      </c>
      <c r="BV921" s="128">
        <f t="shared" ref="BV921" si="18018">N921/N932</f>
        <v>6.1103905461882116E-2</v>
      </c>
      <c r="BW921" s="129">
        <f t="shared" ref="BW921" si="18019">O921/O932</f>
        <v>5.1926298157453935E-2</v>
      </c>
      <c r="BX921" s="124">
        <f t="shared" ref="BX921" si="18020">P921/P932</f>
        <v>7.0100502512562821E-2</v>
      </c>
      <c r="BY921" s="125">
        <f t="shared" ref="BY921" si="18021">Q921/Q932</f>
        <v>5.8335637268454518E-2</v>
      </c>
      <c r="BZ921" s="126">
        <f t="shared" ref="BZ921" si="18022">R921/R932</f>
        <v>6.0383516931864542E-2</v>
      </c>
      <c r="CA921" s="127">
        <f t="shared" ref="CA921" si="18023">S921/S932</f>
        <v>6.9510268562401265E-2</v>
      </c>
      <c r="CB921" s="124">
        <f t="shared" ref="CB921" si="18024">T921/T932</f>
        <v>9.5915841584158418E-2</v>
      </c>
      <c r="CC921" s="125">
        <f t="shared" ref="CC921" si="18025">U921/U932</f>
        <v>2.3006134969325152E-2</v>
      </c>
      <c r="CD921" s="126">
        <f t="shared" ref="CD921" si="18026">V921/V932</f>
        <v>7.101787101787102E-2</v>
      </c>
      <c r="CE921" s="127">
        <f t="shared" ref="CE921" si="18027">W921/W932</f>
        <v>5.0363082689154369E-2</v>
      </c>
      <c r="CF921" s="124">
        <f t="shared" ref="CF921" si="18028">X921/X932</f>
        <v>8.8274395107684131E-2</v>
      </c>
      <c r="CG921" s="125">
        <f t="shared" ref="CG921" si="18029">Y921/Y932</f>
        <v>5.2350783594531512E-2</v>
      </c>
      <c r="CH921" s="126">
        <f t="shared" ref="CH921" si="18030">Z921/Z932</f>
        <v>6.0263383910678502E-2</v>
      </c>
      <c r="CI921" s="124">
        <f t="shared" ref="CI921" si="18031">AA921/AA932</f>
        <v>7.0693748351358485E-2</v>
      </c>
      <c r="CJ921" s="130">
        <f t="shared" ref="CJ921" si="18032">AB921/AB932</f>
        <v>7.1487559873271364E-2</v>
      </c>
      <c r="CK921" s="131">
        <f t="shared" ref="CK921" si="18033">AC921/AC932</f>
        <v>6.5542451411035568E-2</v>
      </c>
    </row>
    <row r="922" spans="1:89" x14ac:dyDescent="0.2">
      <c r="A922" s="140" t="s">
        <v>30</v>
      </c>
      <c r="B922" s="195">
        <v>409</v>
      </c>
      <c r="C922" s="189">
        <v>507</v>
      </c>
      <c r="D922" s="190">
        <v>191</v>
      </c>
      <c r="E922" s="191">
        <v>202</v>
      </c>
      <c r="F922" s="188">
        <v>350</v>
      </c>
      <c r="G922" s="192">
        <v>372</v>
      </c>
      <c r="H922" s="190">
        <v>623</v>
      </c>
      <c r="I922" s="191">
        <v>488</v>
      </c>
      <c r="J922" s="188">
        <v>133</v>
      </c>
      <c r="K922" s="189">
        <v>66</v>
      </c>
      <c r="L922" s="190">
        <v>286</v>
      </c>
      <c r="M922" s="188">
        <v>153</v>
      </c>
      <c r="N922" s="193">
        <v>300</v>
      </c>
      <c r="O922" s="196">
        <v>322</v>
      </c>
      <c r="P922" s="188">
        <v>215</v>
      </c>
      <c r="Q922" s="189">
        <v>189</v>
      </c>
      <c r="R922" s="190">
        <v>258</v>
      </c>
      <c r="S922" s="191">
        <v>260</v>
      </c>
      <c r="T922" s="188">
        <v>122</v>
      </c>
      <c r="U922" s="192">
        <v>36</v>
      </c>
      <c r="V922" s="190">
        <v>457</v>
      </c>
      <c r="W922" s="197">
        <v>193</v>
      </c>
      <c r="X922" s="188">
        <v>222</v>
      </c>
      <c r="Y922" s="192">
        <v>173</v>
      </c>
      <c r="Z922" s="190">
        <v>274</v>
      </c>
      <c r="AA922" s="188">
        <v>675</v>
      </c>
      <c r="AB922" s="165">
        <f t="shared" si="17760"/>
        <v>3840</v>
      </c>
      <c r="AC922" s="166">
        <f t="shared" si="17677"/>
        <v>3636</v>
      </c>
      <c r="BI922" s="140" t="s">
        <v>30</v>
      </c>
      <c r="BJ922" s="124">
        <f>B922/B932</f>
        <v>5.9560215523518277E-2</v>
      </c>
      <c r="BK922" s="125">
        <f t="shared" ref="BK922" si="18034">C922/C932</f>
        <v>6.4512024430589135E-2</v>
      </c>
      <c r="BL922" s="126">
        <f t="shared" ref="BL922" si="18035">D922/D932</f>
        <v>5.0865512649800264E-2</v>
      </c>
      <c r="BM922" s="127">
        <f t="shared" ref="BM922" si="18036">E922/E932</f>
        <v>5.0386630082314789E-2</v>
      </c>
      <c r="BN922" s="124">
        <f t="shared" ref="BN922" si="18037">F922/F932</f>
        <v>5.7899090157154671E-2</v>
      </c>
      <c r="BO922" s="125">
        <f t="shared" ref="BO922" si="18038">G922/G932</f>
        <v>7.5949367088607597E-2</v>
      </c>
      <c r="BP922" s="126">
        <f t="shared" ref="BP922" si="18039">H922/H932</f>
        <v>7.0403435416431237E-2</v>
      </c>
      <c r="BQ922" s="127">
        <f t="shared" ref="BQ922" si="18040">I922/I932</f>
        <v>6.061358837411502E-2</v>
      </c>
      <c r="BR922" s="124">
        <f t="shared" ref="BR922" si="18041">J922/J932</f>
        <v>6.0180995475113123E-2</v>
      </c>
      <c r="BS922" s="125">
        <f t="shared" ref="BS922" si="18042">K922/K932</f>
        <v>3.6423841059602648E-2</v>
      </c>
      <c r="BT922" s="126">
        <f t="shared" ref="BT922" si="18043">L922/L932</f>
        <v>6.7230841560883881E-2</v>
      </c>
      <c r="BU922" s="124">
        <f t="shared" ref="BU922" si="18044">M922/M932</f>
        <v>3.2622601279317695E-2</v>
      </c>
      <c r="BV922" s="128">
        <f t="shared" ref="BV922" si="18045">N922/N932</f>
        <v>4.3233895373973194E-2</v>
      </c>
      <c r="BW922" s="129">
        <f t="shared" ref="BW922" si="18046">O922/O932</f>
        <v>4.4946957007258516E-2</v>
      </c>
      <c r="BX922" s="124">
        <f t="shared" ref="BX922" si="18047">P922/P932</f>
        <v>5.4020100502512561E-2</v>
      </c>
      <c r="BY922" s="125">
        <f t="shared" ref="BY922" si="18048">Q922/Q932</f>
        <v>5.2253248548520877E-2</v>
      </c>
      <c r="BZ922" s="126">
        <f t="shared" ref="BZ922" si="18049">R922/R932</f>
        <v>5.2631578947368418E-2</v>
      </c>
      <c r="CA922" s="127">
        <f t="shared" ref="CA922" si="18050">S922/S932</f>
        <v>5.8677499435793277E-2</v>
      </c>
      <c r="CB922" s="124">
        <f t="shared" ref="CB922" si="18051">T922/T932</f>
        <v>7.5495049504950493E-2</v>
      </c>
      <c r="CC922" s="125">
        <f t="shared" ref="CC922" si="18052">U922/U932</f>
        <v>2.7607361963190184E-2</v>
      </c>
      <c r="CD922" s="126">
        <f t="shared" ref="CD922" si="18053">V922/V932</f>
        <v>7.101787101787102E-2</v>
      </c>
      <c r="CE922" s="127">
        <f t="shared" ref="CE922" si="18054">W922/W932</f>
        <v>4.5209650972124621E-2</v>
      </c>
      <c r="CF922" s="124">
        <f t="shared" ref="CF922" si="18055">X922/X932</f>
        <v>5.9026854559957459E-2</v>
      </c>
      <c r="CG922" s="125">
        <f t="shared" ref="CG922" si="18056">Y922/Y932</f>
        <v>5.7685895298432814E-2</v>
      </c>
      <c r="CH922" s="126">
        <f t="shared" ref="CH922" si="18057">Z922/Z932</f>
        <v>3.9221299742341828E-2</v>
      </c>
      <c r="CI922" s="124">
        <f t="shared" ref="CI922" si="18058">AA922/AA932</f>
        <v>5.935109469796887E-2</v>
      </c>
      <c r="CJ922" s="130">
        <f t="shared" ref="CJ922" si="18059">AB922/AB932</f>
        <v>5.7658523401252271E-2</v>
      </c>
      <c r="CK922" s="131">
        <f t="shared" ref="CK922" si="18060">AC922/AC932</f>
        <v>5.4696431794933512E-2</v>
      </c>
    </row>
    <row r="923" spans="1:89" x14ac:dyDescent="0.2">
      <c r="A923" s="132" t="s">
        <v>31</v>
      </c>
      <c r="B923" s="198">
        <v>367</v>
      </c>
      <c r="C923" s="182">
        <v>427</v>
      </c>
      <c r="D923" s="183">
        <v>191</v>
      </c>
      <c r="E923" s="184">
        <v>185</v>
      </c>
      <c r="F923" s="181">
        <v>296</v>
      </c>
      <c r="G923" s="185">
        <v>396</v>
      </c>
      <c r="H923" s="183">
        <v>555</v>
      </c>
      <c r="I923" s="184">
        <v>471</v>
      </c>
      <c r="J923" s="181">
        <v>134</v>
      </c>
      <c r="K923" s="182">
        <v>47</v>
      </c>
      <c r="L923" s="183">
        <v>251</v>
      </c>
      <c r="M923" s="181">
        <v>143</v>
      </c>
      <c r="N923" s="186">
        <v>337</v>
      </c>
      <c r="O923" s="199">
        <v>358</v>
      </c>
      <c r="P923" s="181">
        <v>262</v>
      </c>
      <c r="Q923" s="182">
        <v>265</v>
      </c>
      <c r="R923" s="183">
        <v>285</v>
      </c>
      <c r="S923" s="184">
        <v>300</v>
      </c>
      <c r="T923" s="181">
        <v>150</v>
      </c>
      <c r="U923" s="185">
        <v>22</v>
      </c>
      <c r="V923" s="183">
        <v>568</v>
      </c>
      <c r="W923" s="200">
        <v>202</v>
      </c>
      <c r="X923" s="181">
        <v>375</v>
      </c>
      <c r="Y923" s="185">
        <v>209</v>
      </c>
      <c r="Z923" s="183">
        <v>480</v>
      </c>
      <c r="AA923" s="181">
        <v>1116</v>
      </c>
      <c r="AB923" s="165">
        <f t="shared" si="17760"/>
        <v>4251</v>
      </c>
      <c r="AC923" s="166">
        <f t="shared" si="17677"/>
        <v>4141</v>
      </c>
      <c r="BI923" s="132" t="s">
        <v>31</v>
      </c>
      <c r="BJ923" s="124">
        <f>B923/B932</f>
        <v>5.3444007572447938E-2</v>
      </c>
      <c r="BK923" s="125">
        <f t="shared" ref="BK923" si="18061">C923/C932</f>
        <v>5.4332612291640159E-2</v>
      </c>
      <c r="BL923" s="126">
        <f t="shared" ref="BL923" si="18062">D923/D932</f>
        <v>5.0865512649800264E-2</v>
      </c>
      <c r="BM923" s="127">
        <f t="shared" ref="BM923" si="18063">E923/E932</f>
        <v>4.6146171114991266E-2</v>
      </c>
      <c r="BN923" s="124">
        <f t="shared" ref="BN923" si="18064">F923/F932</f>
        <v>4.8966087675765095E-2</v>
      </c>
      <c r="BO923" s="125">
        <f t="shared" ref="BO923" si="18065">G923/G932</f>
        <v>8.0849326255614543E-2</v>
      </c>
      <c r="BP923" s="126">
        <f t="shared" ref="BP923" si="18066">H923/H932</f>
        <v>6.2718951293931513E-2</v>
      </c>
      <c r="BQ923" s="127">
        <f t="shared" ref="BQ923" si="18067">I923/I932</f>
        <v>5.8502049434852814E-2</v>
      </c>
      <c r="BR923" s="124">
        <f t="shared" ref="BR923" si="18068">J923/J932</f>
        <v>6.0633484162895927E-2</v>
      </c>
      <c r="BS923" s="125">
        <f t="shared" ref="BS923" si="18069">K923/K932</f>
        <v>2.5938189845474614E-2</v>
      </c>
      <c r="BT923" s="126">
        <f t="shared" ref="BT923" si="18070">L923/L932</f>
        <v>5.9003291020216266E-2</v>
      </c>
      <c r="BU923" s="124">
        <f t="shared" ref="BU923" si="18071">M923/M932</f>
        <v>3.0490405117270789E-2</v>
      </c>
      <c r="BV923" s="128">
        <f t="shared" ref="BV923" si="18072">N923/N932</f>
        <v>4.8566075803429892E-2</v>
      </c>
      <c r="BW923" s="129">
        <f t="shared" ref="BW923" si="18073">O923/O932</f>
        <v>4.997208263539922E-2</v>
      </c>
      <c r="BX923" s="124">
        <f t="shared" ref="BX923" si="18074">P923/P932</f>
        <v>6.5829145728643221E-2</v>
      </c>
      <c r="BY923" s="125">
        <f t="shared" ref="BY923" si="18075">Q923/Q932</f>
        <v>7.3265136853746193E-2</v>
      </c>
      <c r="BZ923" s="126">
        <f t="shared" ref="BZ923" si="18076">R923/R932</f>
        <v>5.8139534883720929E-2</v>
      </c>
      <c r="CA923" s="127">
        <f t="shared" ref="CA923" si="18077">S923/S932</f>
        <v>6.7704807041299928E-2</v>
      </c>
      <c r="CB923" s="124">
        <f t="shared" ref="CB923" si="18078">T923/T932</f>
        <v>9.2821782178217821E-2</v>
      </c>
      <c r="CC923" s="125">
        <f t="shared" ref="CC923" si="18079">U923/U932</f>
        <v>1.6871165644171779E-2</v>
      </c>
      <c r="CD923" s="126">
        <f t="shared" ref="CD923" si="18080">V923/V932</f>
        <v>8.8267288267288274E-2</v>
      </c>
      <c r="CE923" s="127">
        <f t="shared" ref="CE923" si="18081">W923/W932</f>
        <v>4.7317873038182245E-2</v>
      </c>
      <c r="CF923" s="124">
        <f t="shared" ref="CF923" si="18082">X923/X932</f>
        <v>9.9707524594522728E-2</v>
      </c>
      <c r="CG923" s="125">
        <f t="shared" ref="CG923" si="18083">Y923/Y932</f>
        <v>6.9689896632210743E-2</v>
      </c>
      <c r="CH923" s="126">
        <f t="shared" ref="CH923" si="18084">Z923/Z932</f>
        <v>6.8708846263956486E-2</v>
      </c>
      <c r="CI923" s="124">
        <f t="shared" ref="CI923" si="18085">AA923/AA932</f>
        <v>9.81271432339752E-2</v>
      </c>
      <c r="CJ923" s="130">
        <f t="shared" ref="CJ923" si="18086">AB923/AB932</f>
        <v>6.3829787234042548E-2</v>
      </c>
      <c r="CK923" s="131">
        <f t="shared" ref="CK923" si="18087">AC923/AC932</f>
        <v>6.2293158433118723E-2</v>
      </c>
    </row>
    <row r="924" spans="1:89" x14ac:dyDescent="0.2">
      <c r="A924" s="140" t="s">
        <v>32</v>
      </c>
      <c r="B924" s="195">
        <v>593</v>
      </c>
      <c r="C924" s="189">
        <v>589</v>
      </c>
      <c r="D924" s="190">
        <v>237</v>
      </c>
      <c r="E924" s="191">
        <v>309</v>
      </c>
      <c r="F924" s="188">
        <v>214</v>
      </c>
      <c r="G924" s="192">
        <v>515</v>
      </c>
      <c r="H924" s="190">
        <v>564</v>
      </c>
      <c r="I924" s="191">
        <v>615</v>
      </c>
      <c r="J924" s="188">
        <v>179</v>
      </c>
      <c r="K924" s="189">
        <v>56</v>
      </c>
      <c r="L924" s="190">
        <v>360</v>
      </c>
      <c r="M924" s="188">
        <v>181</v>
      </c>
      <c r="N924" s="193">
        <v>393</v>
      </c>
      <c r="O924" s="196">
        <v>411</v>
      </c>
      <c r="P924" s="188">
        <v>303</v>
      </c>
      <c r="Q924" s="189">
        <v>321</v>
      </c>
      <c r="R924" s="190">
        <v>271</v>
      </c>
      <c r="S924" s="191">
        <v>377</v>
      </c>
      <c r="T924" s="188">
        <v>151</v>
      </c>
      <c r="U924" s="192">
        <v>37</v>
      </c>
      <c r="V924" s="190">
        <v>606</v>
      </c>
      <c r="W924" s="197">
        <v>143</v>
      </c>
      <c r="X924" s="188">
        <v>295</v>
      </c>
      <c r="Y924" s="192">
        <v>253</v>
      </c>
      <c r="Z924" s="190">
        <v>379</v>
      </c>
      <c r="AA924" s="188">
        <v>929</v>
      </c>
      <c r="AB924" s="165">
        <f t="shared" si="17760"/>
        <v>4545</v>
      </c>
      <c r="AC924" s="166">
        <f t="shared" si="17677"/>
        <v>4736</v>
      </c>
      <c r="BI924" s="140" t="s">
        <v>32</v>
      </c>
      <c r="BJ924" s="124">
        <f>B924/B932</f>
        <v>8.6355031309159752E-2</v>
      </c>
      <c r="BK924" s="125">
        <f t="shared" ref="BK924" si="18088">C924/C932</f>
        <v>7.4945921873011828E-2</v>
      </c>
      <c r="BL924" s="126">
        <f t="shared" ref="BL924" si="18089">D924/D932</f>
        <v>6.3115845539280957E-2</v>
      </c>
      <c r="BM924" s="127">
        <f t="shared" ref="BM924" si="18090">E924/E932</f>
        <v>7.7076577700174606E-2</v>
      </c>
      <c r="BN924" s="124">
        <f t="shared" ref="BN924" si="18091">F924/F932</f>
        <v>3.5401157981803141E-2</v>
      </c>
      <c r="BO924" s="125">
        <f t="shared" ref="BO924" si="18092">G924/G932</f>
        <v>0.10514495712535729</v>
      </c>
      <c r="BP924" s="126">
        <f t="shared" ref="BP924" si="18093">H924/H932</f>
        <v>6.3736015368968252E-2</v>
      </c>
      <c r="BQ924" s="127">
        <f t="shared" ref="BQ924" si="18094">I924/I932</f>
        <v>7.6388026332132652E-2</v>
      </c>
      <c r="BR924" s="124">
        <f t="shared" ref="BR924" si="18095">J924/J932</f>
        <v>8.0995475113122176E-2</v>
      </c>
      <c r="BS924" s="125">
        <f t="shared" ref="BS924" si="18096">K924/K932</f>
        <v>3.0905077262693158E-2</v>
      </c>
      <c r="BT924" s="126">
        <f t="shared" ref="BT924" si="18097">L924/L932</f>
        <v>8.4626234132581094E-2</v>
      </c>
      <c r="BU924" s="124">
        <f t="shared" ref="BU924" si="18098">M924/M932</f>
        <v>3.8592750533049038E-2</v>
      </c>
      <c r="BV924" s="128">
        <f t="shared" ref="BV924" si="18099">N924/N932</f>
        <v>5.6636402939904885E-2</v>
      </c>
      <c r="BW924" s="129">
        <f t="shared" ref="BW924" si="18100">O924/O932</f>
        <v>5.7370184254606368E-2</v>
      </c>
      <c r="BX924" s="124">
        <f t="shared" ref="BX924" si="18101">P924/P932</f>
        <v>7.6130653266331658E-2</v>
      </c>
      <c r="BY924" s="125">
        <f t="shared" ref="BY924" si="18102">Q924/Q932</f>
        <v>8.8747580868122747E-2</v>
      </c>
      <c r="BZ924" s="126">
        <f t="shared" ref="BZ924" si="18103">R924/R932</f>
        <v>5.5283557731538147E-2</v>
      </c>
      <c r="CA924" s="127">
        <f t="shared" ref="CA924" si="18104">S924/S932</f>
        <v>8.5082374181900247E-2</v>
      </c>
      <c r="CB924" s="124">
        <f t="shared" ref="CB924" si="18105">T924/T932</f>
        <v>9.344059405940594E-2</v>
      </c>
      <c r="CC924" s="125">
        <f t="shared" ref="CC924" si="18106">U924/U932</f>
        <v>2.8374233128834355E-2</v>
      </c>
      <c r="CD924" s="126">
        <f t="shared" ref="CD924" si="18107">V924/V932</f>
        <v>9.4172494172494167E-2</v>
      </c>
      <c r="CE924" s="127">
        <f t="shared" ref="CE924" si="18108">W924/W932</f>
        <v>3.3497306160693373E-2</v>
      </c>
      <c r="CF924" s="124">
        <f t="shared" ref="CF924" si="18109">X924/X932</f>
        <v>7.8436586014357879E-2</v>
      </c>
      <c r="CG924" s="125">
        <f t="shared" ref="CG924" si="18110">Y924/Y932</f>
        <v>8.4361453817939316E-2</v>
      </c>
      <c r="CH924" s="126">
        <f t="shared" ref="CH924" si="18111">Z924/Z932</f>
        <v>5.425135986258231E-2</v>
      </c>
      <c r="CI924" s="124">
        <f t="shared" ref="CI924" si="18112">AA924/AA932</f>
        <v>8.1684691813945304E-2</v>
      </c>
      <c r="CJ924" s="130">
        <f t="shared" ref="CJ924" si="18113">AB924/AB932</f>
        <v>6.824426793195093E-2</v>
      </c>
      <c r="CK924" s="131">
        <f t="shared" ref="CK924" si="18114">AC924/AC932</f>
        <v>7.1243757145435946E-2</v>
      </c>
    </row>
    <row r="925" spans="1:89" x14ac:dyDescent="0.2">
      <c r="A925" s="132" t="s">
        <v>33</v>
      </c>
      <c r="B925" s="198">
        <v>317</v>
      </c>
      <c r="C925" s="182">
        <v>548</v>
      </c>
      <c r="D925" s="183">
        <v>72</v>
      </c>
      <c r="E925" s="184">
        <v>316</v>
      </c>
      <c r="F925" s="181">
        <v>133</v>
      </c>
      <c r="G925" s="185">
        <v>399</v>
      </c>
      <c r="H925" s="183">
        <v>310</v>
      </c>
      <c r="I925" s="184">
        <v>643</v>
      </c>
      <c r="J925" s="181">
        <v>67</v>
      </c>
      <c r="K925" s="182">
        <v>69</v>
      </c>
      <c r="L925" s="183">
        <v>313</v>
      </c>
      <c r="M925" s="181">
        <v>178</v>
      </c>
      <c r="N925" s="186">
        <v>485</v>
      </c>
      <c r="O925" s="199">
        <v>347</v>
      </c>
      <c r="P925" s="181">
        <v>236</v>
      </c>
      <c r="Q925" s="182">
        <v>263</v>
      </c>
      <c r="R925" s="183">
        <v>190</v>
      </c>
      <c r="S925" s="184">
        <v>316</v>
      </c>
      <c r="T925" s="181">
        <v>117</v>
      </c>
      <c r="U925" s="185">
        <v>31</v>
      </c>
      <c r="V925" s="183">
        <v>619</v>
      </c>
      <c r="W925" s="200">
        <v>187</v>
      </c>
      <c r="X925" s="181">
        <v>103</v>
      </c>
      <c r="Y925" s="185">
        <v>160</v>
      </c>
      <c r="Z925" s="183">
        <v>292</v>
      </c>
      <c r="AA925" s="181">
        <v>933</v>
      </c>
      <c r="AB925" s="165">
        <f t="shared" si="17760"/>
        <v>3254</v>
      </c>
      <c r="AC925" s="166">
        <f t="shared" si="17677"/>
        <v>4390</v>
      </c>
      <c r="BI925" s="132" t="s">
        <v>33</v>
      </c>
      <c r="BJ925" s="124">
        <f>B925/B932</f>
        <v>4.6162807630697536E-2</v>
      </c>
      <c r="BK925" s="125">
        <f t="shared" ref="BK925" si="18115">C925/C932</f>
        <v>6.9728973151800488E-2</v>
      </c>
      <c r="BL925" s="126">
        <f t="shared" ref="BL925" si="18116">D925/D932</f>
        <v>1.9174434087882823E-2</v>
      </c>
      <c r="BM925" s="127">
        <f t="shared" ref="BM925" si="18117">E925/E932</f>
        <v>7.8822649039660769E-2</v>
      </c>
      <c r="BN925" s="124">
        <f t="shared" ref="BN925" si="18118">F925/F932</f>
        <v>2.2001654259718777E-2</v>
      </c>
      <c r="BO925" s="125">
        <f t="shared" ref="BO925" si="18119">G925/G932</f>
        <v>8.1461821151490407E-2</v>
      </c>
      <c r="BP925" s="126">
        <f t="shared" ref="BP925" si="18120">H925/H932</f>
        <v>3.5032207029042826E-2</v>
      </c>
      <c r="BQ925" s="127">
        <f t="shared" ref="BQ925" si="18121">I925/I932</f>
        <v>7.9865855173270398E-2</v>
      </c>
      <c r="BR925" s="124">
        <f t="shared" ref="BR925" si="18122">J925/J932</f>
        <v>3.0316742081447964E-2</v>
      </c>
      <c r="BS925" s="125">
        <f t="shared" ref="BS925" si="18123">K925/K932</f>
        <v>3.8079470198675497E-2</v>
      </c>
      <c r="BT925" s="126">
        <f t="shared" ref="BT925" si="18124">L925/L932</f>
        <v>7.3577809120827453E-2</v>
      </c>
      <c r="BU925" s="124">
        <f t="shared" ref="BU925" si="18125">M925/M932</f>
        <v>3.7953091684434968E-2</v>
      </c>
      <c r="BV925" s="128">
        <f t="shared" ref="BV925" si="18126">N925/N932</f>
        <v>6.9894797521256671E-2</v>
      </c>
      <c r="BW925" s="129">
        <f t="shared" ref="BW925" si="18127">O925/O932</f>
        <v>4.8436627582356229E-2</v>
      </c>
      <c r="BX925" s="124">
        <f t="shared" ref="BX925" si="18128">P925/P932</f>
        <v>5.92964824120603E-2</v>
      </c>
      <c r="BY925" s="125">
        <f t="shared" ref="BY925" si="18129">Q925/Q932</f>
        <v>7.2712192424661315E-2</v>
      </c>
      <c r="BZ925" s="126">
        <f t="shared" ref="BZ925" si="18130">R925/R932</f>
        <v>3.875968992248062E-2</v>
      </c>
      <c r="CA925" s="127">
        <f t="shared" ref="CA925" si="18131">S925/S932</f>
        <v>7.1315730083502601E-2</v>
      </c>
      <c r="CB925" s="124">
        <f t="shared" ref="CB925" si="18132">T925/T932</f>
        <v>7.2400990099009896E-2</v>
      </c>
      <c r="CC925" s="125">
        <f t="shared" ref="CC925" si="18133">U925/U932</f>
        <v>2.3773006134969327E-2</v>
      </c>
      <c r="CD925" s="126">
        <f t="shared" ref="CD925" si="18134">V925/V932</f>
        <v>9.6192696192696187E-2</v>
      </c>
      <c r="CE925" s="127">
        <f t="shared" ref="CE925" si="18135">W925/W932</f>
        <v>4.3804169594752869E-2</v>
      </c>
      <c r="CF925" s="124">
        <f t="shared" ref="CF925" si="18136">X925/X932</f>
        <v>2.7386333421962245E-2</v>
      </c>
      <c r="CG925" s="125">
        <f t="shared" ref="CG925" si="18137">Y925/Y932</f>
        <v>5.3351117039013005E-2</v>
      </c>
      <c r="CH925" s="126">
        <f t="shared" ref="CH925" si="18138">Z925/Z932</f>
        <v>4.1797881477240194E-2</v>
      </c>
      <c r="CI925" s="124">
        <f t="shared" ref="CI925" si="18139">AA925/AA932</f>
        <v>8.2036402004748085E-2</v>
      </c>
      <c r="CJ925" s="130">
        <f t="shared" ref="CJ925" si="18140">AB925/AB932</f>
        <v>4.8859592486373671E-2</v>
      </c>
      <c r="CK925" s="131">
        <f t="shared" ref="CK925" si="18141">AC925/AC932</f>
        <v>6.6038871171550634E-2</v>
      </c>
    </row>
    <row r="926" spans="1:89" x14ac:dyDescent="0.2">
      <c r="A926" s="140" t="s">
        <v>34</v>
      </c>
      <c r="B926" s="195">
        <v>9</v>
      </c>
      <c r="C926" s="189">
        <v>461</v>
      </c>
      <c r="D926" s="190">
        <v>6</v>
      </c>
      <c r="E926" s="191">
        <v>264</v>
      </c>
      <c r="F926" s="188">
        <v>14</v>
      </c>
      <c r="G926" s="192">
        <v>339</v>
      </c>
      <c r="H926" s="190">
        <v>34</v>
      </c>
      <c r="I926" s="191">
        <v>320</v>
      </c>
      <c r="J926" s="188">
        <v>8</v>
      </c>
      <c r="K926" s="189">
        <v>60</v>
      </c>
      <c r="L926" s="190">
        <v>230</v>
      </c>
      <c r="M926" s="188">
        <v>80</v>
      </c>
      <c r="N926" s="193">
        <v>304</v>
      </c>
      <c r="O926" s="196">
        <v>187</v>
      </c>
      <c r="P926" s="188">
        <v>44</v>
      </c>
      <c r="Q926" s="189">
        <v>124</v>
      </c>
      <c r="R926" s="190">
        <v>39</v>
      </c>
      <c r="S926" s="191">
        <v>189</v>
      </c>
      <c r="T926" s="188">
        <v>26</v>
      </c>
      <c r="U926" s="192">
        <v>14</v>
      </c>
      <c r="V926" s="190">
        <v>92</v>
      </c>
      <c r="W926" s="197">
        <v>76</v>
      </c>
      <c r="X926" s="188">
        <v>19</v>
      </c>
      <c r="Y926" s="192">
        <v>81</v>
      </c>
      <c r="Z926" s="190">
        <v>95</v>
      </c>
      <c r="AA926" s="188">
        <v>318</v>
      </c>
      <c r="AB926" s="165">
        <f t="shared" si="17760"/>
        <v>920</v>
      </c>
      <c r="AC926" s="166">
        <f t="shared" si="17677"/>
        <v>2513</v>
      </c>
      <c r="BI926" s="140" t="s">
        <v>34</v>
      </c>
      <c r="BJ926" s="124">
        <f>B926/B932</f>
        <v>1.3106159895150721E-3</v>
      </c>
      <c r="BK926" s="125">
        <f t="shared" ref="BK926" si="18142">C926/C932</f>
        <v>5.8658862450693475E-2</v>
      </c>
      <c r="BL926" s="126">
        <f t="shared" ref="BL926" si="18143">D926/D932</f>
        <v>1.5978695073235686E-3</v>
      </c>
      <c r="BM926" s="127">
        <f t="shared" ref="BM926" si="18144">E926/E932</f>
        <v>6.5851833374906465E-2</v>
      </c>
      <c r="BN926" s="124">
        <f t="shared" ref="BN926" si="18145">F926/F932</f>
        <v>2.3159636062861869E-3</v>
      </c>
      <c r="BO926" s="125">
        <f t="shared" ref="BO926" si="18146">G926/G932</f>
        <v>6.9211923233973044E-2</v>
      </c>
      <c r="BP926" s="126">
        <f t="shared" ref="BP926" si="18147">H926/H932</f>
        <v>3.8422420612498585E-3</v>
      </c>
      <c r="BQ926" s="127">
        <f t="shared" ref="BQ926" si="18148">I926/I932</f>
        <v>3.9746615327288536E-2</v>
      </c>
      <c r="BR926" s="124">
        <f t="shared" ref="BR926" si="18149">J926/J932</f>
        <v>3.6199095022624436E-3</v>
      </c>
      <c r="BS926" s="125">
        <f t="shared" ref="BS926" si="18150">K926/K932</f>
        <v>3.3112582781456956E-2</v>
      </c>
      <c r="BT926" s="126">
        <f t="shared" ref="BT926" si="18151">L926/L932</f>
        <v>5.4066760695815702E-2</v>
      </c>
      <c r="BU926" s="124">
        <f t="shared" ref="BU926" si="18152">M926/M932</f>
        <v>1.7057569296375266E-2</v>
      </c>
      <c r="BV926" s="128">
        <f t="shared" ref="BV926" si="18153">N926/N932</f>
        <v>4.3810347312292837E-2</v>
      </c>
      <c r="BW926" s="129">
        <f t="shared" ref="BW926" si="18154">O926/O932</f>
        <v>2.6102735901730876E-2</v>
      </c>
      <c r="BX926" s="124">
        <f t="shared" ref="BX926" si="18155">P926/P932</f>
        <v>1.1055276381909548E-2</v>
      </c>
      <c r="BY926" s="125">
        <f t="shared" ref="BY926" si="18156">Q926/Q932</f>
        <v>3.428255460326237E-2</v>
      </c>
      <c r="BZ926" s="126">
        <f t="shared" ref="BZ926" si="18157">R926/R932</f>
        <v>7.9559363525091801E-3</v>
      </c>
      <c r="CA926" s="127">
        <f t="shared" ref="CA926" si="18158">S926/S932</f>
        <v>4.2654028436018961E-2</v>
      </c>
      <c r="CB926" s="124">
        <f t="shared" ref="CB926" si="18159">T926/T932</f>
        <v>1.608910891089109E-2</v>
      </c>
      <c r="CC926" s="125">
        <f t="shared" ref="CC926" si="18160">U926/U932</f>
        <v>1.0736196319018405E-2</v>
      </c>
      <c r="CD926" s="126">
        <f t="shared" ref="CD926" si="18161">V926/V932</f>
        <v>1.4296814296814297E-2</v>
      </c>
      <c r="CE926" s="127">
        <f t="shared" ref="CE926" si="18162">W926/W932</f>
        <v>1.7802764113375499E-2</v>
      </c>
      <c r="CF926" s="124">
        <f t="shared" ref="CF926" si="18163">X926/X932</f>
        <v>5.0518479127891515E-3</v>
      </c>
      <c r="CG926" s="125">
        <f t="shared" ref="CG926" si="18164">Y926/Y932</f>
        <v>2.7009003001000332E-2</v>
      </c>
      <c r="CH926" s="126">
        <f t="shared" ref="CH926" si="18165">Z926/Z932</f>
        <v>1.3598625823074721E-2</v>
      </c>
      <c r="CI926" s="124">
        <f t="shared" ref="CI926" si="18166">AA926/AA932</f>
        <v>2.7960960168820891E-2</v>
      </c>
      <c r="CJ926" s="130">
        <f t="shared" ref="CJ926" si="18167">AB926/AB932</f>
        <v>1.3814021231550023E-2</v>
      </c>
      <c r="CK926" s="131">
        <f t="shared" ref="CK926" si="18168">AC926/AC932</f>
        <v>3.7803116914375115E-2</v>
      </c>
    </row>
    <row r="927" spans="1:89" x14ac:dyDescent="0.2">
      <c r="A927" s="132" t="s">
        <v>35</v>
      </c>
      <c r="B927" s="198">
        <v>0</v>
      </c>
      <c r="C927" s="182">
        <v>64</v>
      </c>
      <c r="D927" s="183">
        <v>0</v>
      </c>
      <c r="E927" s="184">
        <v>78</v>
      </c>
      <c r="F927" s="181">
        <v>1</v>
      </c>
      <c r="G927" s="185">
        <v>42</v>
      </c>
      <c r="H927" s="183">
        <v>12</v>
      </c>
      <c r="I927" s="184">
        <v>33</v>
      </c>
      <c r="J927" s="181">
        <v>0</v>
      </c>
      <c r="K927" s="182">
        <v>2</v>
      </c>
      <c r="L927" s="183">
        <v>4</v>
      </c>
      <c r="M927" s="181">
        <v>8</v>
      </c>
      <c r="N927" s="186">
        <v>5</v>
      </c>
      <c r="O927" s="199">
        <v>18</v>
      </c>
      <c r="P927" s="181">
        <v>4</v>
      </c>
      <c r="Q927" s="182">
        <v>4</v>
      </c>
      <c r="R927" s="183">
        <v>3</v>
      </c>
      <c r="S927" s="184">
        <v>11</v>
      </c>
      <c r="T927" s="181">
        <v>0</v>
      </c>
      <c r="U927" s="185">
        <v>1</v>
      </c>
      <c r="V927" s="183">
        <v>1</v>
      </c>
      <c r="W927" s="200">
        <v>0</v>
      </c>
      <c r="X927" s="181">
        <v>1</v>
      </c>
      <c r="Y927" s="185">
        <v>4</v>
      </c>
      <c r="Z927" s="183">
        <v>4</v>
      </c>
      <c r="AA927" s="181">
        <v>13</v>
      </c>
      <c r="AB927" s="165">
        <f t="shared" si="17760"/>
        <v>35</v>
      </c>
      <c r="AC927" s="166">
        <f t="shared" si="17677"/>
        <v>278</v>
      </c>
      <c r="BI927" s="132" t="s">
        <v>35</v>
      </c>
      <c r="BJ927" s="124">
        <f>B927/B932</f>
        <v>0</v>
      </c>
      <c r="BK927" s="125">
        <f t="shared" ref="BK927" si="18169">C927/C932</f>
        <v>8.1435297111591802E-3</v>
      </c>
      <c r="BL927" s="126">
        <f t="shared" ref="BL927" si="18170">D927/D932</f>
        <v>0</v>
      </c>
      <c r="BM927" s="127">
        <f t="shared" ref="BM927" si="18171">E927/E932</f>
        <v>1.9456223497131456E-2</v>
      </c>
      <c r="BN927" s="124">
        <f t="shared" ref="BN927" si="18172">F927/F932</f>
        <v>1.6542597187758478E-4</v>
      </c>
      <c r="BO927" s="125">
        <f t="shared" ref="BO927" si="18173">G927/G932</f>
        <v>8.5749285422621474E-3</v>
      </c>
      <c r="BP927" s="126">
        <f t="shared" ref="BP927" si="18174">H927/H932</f>
        <v>1.3560854333823031E-3</v>
      </c>
      <c r="BQ927" s="127">
        <f t="shared" ref="BQ927" si="18175">I927/I932</f>
        <v>4.0988697056266298E-3</v>
      </c>
      <c r="BR927" s="124">
        <f t="shared" ref="BR927" si="18176">J927/J932</f>
        <v>0</v>
      </c>
      <c r="BS927" s="125">
        <f t="shared" ref="BS927" si="18177">K927/K932</f>
        <v>1.1037527593818985E-3</v>
      </c>
      <c r="BT927" s="126">
        <f t="shared" ref="BT927" si="18178">L927/L932</f>
        <v>9.4029149036201217E-4</v>
      </c>
      <c r="BU927" s="124">
        <f t="shared" ref="BU927" si="18179">M927/M932</f>
        <v>1.7057569296375266E-3</v>
      </c>
      <c r="BV927" s="128">
        <f t="shared" ref="BV927" si="18180">N927/N932</f>
        <v>7.2056492289955326E-4</v>
      </c>
      <c r="BW927" s="129">
        <f t="shared" ref="BW927" si="18181">O927/O932</f>
        <v>2.5125628140703518E-3</v>
      </c>
      <c r="BX927" s="124">
        <f t="shared" ref="BX927" si="18182">P927/P932</f>
        <v>1.0050251256281408E-3</v>
      </c>
      <c r="BY927" s="125">
        <f t="shared" ref="BY927" si="18183">Q927/Q932</f>
        <v>1.105888858169754E-3</v>
      </c>
      <c r="BZ927" s="126">
        <f t="shared" ref="BZ927" si="18184">R927/R932</f>
        <v>6.1199510403916763E-4</v>
      </c>
      <c r="CA927" s="127">
        <f t="shared" ref="CA927" si="18185">S927/S932</f>
        <v>2.4825095915143309E-3</v>
      </c>
      <c r="CB927" s="124">
        <f t="shared" ref="CB927" si="18186">T927/T932</f>
        <v>0</v>
      </c>
      <c r="CC927" s="125">
        <f t="shared" ref="CC927" si="18187">U927/U932</f>
        <v>7.668711656441718E-4</v>
      </c>
      <c r="CD927" s="126">
        <f t="shared" ref="CD927" si="18188">V927/V932</f>
        <v>1.554001554001554E-4</v>
      </c>
      <c r="CE927" s="127">
        <f t="shared" ref="CE927" si="18189">W927/W932</f>
        <v>0</v>
      </c>
      <c r="CF927" s="124">
        <f t="shared" ref="CF927" si="18190">X927/X932</f>
        <v>2.6588673225206064E-4</v>
      </c>
      <c r="CG927" s="125">
        <f t="shared" ref="CG927" si="18191">Y927/Y932</f>
        <v>1.333777925975325E-3</v>
      </c>
      <c r="CH927" s="126">
        <f t="shared" ref="CH927" si="18192">Z927/Z932</f>
        <v>5.7257371886630399E-4</v>
      </c>
      <c r="CI927" s="124">
        <f t="shared" ref="CI927" si="18193">AA927/AA932</f>
        <v>1.1430581201090301E-3</v>
      </c>
      <c r="CJ927" s="130">
        <f t="shared" ref="CJ927" si="18194">AB927/AB932</f>
        <v>5.2553341641766393E-4</v>
      </c>
      <c r="CK927" s="131">
        <f t="shared" ref="CK927" si="18195">AC927/AC932</f>
        <v>4.1819604067633428E-3</v>
      </c>
    </row>
    <row r="928" spans="1:89" x14ac:dyDescent="0.2">
      <c r="A928" s="140" t="s">
        <v>36</v>
      </c>
      <c r="B928" s="195">
        <v>0</v>
      </c>
      <c r="C928" s="189">
        <v>2</v>
      </c>
      <c r="D928" s="190">
        <v>0</v>
      </c>
      <c r="E928" s="191">
        <v>0</v>
      </c>
      <c r="F928" s="188">
        <v>0</v>
      </c>
      <c r="G928" s="192">
        <v>0</v>
      </c>
      <c r="H928" s="190">
        <v>0</v>
      </c>
      <c r="I928" s="191">
        <v>0</v>
      </c>
      <c r="J928" s="188">
        <v>0</v>
      </c>
      <c r="K928" s="192">
        <v>0</v>
      </c>
      <c r="L928" s="190">
        <v>0</v>
      </c>
      <c r="M928" s="188">
        <v>0</v>
      </c>
      <c r="N928" s="193">
        <v>0</v>
      </c>
      <c r="O928" s="196">
        <v>0</v>
      </c>
      <c r="P928" s="188">
        <v>0</v>
      </c>
      <c r="Q928" s="192">
        <v>0</v>
      </c>
      <c r="R928" s="190">
        <v>0</v>
      </c>
      <c r="S928" s="191">
        <v>0</v>
      </c>
      <c r="T928" s="188">
        <v>0</v>
      </c>
      <c r="U928" s="192">
        <v>0</v>
      </c>
      <c r="V928" s="190">
        <v>0</v>
      </c>
      <c r="W928" s="191">
        <v>0</v>
      </c>
      <c r="X928" s="188">
        <v>0</v>
      </c>
      <c r="Y928" s="192">
        <v>0</v>
      </c>
      <c r="Z928" s="190">
        <v>0</v>
      </c>
      <c r="AA928" s="188">
        <v>0</v>
      </c>
      <c r="AB928" s="165">
        <f t="shared" si="17760"/>
        <v>0</v>
      </c>
      <c r="AC928" s="166">
        <f t="shared" si="17677"/>
        <v>2</v>
      </c>
      <c r="BI928" s="140" t="s">
        <v>36</v>
      </c>
      <c r="BJ928" s="124">
        <f>B928/B932</f>
        <v>0</v>
      </c>
      <c r="BK928" s="125">
        <f t="shared" ref="BK928" si="18196">C928/C932</f>
        <v>2.5448530347372438E-4</v>
      </c>
      <c r="BL928" s="126">
        <f t="shared" ref="BL928" si="18197">D928/D932</f>
        <v>0</v>
      </c>
      <c r="BM928" s="127">
        <f t="shared" ref="BM928" si="18198">E928/E932</f>
        <v>0</v>
      </c>
      <c r="BN928" s="124">
        <f t="shared" ref="BN928" si="18199">F928/F932</f>
        <v>0</v>
      </c>
      <c r="BO928" s="125">
        <f t="shared" ref="BO928" si="18200">G928/G932</f>
        <v>0</v>
      </c>
      <c r="BP928" s="126">
        <f t="shared" ref="BP928" si="18201">H928/H932</f>
        <v>0</v>
      </c>
      <c r="BQ928" s="127">
        <f t="shared" ref="BQ928" si="18202">I928/I932</f>
        <v>0</v>
      </c>
      <c r="BR928" s="124">
        <f t="shared" ref="BR928" si="18203">J928/J932</f>
        <v>0</v>
      </c>
      <c r="BS928" s="125">
        <f t="shared" ref="BS928" si="18204">K928/K932</f>
        <v>0</v>
      </c>
      <c r="BT928" s="126">
        <f t="shared" ref="BT928" si="18205">L928/L932</f>
        <v>0</v>
      </c>
      <c r="BU928" s="124">
        <f t="shared" ref="BU928" si="18206">M928/M932</f>
        <v>0</v>
      </c>
      <c r="BV928" s="128">
        <f t="shared" ref="BV928" si="18207">N928/N932</f>
        <v>0</v>
      </c>
      <c r="BW928" s="129">
        <f t="shared" ref="BW928" si="18208">O928/O932</f>
        <v>0</v>
      </c>
      <c r="BX928" s="124">
        <f t="shared" ref="BX928" si="18209">P928/P932</f>
        <v>0</v>
      </c>
      <c r="BY928" s="125">
        <f t="shared" ref="BY928" si="18210">Q928/Q932</f>
        <v>0</v>
      </c>
      <c r="BZ928" s="126">
        <f t="shared" ref="BZ928" si="18211">R928/R932</f>
        <v>0</v>
      </c>
      <c r="CA928" s="127">
        <f t="shared" ref="CA928" si="18212">S928/S932</f>
        <v>0</v>
      </c>
      <c r="CB928" s="124">
        <f t="shared" ref="CB928" si="18213">T928/T932</f>
        <v>0</v>
      </c>
      <c r="CC928" s="125">
        <f t="shared" ref="CC928" si="18214">U928/U932</f>
        <v>0</v>
      </c>
      <c r="CD928" s="126">
        <f t="shared" ref="CD928" si="18215">V928/V932</f>
        <v>0</v>
      </c>
      <c r="CE928" s="127">
        <f t="shared" ref="CE928" si="18216">W928/W932</f>
        <v>0</v>
      </c>
      <c r="CF928" s="124">
        <f t="shared" ref="CF928" si="18217">X928/X932</f>
        <v>0</v>
      </c>
      <c r="CG928" s="125">
        <f t="shared" ref="CG928" si="18218">Y928/Y932</f>
        <v>0</v>
      </c>
      <c r="CH928" s="126">
        <f t="shared" ref="CH928" si="18219">Z928/Z932</f>
        <v>0</v>
      </c>
      <c r="CI928" s="124">
        <f t="shared" ref="CI928" si="18220">AA928/AA932</f>
        <v>0</v>
      </c>
      <c r="CJ928" s="130">
        <f t="shared" ref="CJ928" si="18221">AB928/AB932</f>
        <v>0</v>
      </c>
      <c r="CK928" s="131">
        <f t="shared" ref="CK928" si="18222">AC928/AC932</f>
        <v>3.0086046091822612E-5</v>
      </c>
    </row>
    <row r="929" spans="1:89" x14ac:dyDescent="0.2">
      <c r="A929" s="132" t="s">
        <v>37</v>
      </c>
      <c r="B929" s="57"/>
      <c r="C929" s="58"/>
      <c r="D929" s="134"/>
      <c r="E929" s="135"/>
      <c r="F929" s="133"/>
      <c r="G929" s="136"/>
      <c r="H929" s="134"/>
      <c r="I929" s="135"/>
      <c r="J929" s="133"/>
      <c r="K929" s="136"/>
      <c r="L929" s="134"/>
      <c r="M929" s="133"/>
      <c r="N929" s="137"/>
      <c r="O929" s="138"/>
      <c r="P929" s="133"/>
      <c r="Q929" s="136"/>
      <c r="R929" s="134"/>
      <c r="S929" s="135"/>
      <c r="T929" s="133"/>
      <c r="U929" s="136"/>
      <c r="V929" s="134"/>
      <c r="W929" s="135"/>
      <c r="X929" s="133"/>
      <c r="Y929" s="136"/>
      <c r="Z929" s="139"/>
      <c r="AA929" s="2"/>
      <c r="AB929" s="165"/>
      <c r="AC929" s="166"/>
      <c r="BI929" s="132" t="s">
        <v>37</v>
      </c>
      <c r="BJ929" s="124">
        <f>B929/B932</f>
        <v>0</v>
      </c>
      <c r="BK929" s="125">
        <f t="shared" ref="BK929" si="18223">C929/C932</f>
        <v>0</v>
      </c>
      <c r="BL929" s="126">
        <f t="shared" ref="BL929" si="18224">D929/D932</f>
        <v>0</v>
      </c>
      <c r="BM929" s="127">
        <f t="shared" ref="BM929" si="18225">E929/E932</f>
        <v>0</v>
      </c>
      <c r="BN929" s="124">
        <f t="shared" ref="BN929" si="18226">F929/F932</f>
        <v>0</v>
      </c>
      <c r="BO929" s="125">
        <f t="shared" ref="BO929" si="18227">G929/G932</f>
        <v>0</v>
      </c>
      <c r="BP929" s="126">
        <f t="shared" ref="BP929" si="18228">H929/H932</f>
        <v>0</v>
      </c>
      <c r="BQ929" s="127">
        <f t="shared" ref="BQ929" si="18229">I929/I932</f>
        <v>0</v>
      </c>
      <c r="BR929" s="124">
        <f t="shared" ref="BR929" si="18230">J929/J932</f>
        <v>0</v>
      </c>
      <c r="BS929" s="125">
        <f t="shared" ref="BS929" si="18231">K929/K932</f>
        <v>0</v>
      </c>
      <c r="BT929" s="126">
        <f t="shared" ref="BT929" si="18232">L929/L932</f>
        <v>0</v>
      </c>
      <c r="BU929" s="124">
        <f t="shared" ref="BU929" si="18233">M929/M932</f>
        <v>0</v>
      </c>
      <c r="BV929" s="128">
        <f t="shared" ref="BV929" si="18234">N929/N932</f>
        <v>0</v>
      </c>
      <c r="BW929" s="129">
        <f t="shared" ref="BW929" si="18235">O929/O932</f>
        <v>0</v>
      </c>
      <c r="BX929" s="124">
        <f t="shared" ref="BX929" si="18236">P929/P932</f>
        <v>0</v>
      </c>
      <c r="BY929" s="125">
        <f t="shared" ref="BY929" si="18237">Q929/Q932</f>
        <v>0</v>
      </c>
      <c r="BZ929" s="126">
        <f t="shared" ref="BZ929" si="18238">R929/R932</f>
        <v>0</v>
      </c>
      <c r="CA929" s="127">
        <f t="shared" ref="CA929" si="18239">S929/S932</f>
        <v>0</v>
      </c>
      <c r="CB929" s="124">
        <f t="shared" ref="CB929" si="18240">T929/T932</f>
        <v>0</v>
      </c>
      <c r="CC929" s="125">
        <f t="shared" ref="CC929" si="18241">U929/U932</f>
        <v>0</v>
      </c>
      <c r="CD929" s="126">
        <f t="shared" ref="CD929" si="18242">V929/V932</f>
        <v>0</v>
      </c>
      <c r="CE929" s="127">
        <f t="shared" ref="CE929" si="18243">W929/W932</f>
        <v>0</v>
      </c>
      <c r="CF929" s="124">
        <f t="shared" ref="CF929" si="18244">X929/X932</f>
        <v>0</v>
      </c>
      <c r="CG929" s="125">
        <f t="shared" ref="CG929" si="18245">Y929/Y932</f>
        <v>0</v>
      </c>
      <c r="CH929" s="126">
        <f t="shared" ref="CH929" si="18246">Z929/Z932</f>
        <v>0</v>
      </c>
      <c r="CI929" s="124">
        <f t="shared" ref="CI929" si="18247">AA929/AA932</f>
        <v>0</v>
      </c>
      <c r="CJ929" s="130">
        <f t="shared" ref="CJ929" si="18248">AB929/AB932</f>
        <v>0</v>
      </c>
      <c r="CK929" s="131">
        <f t="shared" ref="CK929" si="18249">AC929/AC932</f>
        <v>0</v>
      </c>
    </row>
    <row r="930" spans="1:89" x14ac:dyDescent="0.2">
      <c r="A930" s="140" t="s">
        <v>38</v>
      </c>
      <c r="B930" s="55"/>
      <c r="C930" s="56"/>
      <c r="D930" s="145"/>
      <c r="E930" s="142"/>
      <c r="F930" s="143"/>
      <c r="G930" s="144"/>
      <c r="H930" s="145"/>
      <c r="I930" s="142"/>
      <c r="J930" s="143"/>
      <c r="K930" s="144"/>
      <c r="L930" s="145"/>
      <c r="M930" s="143"/>
      <c r="N930" s="147"/>
      <c r="O930" s="146"/>
      <c r="P930" s="143"/>
      <c r="Q930" s="144"/>
      <c r="R930" s="145"/>
      <c r="S930" s="142"/>
      <c r="T930" s="143"/>
      <c r="U930" s="144"/>
      <c r="V930" s="145"/>
      <c r="W930" s="142"/>
      <c r="X930" s="143"/>
      <c r="Y930" s="144"/>
      <c r="Z930" s="3"/>
      <c r="AA930" s="141"/>
      <c r="AB930" s="165"/>
      <c r="AC930" s="166"/>
      <c r="BI930" s="140" t="s">
        <v>38</v>
      </c>
      <c r="BJ930" s="124">
        <f>B930/B932</f>
        <v>0</v>
      </c>
      <c r="BK930" s="125">
        <f t="shared" ref="BK930" si="18250">C930/C932</f>
        <v>0</v>
      </c>
      <c r="BL930" s="126">
        <f t="shared" ref="BL930" si="18251">D930/D932</f>
        <v>0</v>
      </c>
      <c r="BM930" s="127">
        <f t="shared" ref="BM930" si="18252">E930/E932</f>
        <v>0</v>
      </c>
      <c r="BN930" s="124">
        <f t="shared" ref="BN930" si="18253">F930/F932</f>
        <v>0</v>
      </c>
      <c r="BO930" s="125">
        <f t="shared" ref="BO930" si="18254">G930/G932</f>
        <v>0</v>
      </c>
      <c r="BP930" s="126">
        <f t="shared" ref="BP930" si="18255">H930/H932</f>
        <v>0</v>
      </c>
      <c r="BQ930" s="127">
        <f t="shared" ref="BQ930" si="18256">I930/I932</f>
        <v>0</v>
      </c>
      <c r="BR930" s="124">
        <f t="shared" ref="BR930" si="18257">J930/J932</f>
        <v>0</v>
      </c>
      <c r="BS930" s="125">
        <f t="shared" ref="BS930" si="18258">K930/K932</f>
        <v>0</v>
      </c>
      <c r="BT930" s="126">
        <f t="shared" ref="BT930" si="18259">L930/L932</f>
        <v>0</v>
      </c>
      <c r="BU930" s="124">
        <f t="shared" ref="BU930" si="18260">M930/M932</f>
        <v>0</v>
      </c>
      <c r="BV930" s="128">
        <f t="shared" ref="BV930" si="18261">N930/N932</f>
        <v>0</v>
      </c>
      <c r="BW930" s="129">
        <f t="shared" ref="BW930" si="18262">O930/O932</f>
        <v>0</v>
      </c>
      <c r="BX930" s="124">
        <f t="shared" ref="BX930" si="18263">P930/P932</f>
        <v>0</v>
      </c>
      <c r="BY930" s="125">
        <f t="shared" ref="BY930" si="18264">Q930/Q932</f>
        <v>0</v>
      </c>
      <c r="BZ930" s="126">
        <f t="shared" ref="BZ930" si="18265">R930/R932</f>
        <v>0</v>
      </c>
      <c r="CA930" s="127">
        <f t="shared" ref="CA930" si="18266">S930/S932</f>
        <v>0</v>
      </c>
      <c r="CB930" s="124">
        <f t="shared" ref="CB930" si="18267">T930/T932</f>
        <v>0</v>
      </c>
      <c r="CC930" s="125">
        <f t="shared" ref="CC930" si="18268">U930/U932</f>
        <v>0</v>
      </c>
      <c r="CD930" s="126">
        <f t="shared" ref="CD930" si="18269">V930/V932</f>
        <v>0</v>
      </c>
      <c r="CE930" s="127">
        <f t="shared" ref="CE930" si="18270">W930/W932</f>
        <v>0</v>
      </c>
      <c r="CF930" s="124">
        <f t="shared" ref="CF930" si="18271">X930/X932</f>
        <v>0</v>
      </c>
      <c r="CG930" s="125">
        <f t="shared" ref="CG930" si="18272">Y930/Y932</f>
        <v>0</v>
      </c>
      <c r="CH930" s="126">
        <f t="shared" ref="CH930" si="18273">Z930/Z932</f>
        <v>0</v>
      </c>
      <c r="CI930" s="124">
        <f t="shared" ref="CI930" si="18274">AA930/AA932</f>
        <v>0</v>
      </c>
      <c r="CJ930" s="130">
        <f t="shared" ref="CJ930" si="18275">AB930/AB932</f>
        <v>0</v>
      </c>
      <c r="CK930" s="131">
        <f t="shared" ref="CK930" si="18276">AC930/AC932</f>
        <v>0</v>
      </c>
    </row>
    <row r="931" spans="1:89" ht="13.5" thickBot="1" x14ac:dyDescent="0.25">
      <c r="A931" s="132" t="s">
        <v>39</v>
      </c>
      <c r="B931" s="57"/>
      <c r="C931" s="58"/>
      <c r="D931" s="134"/>
      <c r="E931" s="135"/>
      <c r="F931" s="133"/>
      <c r="G931" s="136"/>
      <c r="H931" s="134"/>
      <c r="I931" s="135"/>
      <c r="J931" s="133"/>
      <c r="K931" s="136"/>
      <c r="L931" s="134"/>
      <c r="M931" s="133"/>
      <c r="N931" s="137"/>
      <c r="O931" s="138"/>
      <c r="P931" s="133"/>
      <c r="Q931" s="136"/>
      <c r="R931" s="134"/>
      <c r="S931" s="135"/>
      <c r="T931" s="133"/>
      <c r="U931" s="136"/>
      <c r="V931" s="134"/>
      <c r="W931" s="135"/>
      <c r="X931" s="133"/>
      <c r="Y931" s="136"/>
      <c r="Z931" s="139"/>
      <c r="AA931" s="2"/>
      <c r="AB931" s="165"/>
      <c r="AC931" s="166"/>
      <c r="BI931" s="132" t="s">
        <v>39</v>
      </c>
      <c r="BJ931" s="124">
        <f>B931/B932</f>
        <v>0</v>
      </c>
      <c r="BK931" s="125">
        <f t="shared" ref="BK931" si="18277">C931/C932</f>
        <v>0</v>
      </c>
      <c r="BL931" s="126">
        <f t="shared" ref="BL931" si="18278">D931/D932</f>
        <v>0</v>
      </c>
      <c r="BM931" s="127">
        <f t="shared" ref="BM931" si="18279">E931/E932</f>
        <v>0</v>
      </c>
      <c r="BN931" s="124">
        <f t="shared" ref="BN931" si="18280">F931/F932</f>
        <v>0</v>
      </c>
      <c r="BO931" s="125">
        <f t="shared" ref="BO931" si="18281">G931/G932</f>
        <v>0</v>
      </c>
      <c r="BP931" s="126">
        <f t="shared" ref="BP931" si="18282">H931/H932</f>
        <v>0</v>
      </c>
      <c r="BQ931" s="127">
        <f t="shared" ref="BQ931" si="18283">I931/I932</f>
        <v>0</v>
      </c>
      <c r="BR931" s="124">
        <f t="shared" ref="BR931" si="18284">J931/J932</f>
        <v>0</v>
      </c>
      <c r="BS931" s="125">
        <f t="shared" ref="BS931" si="18285">K931/K932</f>
        <v>0</v>
      </c>
      <c r="BT931" s="126">
        <f t="shared" ref="BT931" si="18286">L931/L932</f>
        <v>0</v>
      </c>
      <c r="BU931" s="124">
        <f t="shared" ref="BU931" si="18287">M931/M932</f>
        <v>0</v>
      </c>
      <c r="BV931" s="128">
        <f t="shared" ref="BV931" si="18288">N931/N932</f>
        <v>0</v>
      </c>
      <c r="BW931" s="129">
        <f t="shared" ref="BW931" si="18289">O931/O932</f>
        <v>0</v>
      </c>
      <c r="BX931" s="124">
        <f t="shared" ref="BX931" si="18290">P931/P932</f>
        <v>0</v>
      </c>
      <c r="BY931" s="125">
        <f t="shared" ref="BY931" si="18291">Q931/Q932</f>
        <v>0</v>
      </c>
      <c r="BZ931" s="126">
        <f t="shared" ref="BZ931" si="18292">R931/R932</f>
        <v>0</v>
      </c>
      <c r="CA931" s="127">
        <f t="shared" ref="CA931" si="18293">S931/S932</f>
        <v>0</v>
      </c>
      <c r="CB931" s="124">
        <f t="shared" ref="CB931" si="18294">T931/T932</f>
        <v>0</v>
      </c>
      <c r="CC931" s="125">
        <f t="shared" ref="CC931" si="18295">U931/U932</f>
        <v>0</v>
      </c>
      <c r="CD931" s="126">
        <f t="shared" ref="CD931" si="18296">V931/V932</f>
        <v>0</v>
      </c>
      <c r="CE931" s="127">
        <f t="shared" ref="CE931" si="18297">W931/W932</f>
        <v>0</v>
      </c>
      <c r="CF931" s="124">
        <f t="shared" ref="CF931" si="18298">X931/X932</f>
        <v>0</v>
      </c>
      <c r="CG931" s="125">
        <f t="shared" ref="CG931" si="18299">Y931/Y932</f>
        <v>0</v>
      </c>
      <c r="CH931" s="126">
        <f t="shared" ref="CH931" si="18300">Z931/Z932</f>
        <v>0</v>
      </c>
      <c r="CI931" s="124">
        <f t="shared" ref="CI931" si="18301">AA931/AA932</f>
        <v>0</v>
      </c>
      <c r="CJ931" s="130">
        <f t="shared" ref="CJ931" si="18302">AB931/AB932</f>
        <v>0</v>
      </c>
      <c r="CK931" s="131">
        <f t="shared" ref="CK931" si="18303">AC931/AC932</f>
        <v>0</v>
      </c>
    </row>
    <row r="932" spans="1:89" ht="14.25" thickTop="1" thickBot="1" x14ac:dyDescent="0.25">
      <c r="A932" s="254" t="s">
        <v>13</v>
      </c>
      <c r="B932" s="14">
        <f t="shared" ref="B932:AA932" si="18304">SUM(B909:B931)</f>
        <v>6867</v>
      </c>
      <c r="C932" s="1">
        <f t="shared" si="18304"/>
        <v>7859</v>
      </c>
      <c r="D932" s="14">
        <f t="shared" si="18304"/>
        <v>3755</v>
      </c>
      <c r="E932" s="1">
        <f t="shared" si="18304"/>
        <v>4009</v>
      </c>
      <c r="F932" s="14">
        <f t="shared" si="18304"/>
        <v>6045</v>
      </c>
      <c r="G932" s="1">
        <f t="shared" si="18304"/>
        <v>4898</v>
      </c>
      <c r="H932" s="14">
        <f t="shared" si="18304"/>
        <v>8849</v>
      </c>
      <c r="I932" s="1">
        <f t="shared" si="18304"/>
        <v>8051</v>
      </c>
      <c r="J932" s="14">
        <f t="shared" si="18304"/>
        <v>2210</v>
      </c>
      <c r="K932" s="1">
        <f t="shared" si="18304"/>
        <v>1812</v>
      </c>
      <c r="L932" s="14">
        <f t="shared" si="18304"/>
        <v>4254</v>
      </c>
      <c r="M932" s="1">
        <f t="shared" si="18304"/>
        <v>4690</v>
      </c>
      <c r="N932" s="14">
        <f t="shared" si="18304"/>
        <v>6939</v>
      </c>
      <c r="O932" s="1">
        <f t="shared" si="18304"/>
        <v>7164</v>
      </c>
      <c r="P932" s="14">
        <f t="shared" si="18304"/>
        <v>3980</v>
      </c>
      <c r="Q932" s="1">
        <f t="shared" si="18304"/>
        <v>3617</v>
      </c>
      <c r="R932" s="14">
        <f t="shared" si="18304"/>
        <v>4902</v>
      </c>
      <c r="S932" s="1">
        <f t="shared" si="18304"/>
        <v>4431</v>
      </c>
      <c r="T932" s="14">
        <f t="shared" si="18304"/>
        <v>1616</v>
      </c>
      <c r="U932" s="1">
        <f t="shared" si="18304"/>
        <v>1304</v>
      </c>
      <c r="V932" s="14">
        <f t="shared" si="18304"/>
        <v>6435</v>
      </c>
      <c r="W932" s="1">
        <f t="shared" si="18304"/>
        <v>4269</v>
      </c>
      <c r="X932" s="14">
        <f t="shared" si="18304"/>
        <v>3761</v>
      </c>
      <c r="Y932" s="1">
        <f t="shared" si="18304"/>
        <v>2999</v>
      </c>
      <c r="Z932" s="14">
        <f t="shared" si="18304"/>
        <v>6986</v>
      </c>
      <c r="AA932" s="1">
        <f t="shared" si="18304"/>
        <v>11373</v>
      </c>
      <c r="AB932" s="167">
        <f t="shared" ref="AB932:AC932" si="18305">SUM(AB908:AB931)</f>
        <v>66599</v>
      </c>
      <c r="AC932" s="168">
        <f t="shared" si="18305"/>
        <v>66476</v>
      </c>
      <c r="BI932" s="254" t="s">
        <v>13</v>
      </c>
      <c r="BJ932" s="148">
        <f>SUM(BJ908:BJ931)</f>
        <v>1</v>
      </c>
      <c r="BK932" s="149">
        <f t="shared" ref="BK932:CK932" si="18306">SUM(BK908:BK931)</f>
        <v>1.0000000000000002</v>
      </c>
      <c r="BL932" s="148">
        <f t="shared" si="18306"/>
        <v>0.99999999999999978</v>
      </c>
      <c r="BM932" s="149">
        <f t="shared" si="18306"/>
        <v>1</v>
      </c>
      <c r="BN932" s="148">
        <f t="shared" si="18306"/>
        <v>0.99999999999999989</v>
      </c>
      <c r="BO932" s="149">
        <f t="shared" si="18306"/>
        <v>1</v>
      </c>
      <c r="BP932" s="148">
        <f t="shared" si="18306"/>
        <v>1</v>
      </c>
      <c r="BQ932" s="149">
        <f t="shared" si="18306"/>
        <v>1</v>
      </c>
      <c r="BR932" s="148">
        <f t="shared" si="18306"/>
        <v>1</v>
      </c>
      <c r="BS932" s="149">
        <f t="shared" si="18306"/>
        <v>0.99999999999999989</v>
      </c>
      <c r="BT932" s="148">
        <f t="shared" si="18306"/>
        <v>0.99999999999999989</v>
      </c>
      <c r="BU932" s="149">
        <f t="shared" si="18306"/>
        <v>0.99999999999999989</v>
      </c>
      <c r="BV932" s="148">
        <f t="shared" si="18306"/>
        <v>1</v>
      </c>
      <c r="BW932" s="149">
        <f t="shared" si="18306"/>
        <v>0.99999999999999989</v>
      </c>
      <c r="BX932" s="148">
        <f t="shared" si="18306"/>
        <v>1</v>
      </c>
      <c r="BY932" s="149">
        <f t="shared" si="18306"/>
        <v>0.99999999999999989</v>
      </c>
      <c r="BZ932" s="148">
        <f t="shared" si="18306"/>
        <v>0.99999999999999989</v>
      </c>
      <c r="CA932" s="149">
        <f t="shared" si="18306"/>
        <v>0.99999999999999989</v>
      </c>
      <c r="CB932" s="148">
        <f t="shared" si="18306"/>
        <v>1</v>
      </c>
      <c r="CC932" s="149">
        <f t="shared" si="18306"/>
        <v>1.0000000000000002</v>
      </c>
      <c r="CD932" s="148">
        <f t="shared" si="18306"/>
        <v>1</v>
      </c>
      <c r="CE932" s="149">
        <f t="shared" si="18306"/>
        <v>0.99999999999999989</v>
      </c>
      <c r="CF932" s="148">
        <f t="shared" si="18306"/>
        <v>0.99999999999999989</v>
      </c>
      <c r="CG932" s="149">
        <f t="shared" si="18306"/>
        <v>0.99999999999999989</v>
      </c>
      <c r="CH932" s="148">
        <f t="shared" si="18306"/>
        <v>1</v>
      </c>
      <c r="CI932" s="149">
        <f t="shared" si="18306"/>
        <v>0.99999999999999989</v>
      </c>
      <c r="CJ932" s="148">
        <f t="shared" si="18306"/>
        <v>1</v>
      </c>
      <c r="CK932" s="149">
        <f t="shared" si="18306"/>
        <v>0.99999999999999989</v>
      </c>
    </row>
    <row r="933" spans="1:89" ht="13.5" thickTop="1" x14ac:dyDescent="0.2">
      <c r="A933" s="179"/>
    </row>
    <row r="935" spans="1:89" x14ac:dyDescent="0.2">
      <c r="A935" s="271">
        <f>+A904+1</f>
        <v>44013</v>
      </c>
      <c r="B935" s="271"/>
      <c r="C935" s="271"/>
      <c r="D935" s="271"/>
      <c r="AE935"/>
      <c r="BI935" s="270">
        <f>+BI873+2</f>
        <v>44013</v>
      </c>
      <c r="BJ935" s="270"/>
      <c r="BK935" s="270"/>
      <c r="BL935" s="270"/>
    </row>
    <row r="936" spans="1:89" ht="13.5" thickBot="1" x14ac:dyDescent="0.25">
      <c r="AE936" t="s">
        <v>84</v>
      </c>
    </row>
    <row r="937" spans="1:89" ht="14.25" thickTop="1" thickBot="1" x14ac:dyDescent="0.25">
      <c r="A937" s="268" t="s">
        <v>0</v>
      </c>
      <c r="B937" s="262" t="s">
        <v>1</v>
      </c>
      <c r="C937" s="263"/>
      <c r="D937" s="262" t="s">
        <v>2</v>
      </c>
      <c r="E937" s="263"/>
      <c r="F937" s="262" t="s">
        <v>3</v>
      </c>
      <c r="G937" s="263"/>
      <c r="H937" s="262" t="s">
        <v>4</v>
      </c>
      <c r="I937" s="263"/>
      <c r="J937" s="262" t="s">
        <v>5</v>
      </c>
      <c r="K937" s="263"/>
      <c r="L937" s="262" t="s">
        <v>6</v>
      </c>
      <c r="M937" s="263"/>
      <c r="N937" s="262" t="s">
        <v>7</v>
      </c>
      <c r="O937" s="263"/>
      <c r="P937" s="262" t="s">
        <v>8</v>
      </c>
      <c r="Q937" s="263"/>
      <c r="R937" s="262" t="s">
        <v>9</v>
      </c>
      <c r="S937" s="263"/>
      <c r="T937" s="262" t="s">
        <v>10</v>
      </c>
      <c r="U937" s="263"/>
      <c r="V937" s="262" t="s">
        <v>11</v>
      </c>
      <c r="W937" s="263"/>
      <c r="X937" s="262" t="s">
        <v>12</v>
      </c>
      <c r="Y937" s="263"/>
      <c r="Z937" s="264" t="s">
        <v>40</v>
      </c>
      <c r="AA937" s="265"/>
      <c r="AB937" s="266" t="s">
        <v>41</v>
      </c>
      <c r="AC937" s="267"/>
      <c r="AE937" s="268" t="s">
        <v>0</v>
      </c>
      <c r="AF937" s="262" t="s">
        <v>1</v>
      </c>
      <c r="AG937" s="263"/>
      <c r="AH937" s="262" t="s">
        <v>2</v>
      </c>
      <c r="AI937" s="263"/>
      <c r="AJ937" s="262" t="s">
        <v>3</v>
      </c>
      <c r="AK937" s="263"/>
      <c r="AL937" s="262" t="s">
        <v>4</v>
      </c>
      <c r="AM937" s="263"/>
      <c r="AN937" s="262" t="s">
        <v>5</v>
      </c>
      <c r="AO937" s="263"/>
      <c r="AP937" s="262" t="s">
        <v>6</v>
      </c>
      <c r="AQ937" s="263"/>
      <c r="AR937" s="262" t="s">
        <v>7</v>
      </c>
      <c r="AS937" s="263"/>
      <c r="AT937" s="262" t="s">
        <v>8</v>
      </c>
      <c r="AU937" s="263"/>
      <c r="AV937" s="262" t="s">
        <v>9</v>
      </c>
      <c r="AW937" s="263"/>
      <c r="AX937" s="262" t="s">
        <v>10</v>
      </c>
      <c r="AY937" s="263"/>
      <c r="AZ937" s="262" t="s">
        <v>11</v>
      </c>
      <c r="BA937" s="263"/>
      <c r="BB937" s="262" t="s">
        <v>12</v>
      </c>
      <c r="BC937" s="263"/>
      <c r="BD937" s="264" t="s">
        <v>40</v>
      </c>
      <c r="BE937" s="265"/>
      <c r="BF937" s="266" t="s">
        <v>41</v>
      </c>
      <c r="BG937" s="267"/>
      <c r="BI937" s="268" t="s">
        <v>0</v>
      </c>
      <c r="BJ937" s="262" t="s">
        <v>1</v>
      </c>
      <c r="BK937" s="263"/>
      <c r="BL937" s="262" t="s">
        <v>2</v>
      </c>
      <c r="BM937" s="263"/>
      <c r="BN937" s="262" t="s">
        <v>3</v>
      </c>
      <c r="BO937" s="263"/>
      <c r="BP937" s="262" t="s">
        <v>4</v>
      </c>
      <c r="BQ937" s="263"/>
      <c r="BR937" s="262" t="s">
        <v>5</v>
      </c>
      <c r="BS937" s="263"/>
      <c r="BT937" s="262" t="s">
        <v>6</v>
      </c>
      <c r="BU937" s="263"/>
      <c r="BV937" s="262" t="s">
        <v>7</v>
      </c>
      <c r="BW937" s="263"/>
      <c r="BX937" s="262" t="s">
        <v>8</v>
      </c>
      <c r="BY937" s="263"/>
      <c r="BZ937" s="262" t="s">
        <v>9</v>
      </c>
      <c r="CA937" s="263"/>
      <c r="CB937" s="262" t="s">
        <v>10</v>
      </c>
      <c r="CC937" s="263"/>
      <c r="CD937" s="262" t="s">
        <v>11</v>
      </c>
      <c r="CE937" s="263"/>
      <c r="CF937" s="262" t="s">
        <v>12</v>
      </c>
      <c r="CG937" s="263"/>
      <c r="CH937" s="264" t="s">
        <v>40</v>
      </c>
      <c r="CI937" s="265"/>
      <c r="CJ937" s="262" t="s">
        <v>41</v>
      </c>
      <c r="CK937" s="263"/>
    </row>
    <row r="938" spans="1:89" ht="15" thickTop="1" thickBot="1" x14ac:dyDescent="0.3">
      <c r="A938" s="269"/>
      <c r="B938" s="112" t="s">
        <v>14</v>
      </c>
      <c r="C938" s="113" t="s">
        <v>15</v>
      </c>
      <c r="D938" s="114" t="s">
        <v>14</v>
      </c>
      <c r="E938" s="115" t="s">
        <v>15</v>
      </c>
      <c r="F938" s="112" t="s">
        <v>14</v>
      </c>
      <c r="G938" s="113" t="s">
        <v>15</v>
      </c>
      <c r="H938" s="114" t="s">
        <v>14</v>
      </c>
      <c r="I938" s="115" t="s">
        <v>15</v>
      </c>
      <c r="J938" s="112" t="s">
        <v>14</v>
      </c>
      <c r="K938" s="113" t="s">
        <v>15</v>
      </c>
      <c r="L938" s="114" t="s">
        <v>14</v>
      </c>
      <c r="M938" s="112" t="s">
        <v>15</v>
      </c>
      <c r="N938" s="116" t="s">
        <v>14</v>
      </c>
      <c r="O938" s="117" t="s">
        <v>15</v>
      </c>
      <c r="P938" s="112" t="s">
        <v>14</v>
      </c>
      <c r="Q938" s="113" t="s">
        <v>15</v>
      </c>
      <c r="R938" s="114" t="s">
        <v>14</v>
      </c>
      <c r="S938" s="115" t="s">
        <v>15</v>
      </c>
      <c r="T938" s="112" t="s">
        <v>14</v>
      </c>
      <c r="U938" s="113" t="s">
        <v>15</v>
      </c>
      <c r="V938" s="114" t="s">
        <v>14</v>
      </c>
      <c r="W938" s="115" t="s">
        <v>15</v>
      </c>
      <c r="X938" s="112" t="s">
        <v>14</v>
      </c>
      <c r="Y938" s="113" t="s">
        <v>15</v>
      </c>
      <c r="Z938" s="26" t="s">
        <v>14</v>
      </c>
      <c r="AA938" s="118" t="s">
        <v>15</v>
      </c>
      <c r="AB938" s="169" t="s">
        <v>14</v>
      </c>
      <c r="AC938" s="170" t="s">
        <v>15</v>
      </c>
      <c r="AE938" s="269"/>
      <c r="AF938" s="112" t="s">
        <v>14</v>
      </c>
      <c r="AG938" s="113" t="s">
        <v>15</v>
      </c>
      <c r="AH938" s="114" t="s">
        <v>14</v>
      </c>
      <c r="AI938" s="115" t="s">
        <v>15</v>
      </c>
      <c r="AJ938" s="112" t="s">
        <v>14</v>
      </c>
      <c r="AK938" s="113" t="s">
        <v>15</v>
      </c>
      <c r="AL938" s="114" t="s">
        <v>14</v>
      </c>
      <c r="AM938" s="115" t="s">
        <v>15</v>
      </c>
      <c r="AN938" s="112" t="s">
        <v>14</v>
      </c>
      <c r="AO938" s="113" t="s">
        <v>15</v>
      </c>
      <c r="AP938" s="114" t="s">
        <v>14</v>
      </c>
      <c r="AQ938" s="112" t="s">
        <v>15</v>
      </c>
      <c r="AR938" s="116" t="s">
        <v>14</v>
      </c>
      <c r="AS938" s="117" t="s">
        <v>15</v>
      </c>
      <c r="AT938" s="112" t="s">
        <v>14</v>
      </c>
      <c r="AU938" s="113" t="s">
        <v>15</v>
      </c>
      <c r="AV938" s="114" t="s">
        <v>14</v>
      </c>
      <c r="AW938" s="115" t="s">
        <v>15</v>
      </c>
      <c r="AX938" s="112" t="s">
        <v>14</v>
      </c>
      <c r="AY938" s="113" t="s">
        <v>15</v>
      </c>
      <c r="AZ938" s="114" t="s">
        <v>14</v>
      </c>
      <c r="BA938" s="115" t="s">
        <v>15</v>
      </c>
      <c r="BB938" s="112" t="s">
        <v>14</v>
      </c>
      <c r="BC938" s="113" t="s">
        <v>15</v>
      </c>
      <c r="BD938" s="26" t="s">
        <v>14</v>
      </c>
      <c r="BE938" s="118" t="s">
        <v>15</v>
      </c>
      <c r="BF938" s="169" t="s">
        <v>14</v>
      </c>
      <c r="BG938" s="170" t="s">
        <v>15</v>
      </c>
      <c r="BI938" s="269"/>
      <c r="BJ938" s="112" t="s">
        <v>14</v>
      </c>
      <c r="BK938" s="113" t="s">
        <v>15</v>
      </c>
      <c r="BL938" s="114" t="s">
        <v>14</v>
      </c>
      <c r="BM938" s="115" t="s">
        <v>15</v>
      </c>
      <c r="BN938" s="112" t="s">
        <v>14</v>
      </c>
      <c r="BO938" s="113" t="s">
        <v>15</v>
      </c>
      <c r="BP938" s="114" t="s">
        <v>14</v>
      </c>
      <c r="BQ938" s="115" t="s">
        <v>15</v>
      </c>
      <c r="BR938" s="112" t="s">
        <v>14</v>
      </c>
      <c r="BS938" s="113" t="s">
        <v>15</v>
      </c>
      <c r="BT938" s="114" t="s">
        <v>14</v>
      </c>
      <c r="BU938" s="112" t="s">
        <v>15</v>
      </c>
      <c r="BV938" s="116" t="s">
        <v>14</v>
      </c>
      <c r="BW938" s="117" t="s">
        <v>15</v>
      </c>
      <c r="BX938" s="112" t="s">
        <v>14</v>
      </c>
      <c r="BY938" s="113" t="s">
        <v>15</v>
      </c>
      <c r="BZ938" s="114" t="s">
        <v>14</v>
      </c>
      <c r="CA938" s="115" t="s">
        <v>15</v>
      </c>
      <c r="CB938" s="112" t="s">
        <v>14</v>
      </c>
      <c r="CC938" s="113" t="s">
        <v>15</v>
      </c>
      <c r="CD938" s="114" t="s">
        <v>14</v>
      </c>
      <c r="CE938" s="115" t="s">
        <v>15</v>
      </c>
      <c r="CF938" s="112" t="s">
        <v>14</v>
      </c>
      <c r="CG938" s="113" t="s">
        <v>15</v>
      </c>
      <c r="CH938" s="26" t="s">
        <v>14</v>
      </c>
      <c r="CI938" s="118" t="s">
        <v>15</v>
      </c>
      <c r="CJ938" s="116" t="s">
        <v>14</v>
      </c>
      <c r="CK938" s="117" t="s">
        <v>15</v>
      </c>
    </row>
    <row r="939" spans="1:89" ht="13.5" thickTop="1" x14ac:dyDescent="0.2">
      <c r="A939" s="120" t="s">
        <v>16</v>
      </c>
      <c r="B939" s="121"/>
      <c r="C939" s="178"/>
      <c r="D939" s="122"/>
      <c r="E939" s="173"/>
      <c r="F939" s="121"/>
      <c r="G939" s="123"/>
      <c r="H939" s="122"/>
      <c r="I939" s="173"/>
      <c r="J939" s="121"/>
      <c r="K939" s="123"/>
      <c r="L939" s="122"/>
      <c r="M939" s="121"/>
      <c r="N939" s="172"/>
      <c r="O939" s="174"/>
      <c r="P939" s="121"/>
      <c r="Q939" s="123"/>
      <c r="R939" s="122"/>
      <c r="S939" s="173"/>
      <c r="T939" s="121"/>
      <c r="U939" s="123"/>
      <c r="V939" s="122"/>
      <c r="W939" s="173"/>
      <c r="X939" s="121"/>
      <c r="Y939" s="123"/>
      <c r="Z939" s="21"/>
      <c r="AA939" s="177"/>
      <c r="AB939" s="163">
        <f>B939+D939+F939+H939+J939+L939+N939+P939+R939+T939+V939+X939+Z939</f>
        <v>0</v>
      </c>
      <c r="AC939" s="164">
        <f>C939+E939+G939+I939+K939+M939+O939+Q939+S939+U939+W939+Y939+AA939</f>
        <v>0</v>
      </c>
      <c r="AE939" s="257" t="str">
        <f>$AE$9</f>
        <v>07:00 - 07:59</v>
      </c>
      <c r="AF939" s="121">
        <f>SUMIF($A$9:$A$32,$AE939,B$939:B$962)</f>
        <v>0</v>
      </c>
      <c r="AG939" s="178">
        <f t="shared" ref="AG939:AV941" si="18307">SUMIF($A$9:$A$32,$AE939,C$939:C$962)</f>
        <v>0</v>
      </c>
      <c r="AH939" s="122">
        <f t="shared" si="18307"/>
        <v>0</v>
      </c>
      <c r="AI939" s="173">
        <f t="shared" si="18307"/>
        <v>0</v>
      </c>
      <c r="AJ939" s="121">
        <f t="shared" si="18307"/>
        <v>0</v>
      </c>
      <c r="AK939" s="123">
        <f t="shared" si="18307"/>
        <v>0</v>
      </c>
      <c r="AL939" s="122">
        <f t="shared" si="18307"/>
        <v>0</v>
      </c>
      <c r="AM939" s="173">
        <f t="shared" si="18307"/>
        <v>0</v>
      </c>
      <c r="AN939" s="121">
        <f t="shared" si="18307"/>
        <v>0</v>
      </c>
      <c r="AO939" s="123">
        <f t="shared" si="18307"/>
        <v>0</v>
      </c>
      <c r="AP939" s="122">
        <f t="shared" si="18307"/>
        <v>0</v>
      </c>
      <c r="AQ939" s="121">
        <f t="shared" si="18307"/>
        <v>0</v>
      </c>
      <c r="AR939" s="172">
        <f t="shared" si="18307"/>
        <v>0</v>
      </c>
      <c r="AS939" s="174">
        <f t="shared" si="18307"/>
        <v>0</v>
      </c>
      <c r="AT939" s="121">
        <f t="shared" si="18307"/>
        <v>0</v>
      </c>
      <c r="AU939" s="123">
        <f t="shared" si="18307"/>
        <v>0</v>
      </c>
      <c r="AV939" s="122">
        <f t="shared" si="18307"/>
        <v>0</v>
      </c>
      <c r="AW939" s="173">
        <f t="shared" ref="AW939:BE941" si="18308">SUMIF($A$9:$A$32,$AE939,S$939:S$962)</f>
        <v>0</v>
      </c>
      <c r="AX939" s="121">
        <f t="shared" si="18308"/>
        <v>0</v>
      </c>
      <c r="AY939" s="123">
        <f t="shared" si="18308"/>
        <v>0</v>
      </c>
      <c r="AZ939" s="122">
        <f t="shared" si="18308"/>
        <v>0</v>
      </c>
      <c r="BA939" s="173">
        <f t="shared" si="18308"/>
        <v>0</v>
      </c>
      <c r="BB939" s="121">
        <f t="shared" si="18308"/>
        <v>0</v>
      </c>
      <c r="BC939" s="123">
        <f t="shared" si="18308"/>
        <v>0</v>
      </c>
      <c r="BD939" s="21">
        <f t="shared" si="18308"/>
        <v>0</v>
      </c>
      <c r="BE939" s="177">
        <f t="shared" si="18308"/>
        <v>0</v>
      </c>
      <c r="BF939" s="163">
        <f t="shared" ref="BF939:BG941" si="18309">SUMIF($A$9:$A$32,$AE939,AB$908:AB$931)</f>
        <v>4336</v>
      </c>
      <c r="BG939" s="164">
        <f t="shared" si="18309"/>
        <v>4217</v>
      </c>
      <c r="BI939" s="120" t="s">
        <v>16</v>
      </c>
      <c r="BJ939" s="124" t="e">
        <f>B939/B963</f>
        <v>#DIV/0!</v>
      </c>
      <c r="BK939" s="125" t="e">
        <f t="shared" ref="BK939" si="18310">C939/C963</f>
        <v>#DIV/0!</v>
      </c>
      <c r="BL939" s="126" t="e">
        <f t="shared" ref="BL939" si="18311">D939/D963</f>
        <v>#DIV/0!</v>
      </c>
      <c r="BM939" s="127" t="e">
        <f t="shared" ref="BM939" si="18312">E939/E963</f>
        <v>#DIV/0!</v>
      </c>
      <c r="BN939" s="124" t="e">
        <f t="shared" ref="BN939" si="18313">F939/F963</f>
        <v>#DIV/0!</v>
      </c>
      <c r="BO939" s="125" t="e">
        <f t="shared" ref="BO939" si="18314">G939/G963</f>
        <v>#DIV/0!</v>
      </c>
      <c r="BP939" s="126" t="e">
        <f t="shared" ref="BP939" si="18315">H939/H963</f>
        <v>#DIV/0!</v>
      </c>
      <c r="BQ939" s="127" t="e">
        <f t="shared" ref="BQ939" si="18316">I939/I963</f>
        <v>#DIV/0!</v>
      </c>
      <c r="BR939" s="124" t="e">
        <f t="shared" ref="BR939" si="18317">J939/J963</f>
        <v>#DIV/0!</v>
      </c>
      <c r="BS939" s="125" t="e">
        <f t="shared" ref="BS939" si="18318">K939/K963</f>
        <v>#DIV/0!</v>
      </c>
      <c r="BT939" s="126" t="e">
        <f t="shared" ref="BT939" si="18319">L939/L963</f>
        <v>#DIV/0!</v>
      </c>
      <c r="BU939" s="124" t="e">
        <f t="shared" ref="BU939" si="18320">M939/M963</f>
        <v>#DIV/0!</v>
      </c>
      <c r="BV939" s="128" t="e">
        <f t="shared" ref="BV939" si="18321">N939/N963</f>
        <v>#DIV/0!</v>
      </c>
      <c r="BW939" s="129" t="e">
        <f t="shared" ref="BW939" si="18322">O939/O963</f>
        <v>#DIV/0!</v>
      </c>
      <c r="BX939" s="124" t="e">
        <f t="shared" ref="BX939" si="18323">P939/P963</f>
        <v>#DIV/0!</v>
      </c>
      <c r="BY939" s="125" t="e">
        <f t="shared" ref="BY939" si="18324">Q939/Q963</f>
        <v>#DIV/0!</v>
      </c>
      <c r="BZ939" s="126" t="e">
        <f t="shared" ref="BZ939" si="18325">R939/R963</f>
        <v>#DIV/0!</v>
      </c>
      <c r="CA939" s="127" t="e">
        <f t="shared" ref="CA939" si="18326">S939/S963</f>
        <v>#DIV/0!</v>
      </c>
      <c r="CB939" s="124" t="e">
        <f t="shared" ref="CB939" si="18327">T939/T963</f>
        <v>#DIV/0!</v>
      </c>
      <c r="CC939" s="125" t="e">
        <f t="shared" ref="CC939" si="18328">U939/U963</f>
        <v>#DIV/0!</v>
      </c>
      <c r="CD939" s="126" t="e">
        <f t="shared" ref="CD939" si="18329">V939/V963</f>
        <v>#DIV/0!</v>
      </c>
      <c r="CE939" s="127" t="e">
        <f t="shared" ref="CE939" si="18330">W939/W963</f>
        <v>#DIV/0!</v>
      </c>
      <c r="CF939" s="124" t="e">
        <f t="shared" ref="CF939" si="18331">X939/X963</f>
        <v>#DIV/0!</v>
      </c>
      <c r="CG939" s="125" t="e">
        <f t="shared" ref="CG939" si="18332">Y939/Y963</f>
        <v>#DIV/0!</v>
      </c>
      <c r="CH939" s="126" t="e">
        <f t="shared" ref="CH939" si="18333">Z939/Z963</f>
        <v>#DIV/0!</v>
      </c>
      <c r="CI939" s="124" t="e">
        <f t="shared" ref="CI939" si="18334">AA939/AA963</f>
        <v>#DIV/0!</v>
      </c>
      <c r="CJ939" s="130" t="e">
        <f t="shared" ref="CJ939" si="18335">AB939/AB963</f>
        <v>#DIV/0!</v>
      </c>
      <c r="CK939" s="131" t="e">
        <f t="shared" ref="CK939" si="18336">AC939/AC963</f>
        <v>#DIV/0!</v>
      </c>
    </row>
    <row r="940" spans="1:89" x14ac:dyDescent="0.2">
      <c r="A940" s="132" t="s">
        <v>17</v>
      </c>
      <c r="B940" s="181"/>
      <c r="C940" s="182"/>
      <c r="D940" s="183"/>
      <c r="E940" s="184"/>
      <c r="F940" s="181"/>
      <c r="G940" s="185"/>
      <c r="H940" s="183"/>
      <c r="I940" s="184"/>
      <c r="J940" s="181"/>
      <c r="K940" s="185"/>
      <c r="L940" s="183"/>
      <c r="M940" s="181"/>
      <c r="N940" s="186"/>
      <c r="O940" s="187"/>
      <c r="P940" s="181"/>
      <c r="Q940" s="185"/>
      <c r="R940" s="183"/>
      <c r="S940" s="184"/>
      <c r="T940" s="181"/>
      <c r="U940" s="185"/>
      <c r="V940" s="183"/>
      <c r="W940" s="184"/>
      <c r="X940" s="181"/>
      <c r="Y940" s="185"/>
      <c r="Z940" s="183"/>
      <c r="AA940" s="181"/>
      <c r="AB940" s="165">
        <f t="shared" ref="AB940:AB941" si="18337">B940+D940+F940+H940+J940+L940+N940+P940+R940+T940+V940+X940+Z940</f>
        <v>0</v>
      </c>
      <c r="AC940" s="166">
        <f t="shared" ref="AC940:AC959" si="18338">C940+E940+G940+I940+K940+M940+O940+Q940+S940+U940+W940+Y940+AA940</f>
        <v>0</v>
      </c>
      <c r="AE940" s="259" t="str">
        <f>$AE$10</f>
        <v>08:00 - 08:59</v>
      </c>
      <c r="AF940" s="121">
        <f>SUMIF($A$9:$A$32,$AE940,B$939:B$962)</f>
        <v>0</v>
      </c>
      <c r="AG940" s="182">
        <f t="shared" si="18307"/>
        <v>0</v>
      </c>
      <c r="AH940" s="183">
        <f t="shared" si="18307"/>
        <v>0</v>
      </c>
      <c r="AI940" s="184">
        <f t="shared" si="18307"/>
        <v>0</v>
      </c>
      <c r="AJ940" s="181">
        <f t="shared" si="18307"/>
        <v>0</v>
      </c>
      <c r="AK940" s="185">
        <f t="shared" si="18307"/>
        <v>0</v>
      </c>
      <c r="AL940" s="183">
        <f t="shared" si="18307"/>
        <v>0</v>
      </c>
      <c r="AM940" s="184">
        <f t="shared" si="18307"/>
        <v>0</v>
      </c>
      <c r="AN940" s="181">
        <f t="shared" si="18307"/>
        <v>0</v>
      </c>
      <c r="AO940" s="185">
        <f t="shared" si="18307"/>
        <v>0</v>
      </c>
      <c r="AP940" s="183">
        <f t="shared" si="18307"/>
        <v>0</v>
      </c>
      <c r="AQ940" s="181">
        <f t="shared" si="18307"/>
        <v>0</v>
      </c>
      <c r="AR940" s="186">
        <f t="shared" si="18307"/>
        <v>0</v>
      </c>
      <c r="AS940" s="187">
        <f t="shared" si="18307"/>
        <v>0</v>
      </c>
      <c r="AT940" s="181">
        <f t="shared" si="18307"/>
        <v>0</v>
      </c>
      <c r="AU940" s="185">
        <f t="shared" si="18307"/>
        <v>0</v>
      </c>
      <c r="AV940" s="183">
        <f t="shared" si="18307"/>
        <v>0</v>
      </c>
      <c r="AW940" s="184">
        <f t="shared" si="18308"/>
        <v>0</v>
      </c>
      <c r="AX940" s="181">
        <f t="shared" si="18308"/>
        <v>0</v>
      </c>
      <c r="AY940" s="185">
        <f t="shared" si="18308"/>
        <v>0</v>
      </c>
      <c r="AZ940" s="183">
        <f t="shared" si="18308"/>
        <v>0</v>
      </c>
      <c r="BA940" s="184">
        <f t="shared" si="18308"/>
        <v>0</v>
      </c>
      <c r="BB940" s="181">
        <f t="shared" si="18308"/>
        <v>0</v>
      </c>
      <c r="BC940" s="185">
        <f t="shared" si="18308"/>
        <v>0</v>
      </c>
      <c r="BD940" s="183">
        <f t="shared" si="18308"/>
        <v>0</v>
      </c>
      <c r="BE940" s="181">
        <f t="shared" si="18308"/>
        <v>0</v>
      </c>
      <c r="BF940" s="165">
        <f t="shared" si="18309"/>
        <v>4461</v>
      </c>
      <c r="BG940" s="166">
        <f t="shared" si="18309"/>
        <v>4442</v>
      </c>
      <c r="BI940" s="132" t="s">
        <v>17</v>
      </c>
      <c r="BJ940" s="124" t="e">
        <f>B940/B963</f>
        <v>#DIV/0!</v>
      </c>
      <c r="BK940" s="125" t="e">
        <f t="shared" ref="BK940" si="18339">C940/C963</f>
        <v>#DIV/0!</v>
      </c>
      <c r="BL940" s="126" t="e">
        <f t="shared" ref="BL940" si="18340">D940/D963</f>
        <v>#DIV/0!</v>
      </c>
      <c r="BM940" s="127" t="e">
        <f t="shared" ref="BM940" si="18341">E940/E963</f>
        <v>#DIV/0!</v>
      </c>
      <c r="BN940" s="124" t="e">
        <f t="shared" ref="BN940" si="18342">F940/F963</f>
        <v>#DIV/0!</v>
      </c>
      <c r="BO940" s="125" t="e">
        <f t="shared" ref="BO940" si="18343">G940/G963</f>
        <v>#DIV/0!</v>
      </c>
      <c r="BP940" s="126" t="e">
        <f t="shared" ref="BP940" si="18344">H940/H963</f>
        <v>#DIV/0!</v>
      </c>
      <c r="BQ940" s="127" t="e">
        <f t="shared" ref="BQ940" si="18345">I940/I963</f>
        <v>#DIV/0!</v>
      </c>
      <c r="BR940" s="124" t="e">
        <f t="shared" ref="BR940" si="18346">J940/J963</f>
        <v>#DIV/0!</v>
      </c>
      <c r="BS940" s="125" t="e">
        <f t="shared" ref="BS940" si="18347">K940/K963</f>
        <v>#DIV/0!</v>
      </c>
      <c r="BT940" s="126" t="e">
        <f t="shared" ref="BT940" si="18348">L940/L963</f>
        <v>#DIV/0!</v>
      </c>
      <c r="BU940" s="124" t="e">
        <f t="shared" ref="BU940" si="18349">M940/M963</f>
        <v>#DIV/0!</v>
      </c>
      <c r="BV940" s="128" t="e">
        <f t="shared" ref="BV940" si="18350">N940/N963</f>
        <v>#DIV/0!</v>
      </c>
      <c r="BW940" s="129" t="e">
        <f t="shared" ref="BW940" si="18351">O940/O963</f>
        <v>#DIV/0!</v>
      </c>
      <c r="BX940" s="124" t="e">
        <f t="shared" ref="BX940" si="18352">P940/P963</f>
        <v>#DIV/0!</v>
      </c>
      <c r="BY940" s="125" t="e">
        <f t="shared" ref="BY940" si="18353">Q940/Q963</f>
        <v>#DIV/0!</v>
      </c>
      <c r="BZ940" s="126" t="e">
        <f t="shared" ref="BZ940" si="18354">R940/R963</f>
        <v>#DIV/0!</v>
      </c>
      <c r="CA940" s="127" t="e">
        <f t="shared" ref="CA940" si="18355">S940/S963</f>
        <v>#DIV/0!</v>
      </c>
      <c r="CB940" s="124" t="e">
        <f t="shared" ref="CB940" si="18356">T940/T963</f>
        <v>#DIV/0!</v>
      </c>
      <c r="CC940" s="125" t="e">
        <f t="shared" ref="CC940" si="18357">U940/U963</f>
        <v>#DIV/0!</v>
      </c>
      <c r="CD940" s="126" t="e">
        <f t="shared" ref="CD940" si="18358">V940/V963</f>
        <v>#DIV/0!</v>
      </c>
      <c r="CE940" s="127" t="e">
        <f t="shared" ref="CE940" si="18359">W940/W963</f>
        <v>#DIV/0!</v>
      </c>
      <c r="CF940" s="124" t="e">
        <f t="shared" ref="CF940" si="18360">X940/X963</f>
        <v>#DIV/0!</v>
      </c>
      <c r="CG940" s="125" t="e">
        <f t="shared" ref="CG940" si="18361">Y940/Y963</f>
        <v>#DIV/0!</v>
      </c>
      <c r="CH940" s="126" t="e">
        <f t="shared" ref="CH940" si="18362">Z940/Z963</f>
        <v>#DIV/0!</v>
      </c>
      <c r="CI940" s="124" t="e">
        <f t="shared" ref="CI940" si="18363">AA940/AA963</f>
        <v>#DIV/0!</v>
      </c>
      <c r="CJ940" s="130" t="e">
        <f t="shared" ref="CJ940" si="18364">AB940/AB963</f>
        <v>#DIV/0!</v>
      </c>
      <c r="CK940" s="131" t="e">
        <f t="shared" ref="CK940" si="18365">AC940/AC963</f>
        <v>#DIV/0!</v>
      </c>
    </row>
    <row r="941" spans="1:89" ht="13.5" thickBot="1" x14ac:dyDescent="0.25">
      <c r="A941" s="140" t="s">
        <v>18</v>
      </c>
      <c r="B941" s="188"/>
      <c r="C941" s="189"/>
      <c r="D941" s="190"/>
      <c r="E941" s="191"/>
      <c r="F941" s="188"/>
      <c r="G941" s="192"/>
      <c r="H941" s="190"/>
      <c r="I941" s="191"/>
      <c r="J941" s="188"/>
      <c r="K941" s="192"/>
      <c r="L941" s="190"/>
      <c r="M941" s="188"/>
      <c r="N941" s="193"/>
      <c r="O941" s="194"/>
      <c r="P941" s="188"/>
      <c r="Q941" s="192"/>
      <c r="R941" s="190"/>
      <c r="S941" s="191"/>
      <c r="T941" s="188"/>
      <c r="U941" s="192"/>
      <c r="V941" s="190"/>
      <c r="W941" s="191"/>
      <c r="X941" s="188"/>
      <c r="Y941" s="192"/>
      <c r="Z941" s="190"/>
      <c r="AA941" s="188"/>
      <c r="AB941" s="165">
        <f t="shared" si="18337"/>
        <v>0</v>
      </c>
      <c r="AC941" s="166">
        <f t="shared" si="18338"/>
        <v>0</v>
      </c>
      <c r="AE941" s="257">
        <f>$AE$11</f>
        <v>0</v>
      </c>
      <c r="AF941" s="121">
        <f>SUMIF($A$9:$A$32,$AE941,B$939:B$962)</f>
        <v>0</v>
      </c>
      <c r="AG941" s="189">
        <f t="shared" si="18307"/>
        <v>0</v>
      </c>
      <c r="AH941" s="190">
        <f t="shared" si="18307"/>
        <v>0</v>
      </c>
      <c r="AI941" s="191">
        <f t="shared" si="18307"/>
        <v>0</v>
      </c>
      <c r="AJ941" s="188">
        <f t="shared" si="18307"/>
        <v>0</v>
      </c>
      <c r="AK941" s="192">
        <f t="shared" si="18307"/>
        <v>0</v>
      </c>
      <c r="AL941" s="190">
        <f t="shared" si="18307"/>
        <v>0</v>
      </c>
      <c r="AM941" s="191">
        <f t="shared" si="18307"/>
        <v>0</v>
      </c>
      <c r="AN941" s="188">
        <f t="shared" si="18307"/>
        <v>0</v>
      </c>
      <c r="AO941" s="192">
        <f t="shared" si="18307"/>
        <v>0</v>
      </c>
      <c r="AP941" s="190">
        <f t="shared" si="18307"/>
        <v>0</v>
      </c>
      <c r="AQ941" s="188">
        <f t="shared" si="18307"/>
        <v>0</v>
      </c>
      <c r="AR941" s="193">
        <f t="shared" si="18307"/>
        <v>0</v>
      </c>
      <c r="AS941" s="194">
        <f t="shared" si="18307"/>
        <v>0</v>
      </c>
      <c r="AT941" s="188">
        <f t="shared" si="18307"/>
        <v>0</v>
      </c>
      <c r="AU941" s="192">
        <f t="shared" si="18307"/>
        <v>0</v>
      </c>
      <c r="AV941" s="190">
        <f t="shared" si="18307"/>
        <v>0</v>
      </c>
      <c r="AW941" s="191">
        <f t="shared" si="18308"/>
        <v>0</v>
      </c>
      <c r="AX941" s="188">
        <f t="shared" si="18308"/>
        <v>0</v>
      </c>
      <c r="AY941" s="192">
        <f t="shared" si="18308"/>
        <v>0</v>
      </c>
      <c r="AZ941" s="190">
        <f t="shared" si="18308"/>
        <v>0</v>
      </c>
      <c r="BA941" s="191">
        <f t="shared" si="18308"/>
        <v>0</v>
      </c>
      <c r="BB941" s="188">
        <f t="shared" si="18308"/>
        <v>0</v>
      </c>
      <c r="BC941" s="192">
        <f t="shared" si="18308"/>
        <v>0</v>
      </c>
      <c r="BD941" s="190">
        <f t="shared" si="18308"/>
        <v>0</v>
      </c>
      <c r="BE941" s="188">
        <f t="shared" si="18308"/>
        <v>0</v>
      </c>
      <c r="BF941" s="165">
        <f t="shared" si="18309"/>
        <v>0</v>
      </c>
      <c r="BG941" s="166">
        <f t="shared" si="18309"/>
        <v>0</v>
      </c>
      <c r="BI941" s="140" t="s">
        <v>18</v>
      </c>
      <c r="BJ941" s="124" t="e">
        <f>B941/B963</f>
        <v>#DIV/0!</v>
      </c>
      <c r="BK941" s="125" t="e">
        <f t="shared" ref="BK941" si="18366">C941/C963</f>
        <v>#DIV/0!</v>
      </c>
      <c r="BL941" s="126" t="e">
        <f t="shared" ref="BL941" si="18367">D941/D963</f>
        <v>#DIV/0!</v>
      </c>
      <c r="BM941" s="127" t="e">
        <f t="shared" ref="BM941" si="18368">E941/E963</f>
        <v>#DIV/0!</v>
      </c>
      <c r="BN941" s="124" t="e">
        <f t="shared" ref="BN941" si="18369">F941/F963</f>
        <v>#DIV/0!</v>
      </c>
      <c r="BO941" s="125" t="e">
        <f t="shared" ref="BO941" si="18370">G941/G963</f>
        <v>#DIV/0!</v>
      </c>
      <c r="BP941" s="126" t="e">
        <f t="shared" ref="BP941" si="18371">H941/H963</f>
        <v>#DIV/0!</v>
      </c>
      <c r="BQ941" s="127" t="e">
        <f t="shared" ref="BQ941" si="18372">I941/I963</f>
        <v>#DIV/0!</v>
      </c>
      <c r="BR941" s="124" t="e">
        <f t="shared" ref="BR941" si="18373">J941/J963</f>
        <v>#DIV/0!</v>
      </c>
      <c r="BS941" s="125" t="e">
        <f t="shared" ref="BS941" si="18374">K941/K963</f>
        <v>#DIV/0!</v>
      </c>
      <c r="BT941" s="126" t="e">
        <f t="shared" ref="BT941" si="18375">L941/L963</f>
        <v>#DIV/0!</v>
      </c>
      <c r="BU941" s="124" t="e">
        <f t="shared" ref="BU941" si="18376">M941/M963</f>
        <v>#DIV/0!</v>
      </c>
      <c r="BV941" s="128" t="e">
        <f t="shared" ref="BV941" si="18377">N941/N963</f>
        <v>#DIV/0!</v>
      </c>
      <c r="BW941" s="129" t="e">
        <f t="shared" ref="BW941" si="18378">O941/O963</f>
        <v>#DIV/0!</v>
      </c>
      <c r="BX941" s="124" t="e">
        <f t="shared" ref="BX941" si="18379">P941/P963</f>
        <v>#DIV/0!</v>
      </c>
      <c r="BY941" s="125" t="e">
        <f t="shared" ref="BY941" si="18380">Q941/Q963</f>
        <v>#DIV/0!</v>
      </c>
      <c r="BZ941" s="126" t="e">
        <f t="shared" ref="BZ941" si="18381">R941/R963</f>
        <v>#DIV/0!</v>
      </c>
      <c r="CA941" s="127" t="e">
        <f t="shared" ref="CA941" si="18382">S941/S963</f>
        <v>#DIV/0!</v>
      </c>
      <c r="CB941" s="124" t="e">
        <f t="shared" ref="CB941" si="18383">T941/T963</f>
        <v>#DIV/0!</v>
      </c>
      <c r="CC941" s="125" t="e">
        <f t="shared" ref="CC941" si="18384">U941/U963</f>
        <v>#DIV/0!</v>
      </c>
      <c r="CD941" s="126" t="e">
        <f t="shared" ref="CD941" si="18385">V941/V963</f>
        <v>#DIV/0!</v>
      </c>
      <c r="CE941" s="127" t="e">
        <f t="shared" ref="CE941" si="18386">W941/W963</f>
        <v>#DIV/0!</v>
      </c>
      <c r="CF941" s="124" t="e">
        <f t="shared" ref="CF941" si="18387">X941/X963</f>
        <v>#DIV/0!</v>
      </c>
      <c r="CG941" s="125" t="e">
        <f t="shared" ref="CG941" si="18388">Y941/Y963</f>
        <v>#DIV/0!</v>
      </c>
      <c r="CH941" s="126" t="e">
        <f t="shared" ref="CH941" si="18389">Z941/Z963</f>
        <v>#DIV/0!</v>
      </c>
      <c r="CI941" s="124" t="e">
        <f t="shared" ref="CI941" si="18390">AA941/AA963</f>
        <v>#DIV/0!</v>
      </c>
      <c r="CJ941" s="130" t="e">
        <f t="shared" ref="CJ941" si="18391">AB941/AB963</f>
        <v>#DIV/0!</v>
      </c>
      <c r="CK941" s="131" t="e">
        <f t="shared" ref="CK941" si="18392">AC941/AC963</f>
        <v>#DIV/0!</v>
      </c>
    </row>
    <row r="942" spans="1:89" ht="14.25" thickTop="1" thickBot="1" x14ac:dyDescent="0.25">
      <c r="A942" s="132" t="s">
        <v>19</v>
      </c>
      <c r="B942" s="181"/>
      <c r="C942" s="182"/>
      <c r="D942" s="183"/>
      <c r="E942" s="184"/>
      <c r="F942" s="181"/>
      <c r="G942" s="185"/>
      <c r="H942" s="183"/>
      <c r="I942" s="184"/>
      <c r="J942" s="181"/>
      <c r="K942" s="185"/>
      <c r="L942" s="183"/>
      <c r="M942" s="181"/>
      <c r="N942" s="186"/>
      <c r="O942" s="187"/>
      <c r="P942" s="181"/>
      <c r="Q942" s="185"/>
      <c r="R942" s="183"/>
      <c r="S942" s="184"/>
      <c r="T942" s="181"/>
      <c r="U942" s="185"/>
      <c r="V942" s="183"/>
      <c r="W942" s="184"/>
      <c r="X942" s="181"/>
      <c r="Y942" s="185"/>
      <c r="Z942" s="183"/>
      <c r="AA942" s="181"/>
      <c r="AB942" s="165">
        <f>B942+D942+F942+H942+J942+L942+N942+P942+R942+T942+V942+X942+Z942</f>
        <v>0</v>
      </c>
      <c r="AC942" s="166">
        <f t="shared" si="18338"/>
        <v>0</v>
      </c>
      <c r="AE942" s="254" t="s">
        <v>13</v>
      </c>
      <c r="AF942" s="14">
        <f t="shared" ref="AF942:BG942" si="18393">SUM(AF939:AF941)</f>
        <v>0</v>
      </c>
      <c r="AG942" s="1">
        <f t="shared" si="18393"/>
        <v>0</v>
      </c>
      <c r="AH942" s="14">
        <f t="shared" si="18393"/>
        <v>0</v>
      </c>
      <c r="AI942" s="1">
        <f t="shared" si="18393"/>
        <v>0</v>
      </c>
      <c r="AJ942" s="14">
        <f t="shared" si="18393"/>
        <v>0</v>
      </c>
      <c r="AK942" s="1">
        <f t="shared" si="18393"/>
        <v>0</v>
      </c>
      <c r="AL942" s="14">
        <f t="shared" si="18393"/>
        <v>0</v>
      </c>
      <c r="AM942" s="1">
        <f t="shared" si="18393"/>
        <v>0</v>
      </c>
      <c r="AN942" s="14">
        <f t="shared" si="18393"/>
        <v>0</v>
      </c>
      <c r="AO942" s="1">
        <f t="shared" si="18393"/>
        <v>0</v>
      </c>
      <c r="AP942" s="14">
        <f t="shared" si="18393"/>
        <v>0</v>
      </c>
      <c r="AQ942" s="1">
        <f t="shared" si="18393"/>
        <v>0</v>
      </c>
      <c r="AR942" s="14">
        <f t="shared" si="18393"/>
        <v>0</v>
      </c>
      <c r="AS942" s="1">
        <f t="shared" si="18393"/>
        <v>0</v>
      </c>
      <c r="AT942" s="14">
        <f t="shared" si="18393"/>
        <v>0</v>
      </c>
      <c r="AU942" s="1">
        <f t="shared" si="18393"/>
        <v>0</v>
      </c>
      <c r="AV942" s="14">
        <f t="shared" si="18393"/>
        <v>0</v>
      </c>
      <c r="AW942" s="1">
        <f t="shared" si="18393"/>
        <v>0</v>
      </c>
      <c r="AX942" s="14">
        <f t="shared" si="18393"/>
        <v>0</v>
      </c>
      <c r="AY942" s="1">
        <f t="shared" si="18393"/>
        <v>0</v>
      </c>
      <c r="AZ942" s="14">
        <f t="shared" si="18393"/>
        <v>0</v>
      </c>
      <c r="BA942" s="1">
        <f t="shared" si="18393"/>
        <v>0</v>
      </c>
      <c r="BB942" s="14">
        <f t="shared" si="18393"/>
        <v>0</v>
      </c>
      <c r="BC942" s="1">
        <f t="shared" si="18393"/>
        <v>0</v>
      </c>
      <c r="BD942" s="14">
        <f t="shared" si="18393"/>
        <v>0</v>
      </c>
      <c r="BE942" s="1">
        <f t="shared" si="18393"/>
        <v>0</v>
      </c>
      <c r="BF942" s="167">
        <f t="shared" si="18393"/>
        <v>8797</v>
      </c>
      <c r="BG942" s="168">
        <f t="shared" si="18393"/>
        <v>8659</v>
      </c>
      <c r="BI942" s="132" t="s">
        <v>19</v>
      </c>
      <c r="BJ942" s="124" t="e">
        <f>B942/B963</f>
        <v>#DIV/0!</v>
      </c>
      <c r="BK942" s="125" t="e">
        <f t="shared" ref="BK942" si="18394">C942/C963</f>
        <v>#DIV/0!</v>
      </c>
      <c r="BL942" s="126" t="e">
        <f t="shared" ref="BL942" si="18395">D942/D963</f>
        <v>#DIV/0!</v>
      </c>
      <c r="BM942" s="127" t="e">
        <f t="shared" ref="BM942" si="18396">E942/E963</f>
        <v>#DIV/0!</v>
      </c>
      <c r="BN942" s="124" t="e">
        <f t="shared" ref="BN942" si="18397">F942/F963</f>
        <v>#DIV/0!</v>
      </c>
      <c r="BO942" s="125" t="e">
        <f t="shared" ref="BO942" si="18398">G942/G963</f>
        <v>#DIV/0!</v>
      </c>
      <c r="BP942" s="126" t="e">
        <f t="shared" ref="BP942" si="18399">H942/H963</f>
        <v>#DIV/0!</v>
      </c>
      <c r="BQ942" s="127" t="e">
        <f t="shared" ref="BQ942" si="18400">I942/I963</f>
        <v>#DIV/0!</v>
      </c>
      <c r="BR942" s="124" t="e">
        <f t="shared" ref="BR942" si="18401">J942/J963</f>
        <v>#DIV/0!</v>
      </c>
      <c r="BS942" s="125" t="e">
        <f t="shared" ref="BS942" si="18402">K942/K963</f>
        <v>#DIV/0!</v>
      </c>
      <c r="BT942" s="126" t="e">
        <f t="shared" ref="BT942" si="18403">L942/L963</f>
        <v>#DIV/0!</v>
      </c>
      <c r="BU942" s="124" t="e">
        <f t="shared" ref="BU942" si="18404">M942/M963</f>
        <v>#DIV/0!</v>
      </c>
      <c r="BV942" s="128" t="e">
        <f t="shared" ref="BV942" si="18405">N942/N963</f>
        <v>#DIV/0!</v>
      </c>
      <c r="BW942" s="129" t="e">
        <f t="shared" ref="BW942" si="18406">O942/O963</f>
        <v>#DIV/0!</v>
      </c>
      <c r="BX942" s="124" t="e">
        <f t="shared" ref="BX942" si="18407">P942/P963</f>
        <v>#DIV/0!</v>
      </c>
      <c r="BY942" s="125" t="e">
        <f t="shared" ref="BY942" si="18408">Q942/Q963</f>
        <v>#DIV/0!</v>
      </c>
      <c r="BZ942" s="126" t="e">
        <f t="shared" ref="BZ942" si="18409">R942/R963</f>
        <v>#DIV/0!</v>
      </c>
      <c r="CA942" s="127" t="e">
        <f t="shared" ref="CA942" si="18410">S942/S963</f>
        <v>#DIV/0!</v>
      </c>
      <c r="CB942" s="124" t="e">
        <f t="shared" ref="CB942" si="18411">T942/T963</f>
        <v>#DIV/0!</v>
      </c>
      <c r="CC942" s="125" t="e">
        <f t="shared" ref="CC942" si="18412">U942/U963</f>
        <v>#DIV/0!</v>
      </c>
      <c r="CD942" s="126" t="e">
        <f t="shared" ref="CD942" si="18413">V942/V963</f>
        <v>#DIV/0!</v>
      </c>
      <c r="CE942" s="127" t="e">
        <f t="shared" ref="CE942" si="18414">W942/W963</f>
        <v>#DIV/0!</v>
      </c>
      <c r="CF942" s="124" t="e">
        <f t="shared" ref="CF942" si="18415">X942/X963</f>
        <v>#DIV/0!</v>
      </c>
      <c r="CG942" s="125" t="e">
        <f t="shared" ref="CG942" si="18416">Y942/Y963</f>
        <v>#DIV/0!</v>
      </c>
      <c r="CH942" s="126" t="e">
        <f t="shared" ref="CH942" si="18417">Z942/Z963</f>
        <v>#DIV/0!</v>
      </c>
      <c r="CI942" s="124" t="e">
        <f t="shared" ref="CI942" si="18418">AA942/AA963</f>
        <v>#DIV/0!</v>
      </c>
      <c r="CJ942" s="130" t="e">
        <f t="shared" ref="CJ942" si="18419">AB942/AB963</f>
        <v>#DIV/0!</v>
      </c>
      <c r="CK942" s="131" t="e">
        <f t="shared" ref="CK942" si="18420">AC942/AC963</f>
        <v>#DIV/0!</v>
      </c>
    </row>
    <row r="943" spans="1:89" ht="13.5" thickTop="1" x14ac:dyDescent="0.2">
      <c r="A943" s="140" t="s">
        <v>20</v>
      </c>
      <c r="B943" s="188"/>
      <c r="C943" s="189"/>
      <c r="D943" s="190"/>
      <c r="E943" s="191"/>
      <c r="F943" s="188"/>
      <c r="G943" s="192"/>
      <c r="H943" s="190"/>
      <c r="I943" s="191"/>
      <c r="J943" s="188"/>
      <c r="K943" s="192"/>
      <c r="L943" s="190"/>
      <c r="M943" s="188"/>
      <c r="N943" s="193"/>
      <c r="O943" s="194"/>
      <c r="P943" s="188"/>
      <c r="Q943" s="192"/>
      <c r="R943" s="190"/>
      <c r="S943" s="191"/>
      <c r="T943" s="188"/>
      <c r="U943" s="192"/>
      <c r="V943" s="190"/>
      <c r="W943" s="191"/>
      <c r="X943" s="188"/>
      <c r="Y943" s="192"/>
      <c r="Z943" s="190"/>
      <c r="AA943" s="188"/>
      <c r="AB943" s="165">
        <f t="shared" ref="AB943:AB959" si="18421">B943+D943+F943+H943+J943+L943+N943+P943+R943+T943+V943+X943+Z943</f>
        <v>0</v>
      </c>
      <c r="AC943" s="166">
        <f t="shared" si="18338"/>
        <v>0</v>
      </c>
      <c r="BI943" s="140" t="s">
        <v>20</v>
      </c>
      <c r="BJ943" s="124" t="e">
        <f>B943/B963</f>
        <v>#DIV/0!</v>
      </c>
      <c r="BK943" s="125" t="e">
        <f t="shared" ref="BK943" si="18422">C943/C963</f>
        <v>#DIV/0!</v>
      </c>
      <c r="BL943" s="126" t="e">
        <f t="shared" ref="BL943" si="18423">D943/D963</f>
        <v>#DIV/0!</v>
      </c>
      <c r="BM943" s="127" t="e">
        <f t="shared" ref="BM943" si="18424">E943/E963</f>
        <v>#DIV/0!</v>
      </c>
      <c r="BN943" s="124" t="e">
        <f t="shared" ref="BN943" si="18425">F943/F963</f>
        <v>#DIV/0!</v>
      </c>
      <c r="BO943" s="125" t="e">
        <f t="shared" ref="BO943" si="18426">G943/G963</f>
        <v>#DIV/0!</v>
      </c>
      <c r="BP943" s="126" t="e">
        <f t="shared" ref="BP943" si="18427">H943/H963</f>
        <v>#DIV/0!</v>
      </c>
      <c r="BQ943" s="127" t="e">
        <f t="shared" ref="BQ943" si="18428">I943/I963</f>
        <v>#DIV/0!</v>
      </c>
      <c r="BR943" s="124" t="e">
        <f t="shared" ref="BR943" si="18429">J943/J963</f>
        <v>#DIV/0!</v>
      </c>
      <c r="BS943" s="125" t="e">
        <f t="shared" ref="BS943" si="18430">K943/K963</f>
        <v>#DIV/0!</v>
      </c>
      <c r="BT943" s="126" t="e">
        <f t="shared" ref="BT943" si="18431">L943/L963</f>
        <v>#DIV/0!</v>
      </c>
      <c r="BU943" s="124" t="e">
        <f t="shared" ref="BU943" si="18432">M943/M963</f>
        <v>#DIV/0!</v>
      </c>
      <c r="BV943" s="128" t="e">
        <f t="shared" ref="BV943" si="18433">N943/N963</f>
        <v>#DIV/0!</v>
      </c>
      <c r="BW943" s="129" t="e">
        <f t="shared" ref="BW943" si="18434">O943/O963</f>
        <v>#DIV/0!</v>
      </c>
      <c r="BX943" s="124" t="e">
        <f t="shared" ref="BX943" si="18435">P943/P963</f>
        <v>#DIV/0!</v>
      </c>
      <c r="BY943" s="125" t="e">
        <f t="shared" ref="BY943" si="18436">Q943/Q963</f>
        <v>#DIV/0!</v>
      </c>
      <c r="BZ943" s="126" t="e">
        <f t="shared" ref="BZ943" si="18437">R943/R963</f>
        <v>#DIV/0!</v>
      </c>
      <c r="CA943" s="127" t="e">
        <f t="shared" ref="CA943" si="18438">S943/S963</f>
        <v>#DIV/0!</v>
      </c>
      <c r="CB943" s="124" t="e">
        <f t="shared" ref="CB943" si="18439">T943/T963</f>
        <v>#DIV/0!</v>
      </c>
      <c r="CC943" s="125" t="e">
        <f t="shared" ref="CC943" si="18440">U943/U963</f>
        <v>#DIV/0!</v>
      </c>
      <c r="CD943" s="126" t="e">
        <f t="shared" ref="CD943" si="18441">V943/V963</f>
        <v>#DIV/0!</v>
      </c>
      <c r="CE943" s="127" t="e">
        <f t="shared" ref="CE943" si="18442">W943/W963</f>
        <v>#DIV/0!</v>
      </c>
      <c r="CF943" s="124" t="e">
        <f t="shared" ref="CF943" si="18443">X943/X963</f>
        <v>#DIV/0!</v>
      </c>
      <c r="CG943" s="125" t="e">
        <f t="shared" ref="CG943" si="18444">Y943/Y963</f>
        <v>#DIV/0!</v>
      </c>
      <c r="CH943" s="126" t="e">
        <f t="shared" ref="CH943" si="18445">Z943/Z963</f>
        <v>#DIV/0!</v>
      </c>
      <c r="CI943" s="124" t="e">
        <f t="shared" ref="CI943" si="18446">AA943/AA963</f>
        <v>#DIV/0!</v>
      </c>
      <c r="CJ943" s="130" t="e">
        <f t="shared" ref="CJ943" si="18447">AB943/AB963</f>
        <v>#DIV/0!</v>
      </c>
      <c r="CK943" s="131" t="e">
        <f t="shared" ref="CK943" si="18448">AC943/AC963</f>
        <v>#DIV/0!</v>
      </c>
    </row>
    <row r="944" spans="1:89" ht="13.5" thickBot="1" x14ac:dyDescent="0.25">
      <c r="A944" s="132" t="s">
        <v>21</v>
      </c>
      <c r="B944" s="181"/>
      <c r="C944" s="182"/>
      <c r="D944" s="183"/>
      <c r="E944" s="184"/>
      <c r="F944" s="181"/>
      <c r="G944" s="185"/>
      <c r="H944" s="183"/>
      <c r="I944" s="184"/>
      <c r="J944" s="181"/>
      <c r="K944" s="185"/>
      <c r="L944" s="183"/>
      <c r="M944" s="181"/>
      <c r="N944" s="186"/>
      <c r="O944" s="187"/>
      <c r="P944" s="181"/>
      <c r="Q944" s="185"/>
      <c r="R944" s="183"/>
      <c r="S944" s="184"/>
      <c r="T944" s="181"/>
      <c r="U944" s="185"/>
      <c r="V944" s="183"/>
      <c r="W944" s="184"/>
      <c r="X944" s="181"/>
      <c r="Y944" s="185"/>
      <c r="Z944" s="183"/>
      <c r="AA944" s="181"/>
      <c r="AB944" s="165">
        <f t="shared" si="18421"/>
        <v>0</v>
      </c>
      <c r="AC944" s="166">
        <f t="shared" si="18338"/>
        <v>0</v>
      </c>
      <c r="AE944" t="s">
        <v>85</v>
      </c>
      <c r="BI944" s="132" t="s">
        <v>21</v>
      </c>
      <c r="BJ944" s="124" t="e">
        <f>B944/B963</f>
        <v>#DIV/0!</v>
      </c>
      <c r="BK944" s="125" t="e">
        <f t="shared" ref="BK944" si="18449">C944/C963</f>
        <v>#DIV/0!</v>
      </c>
      <c r="BL944" s="126" t="e">
        <f t="shared" ref="BL944" si="18450">D944/D963</f>
        <v>#DIV/0!</v>
      </c>
      <c r="BM944" s="127" t="e">
        <f t="shared" ref="BM944" si="18451">E944/E963</f>
        <v>#DIV/0!</v>
      </c>
      <c r="BN944" s="124" t="e">
        <f t="shared" ref="BN944" si="18452">F944/F963</f>
        <v>#DIV/0!</v>
      </c>
      <c r="BO944" s="125" t="e">
        <f t="shared" ref="BO944" si="18453">G944/G963</f>
        <v>#DIV/0!</v>
      </c>
      <c r="BP944" s="126" t="e">
        <f t="shared" ref="BP944" si="18454">H944/H963</f>
        <v>#DIV/0!</v>
      </c>
      <c r="BQ944" s="127" t="e">
        <f t="shared" ref="BQ944" si="18455">I944/I963</f>
        <v>#DIV/0!</v>
      </c>
      <c r="BR944" s="124" t="e">
        <f t="shared" ref="BR944" si="18456">J944/J963</f>
        <v>#DIV/0!</v>
      </c>
      <c r="BS944" s="125" t="e">
        <f t="shared" ref="BS944" si="18457">K944/K963</f>
        <v>#DIV/0!</v>
      </c>
      <c r="BT944" s="126" t="e">
        <f t="shared" ref="BT944" si="18458">L944/L963</f>
        <v>#DIV/0!</v>
      </c>
      <c r="BU944" s="124" t="e">
        <f t="shared" ref="BU944" si="18459">M944/M963</f>
        <v>#DIV/0!</v>
      </c>
      <c r="BV944" s="128" t="e">
        <f t="shared" ref="BV944" si="18460">N944/N963</f>
        <v>#DIV/0!</v>
      </c>
      <c r="BW944" s="129" t="e">
        <f t="shared" ref="BW944" si="18461">O944/O963</f>
        <v>#DIV/0!</v>
      </c>
      <c r="BX944" s="124" t="e">
        <f t="shared" ref="BX944" si="18462">P944/P963</f>
        <v>#DIV/0!</v>
      </c>
      <c r="BY944" s="125" t="e">
        <f t="shared" ref="BY944" si="18463">Q944/Q963</f>
        <v>#DIV/0!</v>
      </c>
      <c r="BZ944" s="126" t="e">
        <f t="shared" ref="BZ944" si="18464">R944/R963</f>
        <v>#DIV/0!</v>
      </c>
      <c r="CA944" s="127" t="e">
        <f t="shared" ref="CA944" si="18465">S944/S963</f>
        <v>#DIV/0!</v>
      </c>
      <c r="CB944" s="124" t="e">
        <f t="shared" ref="CB944" si="18466">T944/T963</f>
        <v>#DIV/0!</v>
      </c>
      <c r="CC944" s="125" t="e">
        <f t="shared" ref="CC944" si="18467">U944/U963</f>
        <v>#DIV/0!</v>
      </c>
      <c r="CD944" s="126" t="e">
        <f t="shared" ref="CD944" si="18468">V944/V963</f>
        <v>#DIV/0!</v>
      </c>
      <c r="CE944" s="127" t="e">
        <f t="shared" ref="CE944" si="18469">W944/W963</f>
        <v>#DIV/0!</v>
      </c>
      <c r="CF944" s="124" t="e">
        <f t="shared" ref="CF944" si="18470">X944/X963</f>
        <v>#DIV/0!</v>
      </c>
      <c r="CG944" s="125" t="e">
        <f t="shared" ref="CG944" si="18471">Y944/Y963</f>
        <v>#DIV/0!</v>
      </c>
      <c r="CH944" s="126" t="e">
        <f t="shared" ref="CH944" si="18472">Z944/Z963</f>
        <v>#DIV/0!</v>
      </c>
      <c r="CI944" s="124" t="e">
        <f t="shared" ref="CI944" si="18473">AA944/AA963</f>
        <v>#DIV/0!</v>
      </c>
      <c r="CJ944" s="130" t="e">
        <f t="shared" ref="CJ944" si="18474">AB944/AB963</f>
        <v>#DIV/0!</v>
      </c>
      <c r="CK944" s="131" t="e">
        <f t="shared" ref="CK944" si="18475">AC944/AC963</f>
        <v>#DIV/0!</v>
      </c>
    </row>
    <row r="945" spans="1:89" ht="14.25" thickTop="1" thickBot="1" x14ac:dyDescent="0.25">
      <c r="A945" s="140" t="s">
        <v>22</v>
      </c>
      <c r="B945" s="188"/>
      <c r="C945" s="189"/>
      <c r="D945" s="190"/>
      <c r="E945" s="191"/>
      <c r="F945" s="188"/>
      <c r="G945" s="192"/>
      <c r="H945" s="190"/>
      <c r="I945" s="191"/>
      <c r="J945" s="188"/>
      <c r="K945" s="192"/>
      <c r="L945" s="190"/>
      <c r="M945" s="188"/>
      <c r="N945" s="193"/>
      <c r="O945" s="194"/>
      <c r="P945" s="188"/>
      <c r="Q945" s="192"/>
      <c r="R945" s="190"/>
      <c r="S945" s="191"/>
      <c r="T945" s="188"/>
      <c r="U945" s="192"/>
      <c r="V945" s="190"/>
      <c r="W945" s="191"/>
      <c r="X945" s="188"/>
      <c r="Y945" s="192"/>
      <c r="Z945" s="190"/>
      <c r="AA945" s="188"/>
      <c r="AB945" s="165">
        <f t="shared" si="18421"/>
        <v>0</v>
      </c>
      <c r="AC945" s="166">
        <f t="shared" si="18338"/>
        <v>0</v>
      </c>
      <c r="AE945" s="268" t="s">
        <v>0</v>
      </c>
      <c r="AF945" s="262" t="s">
        <v>1</v>
      </c>
      <c r="AG945" s="263"/>
      <c r="AH945" s="262" t="s">
        <v>2</v>
      </c>
      <c r="AI945" s="263"/>
      <c r="AJ945" s="262" t="s">
        <v>3</v>
      </c>
      <c r="AK945" s="263"/>
      <c r="AL945" s="262" t="s">
        <v>4</v>
      </c>
      <c r="AM945" s="263"/>
      <c r="AN945" s="262" t="s">
        <v>5</v>
      </c>
      <c r="AO945" s="263"/>
      <c r="AP945" s="262" t="s">
        <v>6</v>
      </c>
      <c r="AQ945" s="263"/>
      <c r="AR945" s="262" t="s">
        <v>7</v>
      </c>
      <c r="AS945" s="263"/>
      <c r="AT945" s="262" t="s">
        <v>8</v>
      </c>
      <c r="AU945" s="263"/>
      <c r="AV945" s="262" t="s">
        <v>9</v>
      </c>
      <c r="AW945" s="263"/>
      <c r="AX945" s="262" t="s">
        <v>10</v>
      </c>
      <c r="AY945" s="263"/>
      <c r="AZ945" s="262" t="s">
        <v>11</v>
      </c>
      <c r="BA945" s="263"/>
      <c r="BB945" s="262" t="s">
        <v>12</v>
      </c>
      <c r="BC945" s="263"/>
      <c r="BD945" s="264" t="s">
        <v>40</v>
      </c>
      <c r="BE945" s="265"/>
      <c r="BF945" s="266" t="s">
        <v>41</v>
      </c>
      <c r="BG945" s="267"/>
      <c r="BI945" s="140" t="s">
        <v>22</v>
      </c>
      <c r="BJ945" s="124" t="e">
        <f>B945/B963</f>
        <v>#DIV/0!</v>
      </c>
      <c r="BK945" s="125" t="e">
        <f t="shared" ref="BK945" si="18476">C945/C963</f>
        <v>#DIV/0!</v>
      </c>
      <c r="BL945" s="126" t="e">
        <f t="shared" ref="BL945" si="18477">D945/D963</f>
        <v>#DIV/0!</v>
      </c>
      <c r="BM945" s="127" t="e">
        <f t="shared" ref="BM945" si="18478">E945/E963</f>
        <v>#DIV/0!</v>
      </c>
      <c r="BN945" s="124" t="e">
        <f t="shared" ref="BN945" si="18479">F945/F963</f>
        <v>#DIV/0!</v>
      </c>
      <c r="BO945" s="125" t="e">
        <f t="shared" ref="BO945" si="18480">G945/G963</f>
        <v>#DIV/0!</v>
      </c>
      <c r="BP945" s="126" t="e">
        <f t="shared" ref="BP945" si="18481">H945/H963</f>
        <v>#DIV/0!</v>
      </c>
      <c r="BQ945" s="127" t="e">
        <f t="shared" ref="BQ945" si="18482">I945/I963</f>
        <v>#DIV/0!</v>
      </c>
      <c r="BR945" s="124" t="e">
        <f t="shared" ref="BR945" si="18483">J945/J963</f>
        <v>#DIV/0!</v>
      </c>
      <c r="BS945" s="125" t="e">
        <f t="shared" ref="BS945" si="18484">K945/K963</f>
        <v>#DIV/0!</v>
      </c>
      <c r="BT945" s="126" t="e">
        <f t="shared" ref="BT945" si="18485">L945/L963</f>
        <v>#DIV/0!</v>
      </c>
      <c r="BU945" s="124" t="e">
        <f t="shared" ref="BU945" si="18486">M945/M963</f>
        <v>#DIV/0!</v>
      </c>
      <c r="BV945" s="128" t="e">
        <f t="shared" ref="BV945" si="18487">N945/N963</f>
        <v>#DIV/0!</v>
      </c>
      <c r="BW945" s="129" t="e">
        <f t="shared" ref="BW945" si="18488">O945/O963</f>
        <v>#DIV/0!</v>
      </c>
      <c r="BX945" s="124" t="e">
        <f t="shared" ref="BX945" si="18489">P945/P963</f>
        <v>#DIV/0!</v>
      </c>
      <c r="BY945" s="125" t="e">
        <f t="shared" ref="BY945" si="18490">Q945/Q963</f>
        <v>#DIV/0!</v>
      </c>
      <c r="BZ945" s="126" t="e">
        <f t="shared" ref="BZ945" si="18491">R945/R963</f>
        <v>#DIV/0!</v>
      </c>
      <c r="CA945" s="127" t="e">
        <f t="shared" ref="CA945" si="18492">S945/S963</f>
        <v>#DIV/0!</v>
      </c>
      <c r="CB945" s="124" t="e">
        <f t="shared" ref="CB945" si="18493">T945/T963</f>
        <v>#DIV/0!</v>
      </c>
      <c r="CC945" s="125" t="e">
        <f t="shared" ref="CC945" si="18494">U945/U963</f>
        <v>#DIV/0!</v>
      </c>
      <c r="CD945" s="126" t="e">
        <f t="shared" ref="CD945" si="18495">V945/V963</f>
        <v>#DIV/0!</v>
      </c>
      <c r="CE945" s="127" t="e">
        <f t="shared" ref="CE945" si="18496">W945/W963</f>
        <v>#DIV/0!</v>
      </c>
      <c r="CF945" s="124" t="e">
        <f t="shared" ref="CF945" si="18497">X945/X963</f>
        <v>#DIV/0!</v>
      </c>
      <c r="CG945" s="125" t="e">
        <f t="shared" ref="CG945" si="18498">Y945/Y963</f>
        <v>#DIV/0!</v>
      </c>
      <c r="CH945" s="126" t="e">
        <f t="shared" ref="CH945" si="18499">Z945/Z963</f>
        <v>#DIV/0!</v>
      </c>
      <c r="CI945" s="124" t="e">
        <f t="shared" ref="CI945" si="18500">AA945/AA963</f>
        <v>#DIV/0!</v>
      </c>
      <c r="CJ945" s="130" t="e">
        <f t="shared" ref="CJ945" si="18501">AB945/AB963</f>
        <v>#DIV/0!</v>
      </c>
      <c r="CK945" s="131" t="e">
        <f t="shared" ref="CK945" si="18502">AC945/AC963</f>
        <v>#DIV/0!</v>
      </c>
    </row>
    <row r="946" spans="1:89" ht="15" thickTop="1" thickBot="1" x14ac:dyDescent="0.3">
      <c r="A946" s="132" t="s">
        <v>23</v>
      </c>
      <c r="B946" s="181"/>
      <c r="C946" s="182"/>
      <c r="D946" s="183"/>
      <c r="E946" s="184"/>
      <c r="F946" s="181"/>
      <c r="G946" s="185"/>
      <c r="H946" s="183"/>
      <c r="I946" s="184"/>
      <c r="J946" s="181"/>
      <c r="K946" s="185"/>
      <c r="L946" s="183"/>
      <c r="M946" s="181"/>
      <c r="N946" s="186"/>
      <c r="O946" s="187"/>
      <c r="P946" s="181"/>
      <c r="Q946" s="185"/>
      <c r="R946" s="183"/>
      <c r="S946" s="184"/>
      <c r="T946" s="181"/>
      <c r="U946" s="185"/>
      <c r="V946" s="183"/>
      <c r="W946" s="184"/>
      <c r="X946" s="181"/>
      <c r="Y946" s="185"/>
      <c r="Z946" s="183"/>
      <c r="AA946" s="181"/>
      <c r="AB946" s="165">
        <f t="shared" si="18421"/>
        <v>0</v>
      </c>
      <c r="AC946" s="166">
        <f t="shared" si="18338"/>
        <v>0</v>
      </c>
      <c r="AE946" s="269"/>
      <c r="AF946" s="112" t="s">
        <v>14</v>
      </c>
      <c r="AG946" s="113" t="s">
        <v>15</v>
      </c>
      <c r="AH946" s="114" t="s">
        <v>14</v>
      </c>
      <c r="AI946" s="115" t="s">
        <v>15</v>
      </c>
      <c r="AJ946" s="112" t="s">
        <v>14</v>
      </c>
      <c r="AK946" s="113" t="s">
        <v>15</v>
      </c>
      <c r="AL946" s="114" t="s">
        <v>14</v>
      </c>
      <c r="AM946" s="115" t="s">
        <v>15</v>
      </c>
      <c r="AN946" s="112" t="s">
        <v>14</v>
      </c>
      <c r="AO946" s="113" t="s">
        <v>15</v>
      </c>
      <c r="AP946" s="114" t="s">
        <v>14</v>
      </c>
      <c r="AQ946" s="112" t="s">
        <v>15</v>
      </c>
      <c r="AR946" s="116" t="s">
        <v>14</v>
      </c>
      <c r="AS946" s="117" t="s">
        <v>15</v>
      </c>
      <c r="AT946" s="112" t="s">
        <v>14</v>
      </c>
      <c r="AU946" s="113" t="s">
        <v>15</v>
      </c>
      <c r="AV946" s="114" t="s">
        <v>14</v>
      </c>
      <c r="AW946" s="115" t="s">
        <v>15</v>
      </c>
      <c r="AX946" s="112" t="s">
        <v>14</v>
      </c>
      <c r="AY946" s="113" t="s">
        <v>15</v>
      </c>
      <c r="AZ946" s="114" t="s">
        <v>14</v>
      </c>
      <c r="BA946" s="115" t="s">
        <v>15</v>
      </c>
      <c r="BB946" s="112" t="s">
        <v>14</v>
      </c>
      <c r="BC946" s="113" t="s">
        <v>15</v>
      </c>
      <c r="BD946" s="26" t="s">
        <v>14</v>
      </c>
      <c r="BE946" s="118" t="s">
        <v>15</v>
      </c>
      <c r="BF946" s="169" t="s">
        <v>14</v>
      </c>
      <c r="BG946" s="170" t="s">
        <v>15</v>
      </c>
      <c r="BI946" s="132" t="s">
        <v>23</v>
      </c>
      <c r="BJ946" s="124" t="e">
        <f>B946/B963</f>
        <v>#DIV/0!</v>
      </c>
      <c r="BK946" s="125" t="e">
        <f t="shared" ref="BK946" si="18503">C946/C963</f>
        <v>#DIV/0!</v>
      </c>
      <c r="BL946" s="126" t="e">
        <f t="shared" ref="BL946" si="18504">D946/D963</f>
        <v>#DIV/0!</v>
      </c>
      <c r="BM946" s="127" t="e">
        <f t="shared" ref="BM946" si="18505">E946/E963</f>
        <v>#DIV/0!</v>
      </c>
      <c r="BN946" s="124" t="e">
        <f t="shared" ref="BN946" si="18506">F946/F963</f>
        <v>#DIV/0!</v>
      </c>
      <c r="BO946" s="125" t="e">
        <f t="shared" ref="BO946" si="18507">G946/G963</f>
        <v>#DIV/0!</v>
      </c>
      <c r="BP946" s="126" t="e">
        <f t="shared" ref="BP946" si="18508">H946/H963</f>
        <v>#DIV/0!</v>
      </c>
      <c r="BQ946" s="127" t="e">
        <f t="shared" ref="BQ946" si="18509">I946/I963</f>
        <v>#DIV/0!</v>
      </c>
      <c r="BR946" s="124" t="e">
        <f t="shared" ref="BR946" si="18510">J946/J963</f>
        <v>#DIV/0!</v>
      </c>
      <c r="BS946" s="125" t="e">
        <f t="shared" ref="BS946" si="18511">K946/K963</f>
        <v>#DIV/0!</v>
      </c>
      <c r="BT946" s="126" t="e">
        <f t="shared" ref="BT946" si="18512">L946/L963</f>
        <v>#DIV/0!</v>
      </c>
      <c r="BU946" s="124" t="e">
        <f t="shared" ref="BU946" si="18513">M946/M963</f>
        <v>#DIV/0!</v>
      </c>
      <c r="BV946" s="128" t="e">
        <f t="shared" ref="BV946" si="18514">N946/N963</f>
        <v>#DIV/0!</v>
      </c>
      <c r="BW946" s="129" t="e">
        <f t="shared" ref="BW946" si="18515">O946/O963</f>
        <v>#DIV/0!</v>
      </c>
      <c r="BX946" s="124" t="e">
        <f t="shared" ref="BX946" si="18516">P946/P963</f>
        <v>#DIV/0!</v>
      </c>
      <c r="BY946" s="125" t="e">
        <f t="shared" ref="BY946" si="18517">Q946/Q963</f>
        <v>#DIV/0!</v>
      </c>
      <c r="BZ946" s="126" t="e">
        <f t="shared" ref="BZ946" si="18518">R946/R963</f>
        <v>#DIV/0!</v>
      </c>
      <c r="CA946" s="127" t="e">
        <f t="shared" ref="CA946" si="18519">S946/S963</f>
        <v>#DIV/0!</v>
      </c>
      <c r="CB946" s="124" t="e">
        <f t="shared" ref="CB946" si="18520">T946/T963</f>
        <v>#DIV/0!</v>
      </c>
      <c r="CC946" s="125" t="e">
        <f t="shared" ref="CC946" si="18521">U946/U963</f>
        <v>#DIV/0!</v>
      </c>
      <c r="CD946" s="126" t="e">
        <f t="shared" ref="CD946" si="18522">V946/V963</f>
        <v>#DIV/0!</v>
      </c>
      <c r="CE946" s="127" t="e">
        <f t="shared" ref="CE946" si="18523">W946/W963</f>
        <v>#DIV/0!</v>
      </c>
      <c r="CF946" s="124" t="e">
        <f t="shared" ref="CF946" si="18524">X946/X963</f>
        <v>#DIV/0!</v>
      </c>
      <c r="CG946" s="125" t="e">
        <f t="shared" ref="CG946" si="18525">Y946/Y963</f>
        <v>#DIV/0!</v>
      </c>
      <c r="CH946" s="126" t="e">
        <f t="shared" ref="CH946" si="18526">Z946/Z963</f>
        <v>#DIV/0!</v>
      </c>
      <c r="CI946" s="124" t="e">
        <f t="shared" ref="CI946" si="18527">AA946/AA963</f>
        <v>#DIV/0!</v>
      </c>
      <c r="CJ946" s="130" t="e">
        <f t="shared" ref="CJ946" si="18528">AB946/AB963</f>
        <v>#DIV/0!</v>
      </c>
      <c r="CK946" s="131" t="e">
        <f t="shared" ref="CK946" si="18529">AC946/AC963</f>
        <v>#DIV/0!</v>
      </c>
    </row>
    <row r="947" spans="1:89" ht="13.5" thickTop="1" x14ac:dyDescent="0.2">
      <c r="A947" s="140" t="s">
        <v>24</v>
      </c>
      <c r="B947" s="195"/>
      <c r="C947" s="189"/>
      <c r="D947" s="190"/>
      <c r="E947" s="191"/>
      <c r="F947" s="188"/>
      <c r="G947" s="192"/>
      <c r="H947" s="190"/>
      <c r="I947" s="191"/>
      <c r="J947" s="188"/>
      <c r="K947" s="192"/>
      <c r="L947" s="190"/>
      <c r="M947" s="188"/>
      <c r="N947" s="193"/>
      <c r="O947" s="196"/>
      <c r="P947" s="188"/>
      <c r="Q947" s="192"/>
      <c r="R947" s="190"/>
      <c r="S947" s="191"/>
      <c r="T947" s="188"/>
      <c r="U947" s="192"/>
      <c r="V947" s="190"/>
      <c r="W947" s="197"/>
      <c r="X947" s="188"/>
      <c r="Y947" s="192"/>
      <c r="Z947" s="190"/>
      <c r="AA947" s="188"/>
      <c r="AB947" s="165">
        <f t="shared" si="18421"/>
        <v>0</v>
      </c>
      <c r="AC947" s="166">
        <f t="shared" si="18338"/>
        <v>0</v>
      </c>
      <c r="AE947" s="257" t="str">
        <f>$AE$17</f>
        <v>17:00 - 17:59</v>
      </c>
      <c r="AF947" s="121">
        <f t="shared" ref="AF947:AU949" si="18530">SUMIF($A$9:$A$32,$AE947,B$939:B$962)</f>
        <v>0</v>
      </c>
      <c r="AG947" s="178">
        <f t="shared" si="18530"/>
        <v>0</v>
      </c>
      <c r="AH947" s="122">
        <f t="shared" si="18530"/>
        <v>0</v>
      </c>
      <c r="AI947" s="173">
        <f t="shared" si="18530"/>
        <v>0</v>
      </c>
      <c r="AJ947" s="121">
        <f t="shared" si="18530"/>
        <v>0</v>
      </c>
      <c r="AK947" s="123">
        <f t="shared" si="18530"/>
        <v>0</v>
      </c>
      <c r="AL947" s="122">
        <f t="shared" si="18530"/>
        <v>0</v>
      </c>
      <c r="AM947" s="173">
        <f t="shared" si="18530"/>
        <v>0</v>
      </c>
      <c r="AN947" s="121">
        <f t="shared" si="18530"/>
        <v>0</v>
      </c>
      <c r="AO947" s="123">
        <f t="shared" si="18530"/>
        <v>0</v>
      </c>
      <c r="AP947" s="122">
        <f t="shared" si="18530"/>
        <v>0</v>
      </c>
      <c r="AQ947" s="121">
        <f t="shared" si="18530"/>
        <v>0</v>
      </c>
      <c r="AR947" s="172">
        <f t="shared" si="18530"/>
        <v>0</v>
      </c>
      <c r="AS947" s="174">
        <f t="shared" si="18530"/>
        <v>0</v>
      </c>
      <c r="AT947" s="121">
        <f t="shared" si="18530"/>
        <v>0</v>
      </c>
      <c r="AU947" s="123">
        <f t="shared" si="18530"/>
        <v>0</v>
      </c>
      <c r="AV947" s="122">
        <f t="shared" ref="AP947:BE949" si="18531">SUMIF($A$9:$A$32,$AE947,R$939:R$962)</f>
        <v>0</v>
      </c>
      <c r="AW947" s="173">
        <f t="shared" si="18531"/>
        <v>0</v>
      </c>
      <c r="AX947" s="121">
        <f t="shared" si="18531"/>
        <v>0</v>
      </c>
      <c r="AY947" s="123">
        <f t="shared" si="18531"/>
        <v>0</v>
      </c>
      <c r="AZ947" s="122">
        <f t="shared" si="18531"/>
        <v>0</v>
      </c>
      <c r="BA947" s="173">
        <f t="shared" si="18531"/>
        <v>0</v>
      </c>
      <c r="BB947" s="121">
        <f t="shared" si="18531"/>
        <v>0</v>
      </c>
      <c r="BC947" s="123">
        <f t="shared" si="18531"/>
        <v>0</v>
      </c>
      <c r="BD947" s="21">
        <f t="shared" si="18531"/>
        <v>0</v>
      </c>
      <c r="BE947" s="177">
        <f t="shared" si="18531"/>
        <v>0</v>
      </c>
      <c r="BF947" s="163">
        <f>AF947+AH947+AJ947+AL947+AN947+AP947+AR947+AT947+AV947+AX947+AZ947+BB947+BD947</f>
        <v>0</v>
      </c>
      <c r="BG947" s="164">
        <f>AG947+AI947+AK947+AM947+AO947+AQ947+AS947+AU947+AW947+AY947+BA947+BC947+BE947</f>
        <v>0</v>
      </c>
      <c r="BI947" s="140" t="s">
        <v>24</v>
      </c>
      <c r="BJ947" s="124" t="e">
        <f>B947/B963</f>
        <v>#DIV/0!</v>
      </c>
      <c r="BK947" s="125" t="e">
        <f t="shared" ref="BK947" si="18532">C947/C963</f>
        <v>#DIV/0!</v>
      </c>
      <c r="BL947" s="126" t="e">
        <f t="shared" ref="BL947" si="18533">D947/D963</f>
        <v>#DIV/0!</v>
      </c>
      <c r="BM947" s="127" t="e">
        <f t="shared" ref="BM947" si="18534">E947/E963</f>
        <v>#DIV/0!</v>
      </c>
      <c r="BN947" s="124" t="e">
        <f t="shared" ref="BN947" si="18535">F947/F963</f>
        <v>#DIV/0!</v>
      </c>
      <c r="BO947" s="125" t="e">
        <f t="shared" ref="BO947" si="18536">G947/G963</f>
        <v>#DIV/0!</v>
      </c>
      <c r="BP947" s="126" t="e">
        <f t="shared" ref="BP947" si="18537">H947/H963</f>
        <v>#DIV/0!</v>
      </c>
      <c r="BQ947" s="127" t="e">
        <f t="shared" ref="BQ947" si="18538">I947/I963</f>
        <v>#DIV/0!</v>
      </c>
      <c r="BR947" s="124" t="e">
        <f t="shared" ref="BR947" si="18539">J947/J963</f>
        <v>#DIV/0!</v>
      </c>
      <c r="BS947" s="125" t="e">
        <f t="shared" ref="BS947" si="18540">K947/K963</f>
        <v>#DIV/0!</v>
      </c>
      <c r="BT947" s="126" t="e">
        <f t="shared" ref="BT947" si="18541">L947/L963</f>
        <v>#DIV/0!</v>
      </c>
      <c r="BU947" s="124" t="e">
        <f t="shared" ref="BU947" si="18542">M947/M963</f>
        <v>#DIV/0!</v>
      </c>
      <c r="BV947" s="128" t="e">
        <f t="shared" ref="BV947" si="18543">N947/N963</f>
        <v>#DIV/0!</v>
      </c>
      <c r="BW947" s="129" t="e">
        <f t="shared" ref="BW947" si="18544">O947/O963</f>
        <v>#DIV/0!</v>
      </c>
      <c r="BX947" s="124" t="e">
        <f t="shared" ref="BX947" si="18545">P947/P963</f>
        <v>#DIV/0!</v>
      </c>
      <c r="BY947" s="125" t="e">
        <f t="shared" ref="BY947" si="18546">Q947/Q963</f>
        <v>#DIV/0!</v>
      </c>
      <c r="BZ947" s="126" t="e">
        <f t="shared" ref="BZ947" si="18547">R947/R963</f>
        <v>#DIV/0!</v>
      </c>
      <c r="CA947" s="127" t="e">
        <f t="shared" ref="CA947" si="18548">S947/S963</f>
        <v>#DIV/0!</v>
      </c>
      <c r="CB947" s="124" t="e">
        <f t="shared" ref="CB947" si="18549">T947/T963</f>
        <v>#DIV/0!</v>
      </c>
      <c r="CC947" s="125" t="e">
        <f t="shared" ref="CC947" si="18550">U947/U963</f>
        <v>#DIV/0!</v>
      </c>
      <c r="CD947" s="126" t="e">
        <f t="shared" ref="CD947" si="18551">V947/V963</f>
        <v>#DIV/0!</v>
      </c>
      <c r="CE947" s="127" t="e">
        <f t="shared" ref="CE947" si="18552">W947/W963</f>
        <v>#DIV/0!</v>
      </c>
      <c r="CF947" s="124" t="e">
        <f t="shared" ref="CF947" si="18553">X947/X963</f>
        <v>#DIV/0!</v>
      </c>
      <c r="CG947" s="125" t="e">
        <f t="shared" ref="CG947" si="18554">Y947/Y963</f>
        <v>#DIV/0!</v>
      </c>
      <c r="CH947" s="126" t="e">
        <f t="shared" ref="CH947" si="18555">Z947/Z963</f>
        <v>#DIV/0!</v>
      </c>
      <c r="CI947" s="124" t="e">
        <f t="shared" ref="CI947" si="18556">AA947/AA963</f>
        <v>#DIV/0!</v>
      </c>
      <c r="CJ947" s="130" t="e">
        <f t="shared" ref="CJ947" si="18557">AB947/AB963</f>
        <v>#DIV/0!</v>
      </c>
      <c r="CK947" s="131" t="e">
        <f t="shared" ref="CK947" si="18558">AC947/AC963</f>
        <v>#DIV/0!</v>
      </c>
    </row>
    <row r="948" spans="1:89" x14ac:dyDescent="0.2">
      <c r="A948" s="132" t="s">
        <v>25</v>
      </c>
      <c r="B948" s="198"/>
      <c r="C948" s="182"/>
      <c r="D948" s="183"/>
      <c r="E948" s="184"/>
      <c r="F948" s="181"/>
      <c r="G948" s="185"/>
      <c r="H948" s="183"/>
      <c r="I948" s="184"/>
      <c r="J948" s="181"/>
      <c r="K948" s="182"/>
      <c r="L948" s="183"/>
      <c r="M948" s="181"/>
      <c r="N948" s="186"/>
      <c r="O948" s="199"/>
      <c r="P948" s="181"/>
      <c r="Q948" s="182"/>
      <c r="R948" s="183"/>
      <c r="S948" s="184"/>
      <c r="T948" s="190"/>
      <c r="U948" s="181"/>
      <c r="V948" s="183"/>
      <c r="W948" s="200"/>
      <c r="X948" s="181"/>
      <c r="Y948" s="185"/>
      <c r="Z948" s="183"/>
      <c r="AA948" s="181"/>
      <c r="AB948" s="165">
        <f t="shared" si="18421"/>
        <v>0</v>
      </c>
      <c r="AC948" s="166">
        <f t="shared" si="18338"/>
        <v>0</v>
      </c>
      <c r="AE948" s="259" t="str">
        <f>$AE$18</f>
        <v>18:00 - 18:59</v>
      </c>
      <c r="AF948" s="121">
        <f t="shared" si="18530"/>
        <v>0</v>
      </c>
      <c r="AG948" s="182">
        <f t="shared" si="18530"/>
        <v>0</v>
      </c>
      <c r="AH948" s="183">
        <f t="shared" si="18530"/>
        <v>0</v>
      </c>
      <c r="AI948" s="184">
        <f t="shared" si="18530"/>
        <v>0</v>
      </c>
      <c r="AJ948" s="181">
        <f t="shared" si="18530"/>
        <v>0</v>
      </c>
      <c r="AK948" s="185">
        <f t="shared" si="18530"/>
        <v>0</v>
      </c>
      <c r="AL948" s="183">
        <f t="shared" si="18530"/>
        <v>0</v>
      </c>
      <c r="AM948" s="184">
        <f t="shared" si="18530"/>
        <v>0</v>
      </c>
      <c r="AN948" s="181">
        <f t="shared" si="18530"/>
        <v>0</v>
      </c>
      <c r="AO948" s="185">
        <f t="shared" si="18530"/>
        <v>0</v>
      </c>
      <c r="AP948" s="183">
        <f t="shared" si="18531"/>
        <v>0</v>
      </c>
      <c r="AQ948" s="181">
        <f t="shared" si="18531"/>
        <v>0</v>
      </c>
      <c r="AR948" s="186">
        <f t="shared" si="18531"/>
        <v>0</v>
      </c>
      <c r="AS948" s="187">
        <f t="shared" si="18531"/>
        <v>0</v>
      </c>
      <c r="AT948" s="181">
        <f t="shared" si="18531"/>
        <v>0</v>
      </c>
      <c r="AU948" s="185">
        <f t="shared" si="18531"/>
        <v>0</v>
      </c>
      <c r="AV948" s="183">
        <f t="shared" si="18531"/>
        <v>0</v>
      </c>
      <c r="AW948" s="184">
        <f t="shared" si="18531"/>
        <v>0</v>
      </c>
      <c r="AX948" s="181">
        <f t="shared" si="18531"/>
        <v>0</v>
      </c>
      <c r="AY948" s="185">
        <f t="shared" si="18531"/>
        <v>0</v>
      </c>
      <c r="AZ948" s="183">
        <f t="shared" si="18531"/>
        <v>0</v>
      </c>
      <c r="BA948" s="184">
        <f t="shared" si="18531"/>
        <v>0</v>
      </c>
      <c r="BB948" s="181">
        <f t="shared" si="18531"/>
        <v>0</v>
      </c>
      <c r="BC948" s="185">
        <f t="shared" si="18531"/>
        <v>0</v>
      </c>
      <c r="BD948" s="183">
        <f t="shared" si="18531"/>
        <v>0</v>
      </c>
      <c r="BE948" s="181">
        <f t="shared" si="18531"/>
        <v>0</v>
      </c>
      <c r="BF948" s="165">
        <f>SUM(AF948,AH948,AJ948,AL948,AN948,AP948,AR948,AT948,AV948,AX948,AZ948,BB948,BD948)</f>
        <v>0</v>
      </c>
      <c r="BG948" s="166">
        <f>SUM(AG948,AI948,AK948,AM948,AO948,AQ948,AS948,AU948,AW948,AY948,BA948,BC948,BE948)</f>
        <v>0</v>
      </c>
      <c r="BI948" s="132" t="s">
        <v>25</v>
      </c>
      <c r="BJ948" s="124" t="e">
        <f>B948/B963</f>
        <v>#DIV/0!</v>
      </c>
      <c r="BK948" s="125" t="e">
        <f t="shared" ref="BK948" si="18559">C948/C963</f>
        <v>#DIV/0!</v>
      </c>
      <c r="BL948" s="126" t="e">
        <f t="shared" ref="BL948" si="18560">D948/D963</f>
        <v>#DIV/0!</v>
      </c>
      <c r="BM948" s="127" t="e">
        <f t="shared" ref="BM948" si="18561">E948/E963</f>
        <v>#DIV/0!</v>
      </c>
      <c r="BN948" s="124" t="e">
        <f t="shared" ref="BN948" si="18562">F948/F963</f>
        <v>#DIV/0!</v>
      </c>
      <c r="BO948" s="125" t="e">
        <f t="shared" ref="BO948" si="18563">G948/G963</f>
        <v>#DIV/0!</v>
      </c>
      <c r="BP948" s="126" t="e">
        <f t="shared" ref="BP948" si="18564">H948/H963</f>
        <v>#DIV/0!</v>
      </c>
      <c r="BQ948" s="127" t="e">
        <f t="shared" ref="BQ948" si="18565">I948/I963</f>
        <v>#DIV/0!</v>
      </c>
      <c r="BR948" s="124" t="e">
        <f t="shared" ref="BR948" si="18566">J948/J963</f>
        <v>#DIV/0!</v>
      </c>
      <c r="BS948" s="125" t="e">
        <f t="shared" ref="BS948" si="18567">K948/K963</f>
        <v>#DIV/0!</v>
      </c>
      <c r="BT948" s="126" t="e">
        <f t="shared" ref="BT948" si="18568">L948/L963</f>
        <v>#DIV/0!</v>
      </c>
      <c r="BU948" s="124" t="e">
        <f t="shared" ref="BU948" si="18569">M948/M963</f>
        <v>#DIV/0!</v>
      </c>
      <c r="BV948" s="128" t="e">
        <f t="shared" ref="BV948" si="18570">N948/N963</f>
        <v>#DIV/0!</v>
      </c>
      <c r="BW948" s="129" t="e">
        <f t="shared" ref="BW948" si="18571">O948/O963</f>
        <v>#DIV/0!</v>
      </c>
      <c r="BX948" s="124" t="e">
        <f t="shared" ref="BX948" si="18572">P948/P963</f>
        <v>#DIV/0!</v>
      </c>
      <c r="BY948" s="125" t="e">
        <f t="shared" ref="BY948" si="18573">Q948/Q963</f>
        <v>#DIV/0!</v>
      </c>
      <c r="BZ948" s="126" t="e">
        <f t="shared" ref="BZ948" si="18574">R948/R963</f>
        <v>#DIV/0!</v>
      </c>
      <c r="CA948" s="127" t="e">
        <f t="shared" ref="CA948" si="18575">S948/S963</f>
        <v>#DIV/0!</v>
      </c>
      <c r="CB948" s="124" t="e">
        <f t="shared" ref="CB948" si="18576">T948/T963</f>
        <v>#DIV/0!</v>
      </c>
      <c r="CC948" s="125" t="e">
        <f t="shared" ref="CC948" si="18577">U948/U963</f>
        <v>#DIV/0!</v>
      </c>
      <c r="CD948" s="126" t="e">
        <f t="shared" ref="CD948" si="18578">V948/V963</f>
        <v>#DIV/0!</v>
      </c>
      <c r="CE948" s="127" t="e">
        <f t="shared" ref="CE948" si="18579">W948/W963</f>
        <v>#DIV/0!</v>
      </c>
      <c r="CF948" s="124" t="e">
        <f t="shared" ref="CF948" si="18580">X948/X963</f>
        <v>#DIV/0!</v>
      </c>
      <c r="CG948" s="125" t="e">
        <f t="shared" ref="CG948" si="18581">Y948/Y963</f>
        <v>#DIV/0!</v>
      </c>
      <c r="CH948" s="126" t="e">
        <f t="shared" ref="CH948" si="18582">Z948/Z963</f>
        <v>#DIV/0!</v>
      </c>
      <c r="CI948" s="124" t="e">
        <f t="shared" ref="CI948" si="18583">AA948/AA963</f>
        <v>#DIV/0!</v>
      </c>
      <c r="CJ948" s="130" t="e">
        <f t="shared" ref="CJ948" si="18584">AB948/AB963</f>
        <v>#DIV/0!</v>
      </c>
      <c r="CK948" s="131" t="e">
        <f t="shared" ref="CK948" si="18585">AC948/AC963</f>
        <v>#DIV/0!</v>
      </c>
    </row>
    <row r="949" spans="1:89" ht="13.5" thickBot="1" x14ac:dyDescent="0.25">
      <c r="A949" s="140" t="s">
        <v>26</v>
      </c>
      <c r="B949" s="195"/>
      <c r="C949" s="189"/>
      <c r="D949" s="190"/>
      <c r="E949" s="191"/>
      <c r="F949" s="188"/>
      <c r="G949" s="192"/>
      <c r="H949" s="190"/>
      <c r="I949" s="191"/>
      <c r="J949" s="188"/>
      <c r="K949" s="189"/>
      <c r="L949" s="190"/>
      <c r="M949" s="188"/>
      <c r="N949" s="193"/>
      <c r="O949" s="196"/>
      <c r="P949" s="188"/>
      <c r="Q949" s="189"/>
      <c r="R949" s="190"/>
      <c r="S949" s="191"/>
      <c r="T949" s="188"/>
      <c r="U949" s="192"/>
      <c r="V949" s="190"/>
      <c r="W949" s="197"/>
      <c r="X949" s="188"/>
      <c r="Y949" s="192"/>
      <c r="Z949" s="190"/>
      <c r="AA949" s="188"/>
      <c r="AB949" s="165">
        <f t="shared" si="18421"/>
        <v>0</v>
      </c>
      <c r="AC949" s="166">
        <f t="shared" si="18338"/>
        <v>0</v>
      </c>
      <c r="AE949" s="257">
        <f>$AE$19</f>
        <v>0</v>
      </c>
      <c r="AF949" s="121">
        <f t="shared" si="18530"/>
        <v>0</v>
      </c>
      <c r="AG949" s="189">
        <f t="shared" si="18530"/>
        <v>0</v>
      </c>
      <c r="AH949" s="190">
        <f t="shared" si="18530"/>
        <v>0</v>
      </c>
      <c r="AI949" s="191">
        <f t="shared" si="18530"/>
        <v>0</v>
      </c>
      <c r="AJ949" s="188">
        <f t="shared" si="18530"/>
        <v>0</v>
      </c>
      <c r="AK949" s="192">
        <f t="shared" si="18530"/>
        <v>0</v>
      </c>
      <c r="AL949" s="190">
        <f t="shared" si="18530"/>
        <v>0</v>
      </c>
      <c r="AM949" s="191">
        <f t="shared" si="18530"/>
        <v>0</v>
      </c>
      <c r="AN949" s="188">
        <f t="shared" si="18530"/>
        <v>0</v>
      </c>
      <c r="AO949" s="192">
        <f t="shared" si="18530"/>
        <v>0</v>
      </c>
      <c r="AP949" s="190">
        <f t="shared" si="18531"/>
        <v>0</v>
      </c>
      <c r="AQ949" s="188">
        <f t="shared" si="18531"/>
        <v>0</v>
      </c>
      <c r="AR949" s="193">
        <f t="shared" si="18531"/>
        <v>0</v>
      </c>
      <c r="AS949" s="194">
        <f t="shared" si="18531"/>
        <v>0</v>
      </c>
      <c r="AT949" s="188">
        <f t="shared" si="18531"/>
        <v>0</v>
      </c>
      <c r="AU949" s="192">
        <f t="shared" si="18531"/>
        <v>0</v>
      </c>
      <c r="AV949" s="190">
        <f t="shared" si="18531"/>
        <v>0</v>
      </c>
      <c r="AW949" s="191">
        <f t="shared" si="18531"/>
        <v>0</v>
      </c>
      <c r="AX949" s="188">
        <f t="shared" si="18531"/>
        <v>0</v>
      </c>
      <c r="AY949" s="192">
        <f t="shared" si="18531"/>
        <v>0</v>
      </c>
      <c r="AZ949" s="190">
        <f t="shared" si="18531"/>
        <v>0</v>
      </c>
      <c r="BA949" s="191">
        <f t="shared" si="18531"/>
        <v>0</v>
      </c>
      <c r="BB949" s="188">
        <f t="shared" si="18531"/>
        <v>0</v>
      </c>
      <c r="BC949" s="192">
        <f t="shared" si="18531"/>
        <v>0</v>
      </c>
      <c r="BD949" s="190">
        <f t="shared" si="18531"/>
        <v>0</v>
      </c>
      <c r="BE949" s="188">
        <f t="shared" si="18531"/>
        <v>0</v>
      </c>
      <c r="BF949" s="165">
        <f>SUM(AF949,AH949,AJ949,AL949,AN949,AP949,AR949,AT949,AV949,AX949,AZ949,BB949,BD949)</f>
        <v>0</v>
      </c>
      <c r="BG949" s="166">
        <f>SUM(AG949,AI949,AK949,AM949,AO949,AQ949,AS949,AU949,AW949,AY949,BA949,BC949,BE949)</f>
        <v>0</v>
      </c>
      <c r="BI949" s="140" t="s">
        <v>26</v>
      </c>
      <c r="BJ949" s="124" t="e">
        <f>B949/B963</f>
        <v>#DIV/0!</v>
      </c>
      <c r="BK949" s="125" t="e">
        <f t="shared" ref="BK949" si="18586">C949/C963</f>
        <v>#DIV/0!</v>
      </c>
      <c r="BL949" s="126" t="e">
        <f t="shared" ref="BL949" si="18587">D949/D963</f>
        <v>#DIV/0!</v>
      </c>
      <c r="BM949" s="127" t="e">
        <f t="shared" ref="BM949" si="18588">E949/E963</f>
        <v>#DIV/0!</v>
      </c>
      <c r="BN949" s="124" t="e">
        <f t="shared" ref="BN949" si="18589">F949/F963</f>
        <v>#DIV/0!</v>
      </c>
      <c r="BO949" s="125" t="e">
        <f t="shared" ref="BO949" si="18590">G949/G963</f>
        <v>#DIV/0!</v>
      </c>
      <c r="BP949" s="126" t="e">
        <f t="shared" ref="BP949" si="18591">H949/H963</f>
        <v>#DIV/0!</v>
      </c>
      <c r="BQ949" s="127" t="e">
        <f t="shared" ref="BQ949" si="18592">I949/I963</f>
        <v>#DIV/0!</v>
      </c>
      <c r="BR949" s="124" t="e">
        <f t="shared" ref="BR949" si="18593">J949/J963</f>
        <v>#DIV/0!</v>
      </c>
      <c r="BS949" s="125" t="e">
        <f t="shared" ref="BS949" si="18594">K949/K963</f>
        <v>#DIV/0!</v>
      </c>
      <c r="BT949" s="126" t="e">
        <f t="shared" ref="BT949" si="18595">L949/L963</f>
        <v>#DIV/0!</v>
      </c>
      <c r="BU949" s="124" t="e">
        <f t="shared" ref="BU949" si="18596">M949/M963</f>
        <v>#DIV/0!</v>
      </c>
      <c r="BV949" s="128" t="e">
        <f t="shared" ref="BV949" si="18597">N949/N963</f>
        <v>#DIV/0!</v>
      </c>
      <c r="BW949" s="129" t="e">
        <f t="shared" ref="BW949" si="18598">O949/O963</f>
        <v>#DIV/0!</v>
      </c>
      <c r="BX949" s="124" t="e">
        <f t="shared" ref="BX949" si="18599">P949/P963</f>
        <v>#DIV/0!</v>
      </c>
      <c r="BY949" s="125" t="e">
        <f t="shared" ref="BY949" si="18600">Q949/Q963</f>
        <v>#DIV/0!</v>
      </c>
      <c r="BZ949" s="126" t="e">
        <f t="shared" ref="BZ949" si="18601">R949/R963</f>
        <v>#DIV/0!</v>
      </c>
      <c r="CA949" s="127" t="e">
        <f t="shared" ref="CA949" si="18602">S949/S963</f>
        <v>#DIV/0!</v>
      </c>
      <c r="CB949" s="124" t="e">
        <f t="shared" ref="CB949" si="18603">T949/T963</f>
        <v>#DIV/0!</v>
      </c>
      <c r="CC949" s="125" t="e">
        <f t="shared" ref="CC949" si="18604">U949/U963</f>
        <v>#DIV/0!</v>
      </c>
      <c r="CD949" s="126" t="e">
        <f t="shared" ref="CD949" si="18605">V949/V963</f>
        <v>#DIV/0!</v>
      </c>
      <c r="CE949" s="127" t="e">
        <f t="shared" ref="CE949" si="18606">W949/W963</f>
        <v>#DIV/0!</v>
      </c>
      <c r="CF949" s="124" t="e">
        <f t="shared" ref="CF949" si="18607">X949/X963</f>
        <v>#DIV/0!</v>
      </c>
      <c r="CG949" s="125" t="e">
        <f t="shared" ref="CG949" si="18608">Y949/Y963</f>
        <v>#DIV/0!</v>
      </c>
      <c r="CH949" s="126" t="e">
        <f t="shared" ref="CH949" si="18609">Z949/Z963</f>
        <v>#DIV/0!</v>
      </c>
      <c r="CI949" s="124" t="e">
        <f t="shared" ref="CI949" si="18610">AA949/AA963</f>
        <v>#DIV/0!</v>
      </c>
      <c r="CJ949" s="130" t="e">
        <f t="shared" ref="CJ949" si="18611">AB949/AB963</f>
        <v>#DIV/0!</v>
      </c>
      <c r="CK949" s="131" t="e">
        <f t="shared" ref="CK949" si="18612">AC949/AC963</f>
        <v>#DIV/0!</v>
      </c>
    </row>
    <row r="950" spans="1:89" ht="14.25" thickTop="1" thickBot="1" x14ac:dyDescent="0.25">
      <c r="A950" s="132" t="s">
        <v>27</v>
      </c>
      <c r="B950" s="198"/>
      <c r="C950" s="182"/>
      <c r="D950" s="183"/>
      <c r="E950" s="184"/>
      <c r="F950" s="181"/>
      <c r="G950" s="185"/>
      <c r="H950" s="183"/>
      <c r="I950" s="184"/>
      <c r="J950" s="181"/>
      <c r="K950" s="182"/>
      <c r="L950" s="183"/>
      <c r="M950" s="181"/>
      <c r="N950" s="186"/>
      <c r="O950" s="199"/>
      <c r="P950" s="181"/>
      <c r="Q950" s="182"/>
      <c r="R950" s="183"/>
      <c r="S950" s="184"/>
      <c r="T950" s="181"/>
      <c r="U950" s="185"/>
      <c r="V950" s="183"/>
      <c r="W950" s="200"/>
      <c r="X950" s="181"/>
      <c r="Y950" s="185"/>
      <c r="Z950" s="183"/>
      <c r="AA950" s="181"/>
      <c r="AB950" s="165">
        <f t="shared" si="18421"/>
        <v>0</v>
      </c>
      <c r="AC950" s="166">
        <f t="shared" si="18338"/>
        <v>0</v>
      </c>
      <c r="AE950" s="254" t="s">
        <v>13</v>
      </c>
      <c r="AF950" s="14">
        <f t="shared" ref="AF950:BG950" si="18613">SUM(AF947:AF949)</f>
        <v>0</v>
      </c>
      <c r="AG950" s="1">
        <f t="shared" si="18613"/>
        <v>0</v>
      </c>
      <c r="AH950" s="14">
        <f t="shared" si="18613"/>
        <v>0</v>
      </c>
      <c r="AI950" s="1">
        <f t="shared" si="18613"/>
        <v>0</v>
      </c>
      <c r="AJ950" s="14">
        <f t="shared" si="18613"/>
        <v>0</v>
      </c>
      <c r="AK950" s="1">
        <f t="shared" si="18613"/>
        <v>0</v>
      </c>
      <c r="AL950" s="14">
        <f t="shared" si="18613"/>
        <v>0</v>
      </c>
      <c r="AM950" s="1">
        <f t="shared" si="18613"/>
        <v>0</v>
      </c>
      <c r="AN950" s="14">
        <f t="shared" si="18613"/>
        <v>0</v>
      </c>
      <c r="AO950" s="1">
        <f t="shared" si="18613"/>
        <v>0</v>
      </c>
      <c r="AP950" s="14">
        <f t="shared" si="18613"/>
        <v>0</v>
      </c>
      <c r="AQ950" s="1">
        <f t="shared" si="18613"/>
        <v>0</v>
      </c>
      <c r="AR950" s="14">
        <f t="shared" si="18613"/>
        <v>0</v>
      </c>
      <c r="AS950" s="1">
        <f t="shared" si="18613"/>
        <v>0</v>
      </c>
      <c r="AT950" s="14">
        <f t="shared" si="18613"/>
        <v>0</v>
      </c>
      <c r="AU950" s="1">
        <f t="shared" si="18613"/>
        <v>0</v>
      </c>
      <c r="AV950" s="14">
        <f t="shared" si="18613"/>
        <v>0</v>
      </c>
      <c r="AW950" s="1">
        <f t="shared" si="18613"/>
        <v>0</v>
      </c>
      <c r="AX950" s="14">
        <f t="shared" si="18613"/>
        <v>0</v>
      </c>
      <c r="AY950" s="1">
        <f t="shared" si="18613"/>
        <v>0</v>
      </c>
      <c r="AZ950" s="14">
        <f t="shared" si="18613"/>
        <v>0</v>
      </c>
      <c r="BA950" s="1">
        <f t="shared" si="18613"/>
        <v>0</v>
      </c>
      <c r="BB950" s="14">
        <f t="shared" si="18613"/>
        <v>0</v>
      </c>
      <c r="BC950" s="1">
        <f t="shared" si="18613"/>
        <v>0</v>
      </c>
      <c r="BD950" s="14">
        <f t="shared" si="18613"/>
        <v>0</v>
      </c>
      <c r="BE950" s="1">
        <f t="shared" si="18613"/>
        <v>0</v>
      </c>
      <c r="BF950" s="167">
        <f t="shared" si="18613"/>
        <v>0</v>
      </c>
      <c r="BG950" s="168">
        <f t="shared" si="18613"/>
        <v>0</v>
      </c>
      <c r="BI950" s="132" t="s">
        <v>27</v>
      </c>
      <c r="BJ950" s="124" t="e">
        <f>B950/B963</f>
        <v>#DIV/0!</v>
      </c>
      <c r="BK950" s="125" t="e">
        <f t="shared" ref="BK950" si="18614">C950/C963</f>
        <v>#DIV/0!</v>
      </c>
      <c r="BL950" s="126" t="e">
        <f t="shared" ref="BL950" si="18615">D950/D963</f>
        <v>#DIV/0!</v>
      </c>
      <c r="BM950" s="127" t="e">
        <f t="shared" ref="BM950" si="18616">E950/E963</f>
        <v>#DIV/0!</v>
      </c>
      <c r="BN950" s="124" t="e">
        <f t="shared" ref="BN950" si="18617">F950/F963</f>
        <v>#DIV/0!</v>
      </c>
      <c r="BO950" s="125" t="e">
        <f t="shared" ref="BO950" si="18618">G950/G963</f>
        <v>#DIV/0!</v>
      </c>
      <c r="BP950" s="126" t="e">
        <f t="shared" ref="BP950" si="18619">H950/H963</f>
        <v>#DIV/0!</v>
      </c>
      <c r="BQ950" s="127" t="e">
        <f t="shared" ref="BQ950" si="18620">I950/I963</f>
        <v>#DIV/0!</v>
      </c>
      <c r="BR950" s="124" t="e">
        <f t="shared" ref="BR950" si="18621">J950/J963</f>
        <v>#DIV/0!</v>
      </c>
      <c r="BS950" s="125" t="e">
        <f t="shared" ref="BS950" si="18622">K950/K963</f>
        <v>#DIV/0!</v>
      </c>
      <c r="BT950" s="126" t="e">
        <f t="shared" ref="BT950" si="18623">L950/L963</f>
        <v>#DIV/0!</v>
      </c>
      <c r="BU950" s="124" t="e">
        <f t="shared" ref="BU950" si="18624">M950/M963</f>
        <v>#DIV/0!</v>
      </c>
      <c r="BV950" s="128" t="e">
        <f t="shared" ref="BV950" si="18625">N950/N963</f>
        <v>#DIV/0!</v>
      </c>
      <c r="BW950" s="129" t="e">
        <f t="shared" ref="BW950" si="18626">O950/O963</f>
        <v>#DIV/0!</v>
      </c>
      <c r="BX950" s="124" t="e">
        <f t="shared" ref="BX950" si="18627">P950/P963</f>
        <v>#DIV/0!</v>
      </c>
      <c r="BY950" s="125" t="e">
        <f t="shared" ref="BY950" si="18628">Q950/Q963</f>
        <v>#DIV/0!</v>
      </c>
      <c r="BZ950" s="126" t="e">
        <f t="shared" ref="BZ950" si="18629">R950/R963</f>
        <v>#DIV/0!</v>
      </c>
      <c r="CA950" s="127" t="e">
        <f t="shared" ref="CA950" si="18630">S950/S963</f>
        <v>#DIV/0!</v>
      </c>
      <c r="CB950" s="124" t="e">
        <f t="shared" ref="CB950" si="18631">T950/T963</f>
        <v>#DIV/0!</v>
      </c>
      <c r="CC950" s="125" t="e">
        <f t="shared" ref="CC950" si="18632">U950/U963</f>
        <v>#DIV/0!</v>
      </c>
      <c r="CD950" s="126" t="e">
        <f t="shared" ref="CD950" si="18633">V950/V963</f>
        <v>#DIV/0!</v>
      </c>
      <c r="CE950" s="127" t="e">
        <f t="shared" ref="CE950" si="18634">W950/W963</f>
        <v>#DIV/0!</v>
      </c>
      <c r="CF950" s="124" t="e">
        <f t="shared" ref="CF950" si="18635">X950/X963</f>
        <v>#DIV/0!</v>
      </c>
      <c r="CG950" s="125" t="e">
        <f t="shared" ref="CG950" si="18636">Y950/Y963</f>
        <v>#DIV/0!</v>
      </c>
      <c r="CH950" s="126" t="e">
        <f t="shared" ref="CH950" si="18637">Z950/Z963</f>
        <v>#DIV/0!</v>
      </c>
      <c r="CI950" s="124" t="e">
        <f t="shared" ref="CI950" si="18638">AA950/AA963</f>
        <v>#DIV/0!</v>
      </c>
      <c r="CJ950" s="130" t="e">
        <f t="shared" ref="CJ950" si="18639">AB950/AB963</f>
        <v>#DIV/0!</v>
      </c>
      <c r="CK950" s="131" t="e">
        <f t="shared" ref="CK950" si="18640">AC950/AC963</f>
        <v>#DIV/0!</v>
      </c>
    </row>
    <row r="951" spans="1:89" ht="13.5" thickTop="1" x14ac:dyDescent="0.2">
      <c r="A951" s="140" t="s">
        <v>28</v>
      </c>
      <c r="B951" s="195"/>
      <c r="C951" s="189"/>
      <c r="D951" s="190"/>
      <c r="E951" s="191"/>
      <c r="F951" s="188"/>
      <c r="G951" s="192"/>
      <c r="H951" s="190"/>
      <c r="I951" s="191"/>
      <c r="J951" s="188"/>
      <c r="K951" s="189"/>
      <c r="L951" s="190"/>
      <c r="M951" s="188"/>
      <c r="N951" s="193"/>
      <c r="O951" s="196"/>
      <c r="P951" s="188"/>
      <c r="Q951" s="189"/>
      <c r="R951" s="190"/>
      <c r="S951" s="191"/>
      <c r="T951" s="188"/>
      <c r="U951" s="192"/>
      <c r="V951" s="190"/>
      <c r="W951" s="197"/>
      <c r="X951" s="188"/>
      <c r="Y951" s="192"/>
      <c r="Z951" s="190"/>
      <c r="AA951" s="188"/>
      <c r="AB951" s="165">
        <f t="shared" si="18421"/>
        <v>0</v>
      </c>
      <c r="AC951" s="166">
        <f t="shared" si="18338"/>
        <v>0</v>
      </c>
      <c r="BI951" s="140" t="s">
        <v>28</v>
      </c>
      <c r="BJ951" s="124" t="e">
        <f>B951/B963</f>
        <v>#DIV/0!</v>
      </c>
      <c r="BK951" s="125" t="e">
        <f t="shared" ref="BK951" si="18641">C951/C963</f>
        <v>#DIV/0!</v>
      </c>
      <c r="BL951" s="126" t="e">
        <f t="shared" ref="BL951" si="18642">D951/D963</f>
        <v>#DIV/0!</v>
      </c>
      <c r="BM951" s="127" t="e">
        <f t="shared" ref="BM951" si="18643">E951/E963</f>
        <v>#DIV/0!</v>
      </c>
      <c r="BN951" s="124" t="e">
        <f t="shared" ref="BN951" si="18644">F951/F963</f>
        <v>#DIV/0!</v>
      </c>
      <c r="BO951" s="125" t="e">
        <f t="shared" ref="BO951" si="18645">G951/G963</f>
        <v>#DIV/0!</v>
      </c>
      <c r="BP951" s="126" t="e">
        <f t="shared" ref="BP951" si="18646">H951/H963</f>
        <v>#DIV/0!</v>
      </c>
      <c r="BQ951" s="127" t="e">
        <f t="shared" ref="BQ951" si="18647">I951/I963</f>
        <v>#DIV/0!</v>
      </c>
      <c r="BR951" s="124" t="e">
        <f t="shared" ref="BR951" si="18648">J951/J963</f>
        <v>#DIV/0!</v>
      </c>
      <c r="BS951" s="125" t="e">
        <f t="shared" ref="BS951" si="18649">K951/K963</f>
        <v>#DIV/0!</v>
      </c>
      <c r="BT951" s="126" t="e">
        <f t="shared" ref="BT951" si="18650">L951/L963</f>
        <v>#DIV/0!</v>
      </c>
      <c r="BU951" s="124" t="e">
        <f t="shared" ref="BU951" si="18651">M951/M963</f>
        <v>#DIV/0!</v>
      </c>
      <c r="BV951" s="128" t="e">
        <f t="shared" ref="BV951" si="18652">N951/N963</f>
        <v>#DIV/0!</v>
      </c>
      <c r="BW951" s="129" t="e">
        <f t="shared" ref="BW951" si="18653">O951/O963</f>
        <v>#DIV/0!</v>
      </c>
      <c r="BX951" s="124" t="e">
        <f t="shared" ref="BX951" si="18654">P951/P963</f>
        <v>#DIV/0!</v>
      </c>
      <c r="BY951" s="125" t="e">
        <f t="shared" ref="BY951" si="18655">Q951/Q963</f>
        <v>#DIV/0!</v>
      </c>
      <c r="BZ951" s="126" t="e">
        <f t="shared" ref="BZ951" si="18656">R951/R963</f>
        <v>#DIV/0!</v>
      </c>
      <c r="CA951" s="127" t="e">
        <f t="shared" ref="CA951" si="18657">S951/S963</f>
        <v>#DIV/0!</v>
      </c>
      <c r="CB951" s="124" t="e">
        <f t="shared" ref="CB951" si="18658">T951/T963</f>
        <v>#DIV/0!</v>
      </c>
      <c r="CC951" s="125" t="e">
        <f t="shared" ref="CC951" si="18659">U951/U963</f>
        <v>#DIV/0!</v>
      </c>
      <c r="CD951" s="126" t="e">
        <f t="shared" ref="CD951" si="18660">V951/V963</f>
        <v>#DIV/0!</v>
      </c>
      <c r="CE951" s="127" t="e">
        <f t="shared" ref="CE951" si="18661">W951/W963</f>
        <v>#DIV/0!</v>
      </c>
      <c r="CF951" s="124" t="e">
        <f t="shared" ref="CF951" si="18662">X951/X963</f>
        <v>#DIV/0!</v>
      </c>
      <c r="CG951" s="125" t="e">
        <f t="shared" ref="CG951" si="18663">Y951/Y963</f>
        <v>#DIV/0!</v>
      </c>
      <c r="CH951" s="126" t="e">
        <f t="shared" ref="CH951" si="18664">Z951/Z963</f>
        <v>#DIV/0!</v>
      </c>
      <c r="CI951" s="124" t="e">
        <f t="shared" ref="CI951" si="18665">AA951/AA963</f>
        <v>#DIV/0!</v>
      </c>
      <c r="CJ951" s="130" t="e">
        <f t="shared" ref="CJ951" si="18666">AB951/AB963</f>
        <v>#DIV/0!</v>
      </c>
      <c r="CK951" s="131" t="e">
        <f t="shared" ref="CK951" si="18667">AC951/AC963</f>
        <v>#DIV/0!</v>
      </c>
    </row>
    <row r="952" spans="1:89" x14ac:dyDescent="0.2">
      <c r="A952" s="132" t="s">
        <v>29</v>
      </c>
      <c r="B952" s="198"/>
      <c r="C952" s="182"/>
      <c r="D952" s="183"/>
      <c r="E952" s="184"/>
      <c r="F952" s="181"/>
      <c r="G952" s="185"/>
      <c r="H952" s="183"/>
      <c r="I952" s="184"/>
      <c r="J952" s="181"/>
      <c r="K952" s="182"/>
      <c r="L952" s="183"/>
      <c r="M952" s="181"/>
      <c r="N952" s="186"/>
      <c r="O952" s="199"/>
      <c r="P952" s="181"/>
      <c r="Q952" s="182"/>
      <c r="R952" s="183"/>
      <c r="S952" s="184"/>
      <c r="T952" s="181"/>
      <c r="U952" s="185"/>
      <c r="V952" s="183"/>
      <c r="W952" s="200"/>
      <c r="X952" s="181"/>
      <c r="Y952" s="185"/>
      <c r="Z952" s="183"/>
      <c r="AA952" s="181"/>
      <c r="AB952" s="165">
        <f t="shared" si="18421"/>
        <v>0</v>
      </c>
      <c r="AC952" s="166">
        <f t="shared" si="18338"/>
        <v>0</v>
      </c>
      <c r="BI952" s="132" t="s">
        <v>29</v>
      </c>
      <c r="BJ952" s="124" t="e">
        <f>B952/B963</f>
        <v>#DIV/0!</v>
      </c>
      <c r="BK952" s="125" t="e">
        <f t="shared" ref="BK952" si="18668">C952/C963</f>
        <v>#DIV/0!</v>
      </c>
      <c r="BL952" s="126" t="e">
        <f t="shared" ref="BL952" si="18669">D952/D963</f>
        <v>#DIV/0!</v>
      </c>
      <c r="BM952" s="127" t="e">
        <f t="shared" ref="BM952" si="18670">E952/E963</f>
        <v>#DIV/0!</v>
      </c>
      <c r="BN952" s="124" t="e">
        <f t="shared" ref="BN952" si="18671">F952/F963</f>
        <v>#DIV/0!</v>
      </c>
      <c r="BO952" s="125" t="e">
        <f t="shared" ref="BO952" si="18672">G952/G963</f>
        <v>#DIV/0!</v>
      </c>
      <c r="BP952" s="126" t="e">
        <f t="shared" ref="BP952" si="18673">H952/H963</f>
        <v>#DIV/0!</v>
      </c>
      <c r="BQ952" s="127" t="e">
        <f t="shared" ref="BQ952" si="18674">I952/I963</f>
        <v>#DIV/0!</v>
      </c>
      <c r="BR952" s="124" t="e">
        <f t="shared" ref="BR952" si="18675">J952/J963</f>
        <v>#DIV/0!</v>
      </c>
      <c r="BS952" s="125" t="e">
        <f t="shared" ref="BS952" si="18676">K952/K963</f>
        <v>#DIV/0!</v>
      </c>
      <c r="BT952" s="126" t="e">
        <f t="shared" ref="BT952" si="18677">L952/L963</f>
        <v>#DIV/0!</v>
      </c>
      <c r="BU952" s="124" t="e">
        <f t="shared" ref="BU952" si="18678">M952/M963</f>
        <v>#DIV/0!</v>
      </c>
      <c r="BV952" s="128" t="e">
        <f t="shared" ref="BV952" si="18679">N952/N963</f>
        <v>#DIV/0!</v>
      </c>
      <c r="BW952" s="129" t="e">
        <f t="shared" ref="BW952" si="18680">O952/O963</f>
        <v>#DIV/0!</v>
      </c>
      <c r="BX952" s="124" t="e">
        <f t="shared" ref="BX952" si="18681">P952/P963</f>
        <v>#DIV/0!</v>
      </c>
      <c r="BY952" s="125" t="e">
        <f t="shared" ref="BY952" si="18682">Q952/Q963</f>
        <v>#DIV/0!</v>
      </c>
      <c r="BZ952" s="126" t="e">
        <f t="shared" ref="BZ952" si="18683">R952/R963</f>
        <v>#DIV/0!</v>
      </c>
      <c r="CA952" s="127" t="e">
        <f t="shared" ref="CA952" si="18684">S952/S963</f>
        <v>#DIV/0!</v>
      </c>
      <c r="CB952" s="124" t="e">
        <f t="shared" ref="CB952" si="18685">T952/T963</f>
        <v>#DIV/0!</v>
      </c>
      <c r="CC952" s="125" t="e">
        <f t="shared" ref="CC952" si="18686">U952/U963</f>
        <v>#DIV/0!</v>
      </c>
      <c r="CD952" s="126" t="e">
        <f t="shared" ref="CD952" si="18687">V952/V963</f>
        <v>#DIV/0!</v>
      </c>
      <c r="CE952" s="127" t="e">
        <f t="shared" ref="CE952" si="18688">W952/W963</f>
        <v>#DIV/0!</v>
      </c>
      <c r="CF952" s="124" t="e">
        <f t="shared" ref="CF952" si="18689">X952/X963</f>
        <v>#DIV/0!</v>
      </c>
      <c r="CG952" s="125" t="e">
        <f t="shared" ref="CG952" si="18690">Y952/Y963</f>
        <v>#DIV/0!</v>
      </c>
      <c r="CH952" s="126" t="e">
        <f t="shared" ref="CH952" si="18691">Z952/Z963</f>
        <v>#DIV/0!</v>
      </c>
      <c r="CI952" s="124" t="e">
        <f t="shared" ref="CI952" si="18692">AA952/AA963</f>
        <v>#DIV/0!</v>
      </c>
      <c r="CJ952" s="130" t="e">
        <f t="shared" ref="CJ952" si="18693">AB952/AB963</f>
        <v>#DIV/0!</v>
      </c>
      <c r="CK952" s="131" t="e">
        <f t="shared" ref="CK952" si="18694">AC952/AC963</f>
        <v>#DIV/0!</v>
      </c>
    </row>
    <row r="953" spans="1:89" x14ac:dyDescent="0.2">
      <c r="A953" s="140" t="s">
        <v>30</v>
      </c>
      <c r="B953" s="195"/>
      <c r="C953" s="189"/>
      <c r="D953" s="190"/>
      <c r="E953" s="191"/>
      <c r="F953" s="188"/>
      <c r="G953" s="192"/>
      <c r="H953" s="190"/>
      <c r="I953" s="191"/>
      <c r="J953" s="188"/>
      <c r="K953" s="189"/>
      <c r="L953" s="190"/>
      <c r="M953" s="188"/>
      <c r="N953" s="193"/>
      <c r="O953" s="196"/>
      <c r="P953" s="188"/>
      <c r="Q953" s="189"/>
      <c r="R953" s="190"/>
      <c r="S953" s="191"/>
      <c r="T953" s="188"/>
      <c r="U953" s="192"/>
      <c r="V953" s="190"/>
      <c r="W953" s="197"/>
      <c r="X953" s="188"/>
      <c r="Y953" s="192"/>
      <c r="Z953" s="190"/>
      <c r="AA953" s="188"/>
      <c r="AB953" s="165">
        <f t="shared" si="18421"/>
        <v>0</v>
      </c>
      <c r="AC953" s="166">
        <f t="shared" si="18338"/>
        <v>0</v>
      </c>
      <c r="BI953" s="140" t="s">
        <v>30</v>
      </c>
      <c r="BJ953" s="124" t="e">
        <f>B953/B963</f>
        <v>#DIV/0!</v>
      </c>
      <c r="BK953" s="125" t="e">
        <f t="shared" ref="BK953" si="18695">C953/C963</f>
        <v>#DIV/0!</v>
      </c>
      <c r="BL953" s="126" t="e">
        <f t="shared" ref="BL953" si="18696">D953/D963</f>
        <v>#DIV/0!</v>
      </c>
      <c r="BM953" s="127" t="e">
        <f t="shared" ref="BM953" si="18697">E953/E963</f>
        <v>#DIV/0!</v>
      </c>
      <c r="BN953" s="124" t="e">
        <f t="shared" ref="BN953" si="18698">F953/F963</f>
        <v>#DIV/0!</v>
      </c>
      <c r="BO953" s="125" t="e">
        <f t="shared" ref="BO953" si="18699">G953/G963</f>
        <v>#DIV/0!</v>
      </c>
      <c r="BP953" s="126" t="e">
        <f t="shared" ref="BP953" si="18700">H953/H963</f>
        <v>#DIV/0!</v>
      </c>
      <c r="BQ953" s="127" t="e">
        <f t="shared" ref="BQ953" si="18701">I953/I963</f>
        <v>#DIV/0!</v>
      </c>
      <c r="BR953" s="124" t="e">
        <f t="shared" ref="BR953" si="18702">J953/J963</f>
        <v>#DIV/0!</v>
      </c>
      <c r="BS953" s="125" t="e">
        <f t="shared" ref="BS953" si="18703">K953/K963</f>
        <v>#DIV/0!</v>
      </c>
      <c r="BT953" s="126" t="e">
        <f t="shared" ref="BT953" si="18704">L953/L963</f>
        <v>#DIV/0!</v>
      </c>
      <c r="BU953" s="124" t="e">
        <f t="shared" ref="BU953" si="18705">M953/M963</f>
        <v>#DIV/0!</v>
      </c>
      <c r="BV953" s="128" t="e">
        <f t="shared" ref="BV953" si="18706">N953/N963</f>
        <v>#DIV/0!</v>
      </c>
      <c r="BW953" s="129" t="e">
        <f t="shared" ref="BW953" si="18707">O953/O963</f>
        <v>#DIV/0!</v>
      </c>
      <c r="BX953" s="124" t="e">
        <f t="shared" ref="BX953" si="18708">P953/P963</f>
        <v>#DIV/0!</v>
      </c>
      <c r="BY953" s="125" t="e">
        <f t="shared" ref="BY953" si="18709">Q953/Q963</f>
        <v>#DIV/0!</v>
      </c>
      <c r="BZ953" s="126" t="e">
        <f t="shared" ref="BZ953" si="18710">R953/R963</f>
        <v>#DIV/0!</v>
      </c>
      <c r="CA953" s="127" t="e">
        <f t="shared" ref="CA953" si="18711">S953/S963</f>
        <v>#DIV/0!</v>
      </c>
      <c r="CB953" s="124" t="e">
        <f t="shared" ref="CB953" si="18712">T953/T963</f>
        <v>#DIV/0!</v>
      </c>
      <c r="CC953" s="125" t="e">
        <f t="shared" ref="CC953" si="18713">U953/U963</f>
        <v>#DIV/0!</v>
      </c>
      <c r="CD953" s="126" t="e">
        <f t="shared" ref="CD953" si="18714">V953/V963</f>
        <v>#DIV/0!</v>
      </c>
      <c r="CE953" s="127" t="e">
        <f t="shared" ref="CE953" si="18715">W953/W963</f>
        <v>#DIV/0!</v>
      </c>
      <c r="CF953" s="124" t="e">
        <f t="shared" ref="CF953" si="18716">X953/X963</f>
        <v>#DIV/0!</v>
      </c>
      <c r="CG953" s="125" t="e">
        <f t="shared" ref="CG953" si="18717">Y953/Y963</f>
        <v>#DIV/0!</v>
      </c>
      <c r="CH953" s="126" t="e">
        <f t="shared" ref="CH953" si="18718">Z953/Z963</f>
        <v>#DIV/0!</v>
      </c>
      <c r="CI953" s="124" t="e">
        <f t="shared" ref="CI953" si="18719">AA953/AA963</f>
        <v>#DIV/0!</v>
      </c>
      <c r="CJ953" s="130" t="e">
        <f t="shared" ref="CJ953" si="18720">AB953/AB963</f>
        <v>#DIV/0!</v>
      </c>
      <c r="CK953" s="131" t="e">
        <f t="shared" ref="CK953" si="18721">AC953/AC963</f>
        <v>#DIV/0!</v>
      </c>
    </row>
    <row r="954" spans="1:89" x14ac:dyDescent="0.2">
      <c r="A954" s="132" t="s">
        <v>31</v>
      </c>
      <c r="B954" s="198"/>
      <c r="C954" s="182"/>
      <c r="D954" s="183"/>
      <c r="E954" s="184"/>
      <c r="F954" s="181"/>
      <c r="G954" s="185"/>
      <c r="H954" s="183"/>
      <c r="I954" s="184"/>
      <c r="J954" s="181"/>
      <c r="K954" s="182"/>
      <c r="L954" s="183"/>
      <c r="M954" s="181"/>
      <c r="N954" s="186"/>
      <c r="O954" s="199"/>
      <c r="P954" s="181"/>
      <c r="Q954" s="182"/>
      <c r="R954" s="183"/>
      <c r="S954" s="184"/>
      <c r="T954" s="181"/>
      <c r="U954" s="185"/>
      <c r="V954" s="183"/>
      <c r="W954" s="200"/>
      <c r="X954" s="181"/>
      <c r="Y954" s="185"/>
      <c r="Z954" s="183"/>
      <c r="AA954" s="181"/>
      <c r="AB954" s="165">
        <f t="shared" si="18421"/>
        <v>0</v>
      </c>
      <c r="AC954" s="166">
        <f t="shared" si="18338"/>
        <v>0</v>
      </c>
      <c r="BI954" s="132" t="s">
        <v>31</v>
      </c>
      <c r="BJ954" s="124" t="e">
        <f>B954/B963</f>
        <v>#DIV/0!</v>
      </c>
      <c r="BK954" s="125" t="e">
        <f t="shared" ref="BK954" si="18722">C954/C963</f>
        <v>#DIV/0!</v>
      </c>
      <c r="BL954" s="126" t="e">
        <f t="shared" ref="BL954" si="18723">D954/D963</f>
        <v>#DIV/0!</v>
      </c>
      <c r="BM954" s="127" t="e">
        <f t="shared" ref="BM954" si="18724">E954/E963</f>
        <v>#DIV/0!</v>
      </c>
      <c r="BN954" s="124" t="e">
        <f t="shared" ref="BN954" si="18725">F954/F963</f>
        <v>#DIV/0!</v>
      </c>
      <c r="BO954" s="125" t="e">
        <f t="shared" ref="BO954" si="18726">G954/G963</f>
        <v>#DIV/0!</v>
      </c>
      <c r="BP954" s="126" t="e">
        <f t="shared" ref="BP954" si="18727">H954/H963</f>
        <v>#DIV/0!</v>
      </c>
      <c r="BQ954" s="127" t="e">
        <f t="shared" ref="BQ954" si="18728">I954/I963</f>
        <v>#DIV/0!</v>
      </c>
      <c r="BR954" s="124" t="e">
        <f t="shared" ref="BR954" si="18729">J954/J963</f>
        <v>#DIV/0!</v>
      </c>
      <c r="BS954" s="125" t="e">
        <f t="shared" ref="BS954" si="18730">K954/K963</f>
        <v>#DIV/0!</v>
      </c>
      <c r="BT954" s="126" t="e">
        <f t="shared" ref="BT954" si="18731">L954/L963</f>
        <v>#DIV/0!</v>
      </c>
      <c r="BU954" s="124" t="e">
        <f t="shared" ref="BU954" si="18732">M954/M963</f>
        <v>#DIV/0!</v>
      </c>
      <c r="BV954" s="128" t="e">
        <f t="shared" ref="BV954" si="18733">N954/N963</f>
        <v>#DIV/0!</v>
      </c>
      <c r="BW954" s="129" t="e">
        <f t="shared" ref="BW954" si="18734">O954/O963</f>
        <v>#DIV/0!</v>
      </c>
      <c r="BX954" s="124" t="e">
        <f t="shared" ref="BX954" si="18735">P954/P963</f>
        <v>#DIV/0!</v>
      </c>
      <c r="BY954" s="125" t="e">
        <f t="shared" ref="BY954" si="18736">Q954/Q963</f>
        <v>#DIV/0!</v>
      </c>
      <c r="BZ954" s="126" t="e">
        <f t="shared" ref="BZ954" si="18737">R954/R963</f>
        <v>#DIV/0!</v>
      </c>
      <c r="CA954" s="127" t="e">
        <f t="shared" ref="CA954" si="18738">S954/S963</f>
        <v>#DIV/0!</v>
      </c>
      <c r="CB954" s="124" t="e">
        <f t="shared" ref="CB954" si="18739">T954/T963</f>
        <v>#DIV/0!</v>
      </c>
      <c r="CC954" s="125" t="e">
        <f t="shared" ref="CC954" si="18740">U954/U963</f>
        <v>#DIV/0!</v>
      </c>
      <c r="CD954" s="126" t="e">
        <f t="shared" ref="CD954" si="18741">V954/V963</f>
        <v>#DIV/0!</v>
      </c>
      <c r="CE954" s="127" t="e">
        <f t="shared" ref="CE954" si="18742">W954/W963</f>
        <v>#DIV/0!</v>
      </c>
      <c r="CF954" s="124" t="e">
        <f t="shared" ref="CF954" si="18743">X954/X963</f>
        <v>#DIV/0!</v>
      </c>
      <c r="CG954" s="125" t="e">
        <f t="shared" ref="CG954" si="18744">Y954/Y963</f>
        <v>#DIV/0!</v>
      </c>
      <c r="CH954" s="126" t="e">
        <f t="shared" ref="CH954" si="18745">Z954/Z963</f>
        <v>#DIV/0!</v>
      </c>
      <c r="CI954" s="124" t="e">
        <f t="shared" ref="CI954" si="18746">AA954/AA963</f>
        <v>#DIV/0!</v>
      </c>
      <c r="CJ954" s="130" t="e">
        <f t="shared" ref="CJ954" si="18747">AB954/AB963</f>
        <v>#DIV/0!</v>
      </c>
      <c r="CK954" s="131" t="e">
        <f t="shared" ref="CK954" si="18748">AC954/AC963</f>
        <v>#DIV/0!</v>
      </c>
    </row>
    <row r="955" spans="1:89" x14ac:dyDescent="0.2">
      <c r="A955" s="140" t="s">
        <v>32</v>
      </c>
      <c r="B955" s="195"/>
      <c r="C955" s="189"/>
      <c r="D955" s="190"/>
      <c r="E955" s="191"/>
      <c r="F955" s="188"/>
      <c r="G955" s="192"/>
      <c r="H955" s="190"/>
      <c r="I955" s="191"/>
      <c r="J955" s="188"/>
      <c r="K955" s="189"/>
      <c r="L955" s="190"/>
      <c r="M955" s="188"/>
      <c r="N955" s="193"/>
      <c r="O955" s="196"/>
      <c r="P955" s="188"/>
      <c r="Q955" s="189"/>
      <c r="R955" s="190"/>
      <c r="S955" s="191"/>
      <c r="T955" s="188"/>
      <c r="U955" s="192"/>
      <c r="V955" s="190"/>
      <c r="W955" s="197"/>
      <c r="X955" s="188"/>
      <c r="Y955" s="192"/>
      <c r="Z955" s="190"/>
      <c r="AA955" s="188"/>
      <c r="AB955" s="165">
        <f t="shared" si="18421"/>
        <v>0</v>
      </c>
      <c r="AC955" s="166">
        <f t="shared" si="18338"/>
        <v>0</v>
      </c>
      <c r="BI955" s="140" t="s">
        <v>32</v>
      </c>
      <c r="BJ955" s="124" t="e">
        <f>B955/B963</f>
        <v>#DIV/0!</v>
      </c>
      <c r="BK955" s="125" t="e">
        <f t="shared" ref="BK955" si="18749">C955/C963</f>
        <v>#DIV/0!</v>
      </c>
      <c r="BL955" s="126" t="e">
        <f t="shared" ref="BL955" si="18750">D955/D963</f>
        <v>#DIV/0!</v>
      </c>
      <c r="BM955" s="127" t="e">
        <f t="shared" ref="BM955" si="18751">E955/E963</f>
        <v>#DIV/0!</v>
      </c>
      <c r="BN955" s="124" t="e">
        <f t="shared" ref="BN955" si="18752">F955/F963</f>
        <v>#DIV/0!</v>
      </c>
      <c r="BO955" s="125" t="e">
        <f t="shared" ref="BO955" si="18753">G955/G963</f>
        <v>#DIV/0!</v>
      </c>
      <c r="BP955" s="126" t="e">
        <f t="shared" ref="BP955" si="18754">H955/H963</f>
        <v>#DIV/0!</v>
      </c>
      <c r="BQ955" s="127" t="e">
        <f t="shared" ref="BQ955" si="18755">I955/I963</f>
        <v>#DIV/0!</v>
      </c>
      <c r="BR955" s="124" t="e">
        <f t="shared" ref="BR955" si="18756">J955/J963</f>
        <v>#DIV/0!</v>
      </c>
      <c r="BS955" s="125" t="e">
        <f t="shared" ref="BS955" si="18757">K955/K963</f>
        <v>#DIV/0!</v>
      </c>
      <c r="BT955" s="126" t="e">
        <f t="shared" ref="BT955" si="18758">L955/L963</f>
        <v>#DIV/0!</v>
      </c>
      <c r="BU955" s="124" t="e">
        <f t="shared" ref="BU955" si="18759">M955/M963</f>
        <v>#DIV/0!</v>
      </c>
      <c r="BV955" s="128" t="e">
        <f t="shared" ref="BV955" si="18760">N955/N963</f>
        <v>#DIV/0!</v>
      </c>
      <c r="BW955" s="129" t="e">
        <f t="shared" ref="BW955" si="18761">O955/O963</f>
        <v>#DIV/0!</v>
      </c>
      <c r="BX955" s="124" t="e">
        <f t="shared" ref="BX955" si="18762">P955/P963</f>
        <v>#DIV/0!</v>
      </c>
      <c r="BY955" s="125" t="e">
        <f t="shared" ref="BY955" si="18763">Q955/Q963</f>
        <v>#DIV/0!</v>
      </c>
      <c r="BZ955" s="126" t="e">
        <f t="shared" ref="BZ955" si="18764">R955/R963</f>
        <v>#DIV/0!</v>
      </c>
      <c r="CA955" s="127" t="e">
        <f t="shared" ref="CA955" si="18765">S955/S963</f>
        <v>#DIV/0!</v>
      </c>
      <c r="CB955" s="124" t="e">
        <f t="shared" ref="CB955" si="18766">T955/T963</f>
        <v>#DIV/0!</v>
      </c>
      <c r="CC955" s="125" t="e">
        <f t="shared" ref="CC955" si="18767">U955/U963</f>
        <v>#DIV/0!</v>
      </c>
      <c r="CD955" s="126" t="e">
        <f t="shared" ref="CD955" si="18768">V955/V963</f>
        <v>#DIV/0!</v>
      </c>
      <c r="CE955" s="127" t="e">
        <f t="shared" ref="CE955" si="18769">W955/W963</f>
        <v>#DIV/0!</v>
      </c>
      <c r="CF955" s="124" t="e">
        <f t="shared" ref="CF955" si="18770">X955/X963</f>
        <v>#DIV/0!</v>
      </c>
      <c r="CG955" s="125" t="e">
        <f t="shared" ref="CG955" si="18771">Y955/Y963</f>
        <v>#DIV/0!</v>
      </c>
      <c r="CH955" s="126" t="e">
        <f t="shared" ref="CH955" si="18772">Z955/Z963</f>
        <v>#DIV/0!</v>
      </c>
      <c r="CI955" s="124" t="e">
        <f t="shared" ref="CI955" si="18773">AA955/AA963</f>
        <v>#DIV/0!</v>
      </c>
      <c r="CJ955" s="130" t="e">
        <f t="shared" ref="CJ955" si="18774">AB955/AB963</f>
        <v>#DIV/0!</v>
      </c>
      <c r="CK955" s="131" t="e">
        <f t="shared" ref="CK955" si="18775">AC955/AC963</f>
        <v>#DIV/0!</v>
      </c>
    </row>
    <row r="956" spans="1:89" x14ac:dyDescent="0.2">
      <c r="A956" s="132" t="s">
        <v>33</v>
      </c>
      <c r="B956" s="198"/>
      <c r="C956" s="182"/>
      <c r="D956" s="183"/>
      <c r="E956" s="184"/>
      <c r="F956" s="181"/>
      <c r="G956" s="185"/>
      <c r="H956" s="183"/>
      <c r="I956" s="184"/>
      <c r="J956" s="181"/>
      <c r="K956" s="182"/>
      <c r="L956" s="183"/>
      <c r="M956" s="181"/>
      <c r="N956" s="186"/>
      <c r="O956" s="199"/>
      <c r="P956" s="181"/>
      <c r="Q956" s="182"/>
      <c r="R956" s="183"/>
      <c r="S956" s="184"/>
      <c r="T956" s="181"/>
      <c r="U956" s="185"/>
      <c r="V956" s="183"/>
      <c r="W956" s="200"/>
      <c r="X956" s="181"/>
      <c r="Y956" s="185"/>
      <c r="Z956" s="183"/>
      <c r="AA956" s="181"/>
      <c r="AB956" s="165">
        <f t="shared" si="18421"/>
        <v>0</v>
      </c>
      <c r="AC956" s="166">
        <f t="shared" si="18338"/>
        <v>0</v>
      </c>
      <c r="BI956" s="132" t="s">
        <v>33</v>
      </c>
      <c r="BJ956" s="124" t="e">
        <f>B956/B963</f>
        <v>#DIV/0!</v>
      </c>
      <c r="BK956" s="125" t="e">
        <f t="shared" ref="BK956" si="18776">C956/C963</f>
        <v>#DIV/0!</v>
      </c>
      <c r="BL956" s="126" t="e">
        <f t="shared" ref="BL956" si="18777">D956/D963</f>
        <v>#DIV/0!</v>
      </c>
      <c r="BM956" s="127" t="e">
        <f t="shared" ref="BM956" si="18778">E956/E963</f>
        <v>#DIV/0!</v>
      </c>
      <c r="BN956" s="124" t="e">
        <f t="shared" ref="BN956" si="18779">F956/F963</f>
        <v>#DIV/0!</v>
      </c>
      <c r="BO956" s="125" t="e">
        <f t="shared" ref="BO956" si="18780">G956/G963</f>
        <v>#DIV/0!</v>
      </c>
      <c r="BP956" s="126" t="e">
        <f t="shared" ref="BP956" si="18781">H956/H963</f>
        <v>#DIV/0!</v>
      </c>
      <c r="BQ956" s="127" t="e">
        <f t="shared" ref="BQ956" si="18782">I956/I963</f>
        <v>#DIV/0!</v>
      </c>
      <c r="BR956" s="124" t="e">
        <f t="shared" ref="BR956" si="18783">J956/J963</f>
        <v>#DIV/0!</v>
      </c>
      <c r="BS956" s="125" t="e">
        <f t="shared" ref="BS956" si="18784">K956/K963</f>
        <v>#DIV/0!</v>
      </c>
      <c r="BT956" s="126" t="e">
        <f t="shared" ref="BT956" si="18785">L956/L963</f>
        <v>#DIV/0!</v>
      </c>
      <c r="BU956" s="124" t="e">
        <f t="shared" ref="BU956" si="18786">M956/M963</f>
        <v>#DIV/0!</v>
      </c>
      <c r="BV956" s="128" t="e">
        <f t="shared" ref="BV956" si="18787">N956/N963</f>
        <v>#DIV/0!</v>
      </c>
      <c r="BW956" s="129" t="e">
        <f t="shared" ref="BW956" si="18788">O956/O963</f>
        <v>#DIV/0!</v>
      </c>
      <c r="BX956" s="124" t="e">
        <f t="shared" ref="BX956" si="18789">P956/P963</f>
        <v>#DIV/0!</v>
      </c>
      <c r="BY956" s="125" t="e">
        <f t="shared" ref="BY956" si="18790">Q956/Q963</f>
        <v>#DIV/0!</v>
      </c>
      <c r="BZ956" s="126" t="e">
        <f t="shared" ref="BZ956" si="18791">R956/R963</f>
        <v>#DIV/0!</v>
      </c>
      <c r="CA956" s="127" t="e">
        <f t="shared" ref="CA956" si="18792">S956/S963</f>
        <v>#DIV/0!</v>
      </c>
      <c r="CB956" s="124" t="e">
        <f t="shared" ref="CB956" si="18793">T956/T963</f>
        <v>#DIV/0!</v>
      </c>
      <c r="CC956" s="125" t="e">
        <f t="shared" ref="CC956" si="18794">U956/U963</f>
        <v>#DIV/0!</v>
      </c>
      <c r="CD956" s="126" t="e">
        <f t="shared" ref="CD956" si="18795">V956/V963</f>
        <v>#DIV/0!</v>
      </c>
      <c r="CE956" s="127" t="e">
        <f t="shared" ref="CE956" si="18796">W956/W963</f>
        <v>#DIV/0!</v>
      </c>
      <c r="CF956" s="124" t="e">
        <f t="shared" ref="CF956" si="18797">X956/X963</f>
        <v>#DIV/0!</v>
      </c>
      <c r="CG956" s="125" t="e">
        <f t="shared" ref="CG956" si="18798">Y956/Y963</f>
        <v>#DIV/0!</v>
      </c>
      <c r="CH956" s="126" t="e">
        <f t="shared" ref="CH956" si="18799">Z956/Z963</f>
        <v>#DIV/0!</v>
      </c>
      <c r="CI956" s="124" t="e">
        <f t="shared" ref="CI956" si="18800">AA956/AA963</f>
        <v>#DIV/0!</v>
      </c>
      <c r="CJ956" s="130" t="e">
        <f t="shared" ref="CJ956" si="18801">AB956/AB963</f>
        <v>#DIV/0!</v>
      </c>
      <c r="CK956" s="131" t="e">
        <f t="shared" ref="CK956" si="18802">AC956/AC963</f>
        <v>#DIV/0!</v>
      </c>
    </row>
    <row r="957" spans="1:89" x14ac:dyDescent="0.2">
      <c r="A957" s="140" t="s">
        <v>34</v>
      </c>
      <c r="B957" s="195"/>
      <c r="C957" s="189"/>
      <c r="D957" s="190"/>
      <c r="E957" s="191"/>
      <c r="F957" s="188"/>
      <c r="G957" s="192"/>
      <c r="H957" s="190"/>
      <c r="I957" s="191"/>
      <c r="J957" s="188"/>
      <c r="K957" s="189"/>
      <c r="L957" s="190"/>
      <c r="M957" s="188"/>
      <c r="N957" s="193"/>
      <c r="O957" s="196"/>
      <c r="P957" s="188"/>
      <c r="Q957" s="189"/>
      <c r="R957" s="190"/>
      <c r="S957" s="191"/>
      <c r="T957" s="188"/>
      <c r="U957" s="192"/>
      <c r="V957" s="190"/>
      <c r="W957" s="197"/>
      <c r="X957" s="188"/>
      <c r="Y957" s="192"/>
      <c r="Z957" s="190"/>
      <c r="AA957" s="188"/>
      <c r="AB957" s="165">
        <f t="shared" si="18421"/>
        <v>0</v>
      </c>
      <c r="AC957" s="166">
        <f t="shared" si="18338"/>
        <v>0</v>
      </c>
      <c r="BI957" s="140" t="s">
        <v>34</v>
      </c>
      <c r="BJ957" s="124" t="e">
        <f>B957/B963</f>
        <v>#DIV/0!</v>
      </c>
      <c r="BK957" s="125" t="e">
        <f t="shared" ref="BK957" si="18803">C957/C963</f>
        <v>#DIV/0!</v>
      </c>
      <c r="BL957" s="126" t="e">
        <f t="shared" ref="BL957" si="18804">D957/D963</f>
        <v>#DIV/0!</v>
      </c>
      <c r="BM957" s="127" t="e">
        <f t="shared" ref="BM957" si="18805">E957/E963</f>
        <v>#DIV/0!</v>
      </c>
      <c r="BN957" s="124" t="e">
        <f t="shared" ref="BN957" si="18806">F957/F963</f>
        <v>#DIV/0!</v>
      </c>
      <c r="BO957" s="125" t="e">
        <f t="shared" ref="BO957" si="18807">G957/G963</f>
        <v>#DIV/0!</v>
      </c>
      <c r="BP957" s="126" t="e">
        <f t="shared" ref="BP957" si="18808">H957/H963</f>
        <v>#DIV/0!</v>
      </c>
      <c r="BQ957" s="127" t="e">
        <f t="shared" ref="BQ957" si="18809">I957/I963</f>
        <v>#DIV/0!</v>
      </c>
      <c r="BR957" s="124" t="e">
        <f t="shared" ref="BR957" si="18810">J957/J963</f>
        <v>#DIV/0!</v>
      </c>
      <c r="BS957" s="125" t="e">
        <f t="shared" ref="BS957" si="18811">K957/K963</f>
        <v>#DIV/0!</v>
      </c>
      <c r="BT957" s="126" t="e">
        <f t="shared" ref="BT957" si="18812">L957/L963</f>
        <v>#DIV/0!</v>
      </c>
      <c r="BU957" s="124" t="e">
        <f t="shared" ref="BU957" si="18813">M957/M963</f>
        <v>#DIV/0!</v>
      </c>
      <c r="BV957" s="128" t="e">
        <f t="shared" ref="BV957" si="18814">N957/N963</f>
        <v>#DIV/0!</v>
      </c>
      <c r="BW957" s="129" t="e">
        <f t="shared" ref="BW957" si="18815">O957/O963</f>
        <v>#DIV/0!</v>
      </c>
      <c r="BX957" s="124" t="e">
        <f t="shared" ref="BX957" si="18816">P957/P963</f>
        <v>#DIV/0!</v>
      </c>
      <c r="BY957" s="125" t="e">
        <f t="shared" ref="BY957" si="18817">Q957/Q963</f>
        <v>#DIV/0!</v>
      </c>
      <c r="BZ957" s="126" t="e">
        <f t="shared" ref="BZ957" si="18818">R957/R963</f>
        <v>#DIV/0!</v>
      </c>
      <c r="CA957" s="127" t="e">
        <f t="shared" ref="CA957" si="18819">S957/S963</f>
        <v>#DIV/0!</v>
      </c>
      <c r="CB957" s="124" t="e">
        <f t="shared" ref="CB957" si="18820">T957/T963</f>
        <v>#DIV/0!</v>
      </c>
      <c r="CC957" s="125" t="e">
        <f t="shared" ref="CC957" si="18821">U957/U963</f>
        <v>#DIV/0!</v>
      </c>
      <c r="CD957" s="126" t="e">
        <f t="shared" ref="CD957" si="18822">V957/V963</f>
        <v>#DIV/0!</v>
      </c>
      <c r="CE957" s="127" t="e">
        <f t="shared" ref="CE957" si="18823">W957/W963</f>
        <v>#DIV/0!</v>
      </c>
      <c r="CF957" s="124" t="e">
        <f t="shared" ref="CF957" si="18824">X957/X963</f>
        <v>#DIV/0!</v>
      </c>
      <c r="CG957" s="125" t="e">
        <f t="shared" ref="CG957" si="18825">Y957/Y963</f>
        <v>#DIV/0!</v>
      </c>
      <c r="CH957" s="126" t="e">
        <f t="shared" ref="CH957" si="18826">Z957/Z963</f>
        <v>#DIV/0!</v>
      </c>
      <c r="CI957" s="124" t="e">
        <f t="shared" ref="CI957" si="18827">AA957/AA963</f>
        <v>#DIV/0!</v>
      </c>
      <c r="CJ957" s="130" t="e">
        <f t="shared" ref="CJ957" si="18828">AB957/AB963</f>
        <v>#DIV/0!</v>
      </c>
      <c r="CK957" s="131" t="e">
        <f t="shared" ref="CK957" si="18829">AC957/AC963</f>
        <v>#DIV/0!</v>
      </c>
    </row>
    <row r="958" spans="1:89" x14ac:dyDescent="0.2">
      <c r="A958" s="132" t="s">
        <v>35</v>
      </c>
      <c r="B958" s="198"/>
      <c r="C958" s="182"/>
      <c r="D958" s="183"/>
      <c r="E958" s="184"/>
      <c r="F958" s="181"/>
      <c r="G958" s="185"/>
      <c r="H958" s="183"/>
      <c r="I958" s="184"/>
      <c r="J958" s="181"/>
      <c r="K958" s="182"/>
      <c r="L958" s="183"/>
      <c r="M958" s="181"/>
      <c r="N958" s="186"/>
      <c r="O958" s="199"/>
      <c r="P958" s="181"/>
      <c r="Q958" s="182"/>
      <c r="R958" s="183"/>
      <c r="S958" s="184"/>
      <c r="T958" s="181"/>
      <c r="U958" s="185"/>
      <c r="V958" s="183"/>
      <c r="W958" s="200"/>
      <c r="X958" s="181"/>
      <c r="Y958" s="185"/>
      <c r="Z958" s="183"/>
      <c r="AA958" s="181"/>
      <c r="AB958" s="165">
        <f t="shared" si="18421"/>
        <v>0</v>
      </c>
      <c r="AC958" s="166">
        <f t="shared" si="18338"/>
        <v>0</v>
      </c>
      <c r="BI958" s="132" t="s">
        <v>35</v>
      </c>
      <c r="BJ958" s="124" t="e">
        <f>B958/B963</f>
        <v>#DIV/0!</v>
      </c>
      <c r="BK958" s="125" t="e">
        <f t="shared" ref="BK958" si="18830">C958/C963</f>
        <v>#DIV/0!</v>
      </c>
      <c r="BL958" s="126" t="e">
        <f t="shared" ref="BL958" si="18831">D958/D963</f>
        <v>#DIV/0!</v>
      </c>
      <c r="BM958" s="127" t="e">
        <f t="shared" ref="BM958" si="18832">E958/E963</f>
        <v>#DIV/0!</v>
      </c>
      <c r="BN958" s="124" t="e">
        <f t="shared" ref="BN958" si="18833">F958/F963</f>
        <v>#DIV/0!</v>
      </c>
      <c r="BO958" s="125" t="e">
        <f t="shared" ref="BO958" si="18834">G958/G963</f>
        <v>#DIV/0!</v>
      </c>
      <c r="BP958" s="126" t="e">
        <f t="shared" ref="BP958" si="18835">H958/H963</f>
        <v>#DIV/0!</v>
      </c>
      <c r="BQ958" s="127" t="e">
        <f t="shared" ref="BQ958" si="18836">I958/I963</f>
        <v>#DIV/0!</v>
      </c>
      <c r="BR958" s="124" t="e">
        <f t="shared" ref="BR958" si="18837">J958/J963</f>
        <v>#DIV/0!</v>
      </c>
      <c r="BS958" s="125" t="e">
        <f t="shared" ref="BS958" si="18838">K958/K963</f>
        <v>#DIV/0!</v>
      </c>
      <c r="BT958" s="126" t="e">
        <f t="shared" ref="BT958" si="18839">L958/L963</f>
        <v>#DIV/0!</v>
      </c>
      <c r="BU958" s="124" t="e">
        <f t="shared" ref="BU958" si="18840">M958/M963</f>
        <v>#DIV/0!</v>
      </c>
      <c r="BV958" s="128" t="e">
        <f t="shared" ref="BV958" si="18841">N958/N963</f>
        <v>#DIV/0!</v>
      </c>
      <c r="BW958" s="129" t="e">
        <f t="shared" ref="BW958" si="18842">O958/O963</f>
        <v>#DIV/0!</v>
      </c>
      <c r="BX958" s="124" t="e">
        <f t="shared" ref="BX958" si="18843">P958/P963</f>
        <v>#DIV/0!</v>
      </c>
      <c r="BY958" s="125" t="e">
        <f t="shared" ref="BY958" si="18844">Q958/Q963</f>
        <v>#DIV/0!</v>
      </c>
      <c r="BZ958" s="126" t="e">
        <f t="shared" ref="BZ958" si="18845">R958/R963</f>
        <v>#DIV/0!</v>
      </c>
      <c r="CA958" s="127" t="e">
        <f t="shared" ref="CA958" si="18846">S958/S963</f>
        <v>#DIV/0!</v>
      </c>
      <c r="CB958" s="124" t="e">
        <f t="shared" ref="CB958" si="18847">T958/T963</f>
        <v>#DIV/0!</v>
      </c>
      <c r="CC958" s="125" t="e">
        <f t="shared" ref="CC958" si="18848">U958/U963</f>
        <v>#DIV/0!</v>
      </c>
      <c r="CD958" s="126" t="e">
        <f t="shared" ref="CD958" si="18849">V958/V963</f>
        <v>#DIV/0!</v>
      </c>
      <c r="CE958" s="127" t="e">
        <f t="shared" ref="CE958" si="18850">W958/W963</f>
        <v>#DIV/0!</v>
      </c>
      <c r="CF958" s="124" t="e">
        <f t="shared" ref="CF958" si="18851">X958/X963</f>
        <v>#DIV/0!</v>
      </c>
      <c r="CG958" s="125" t="e">
        <f t="shared" ref="CG958" si="18852">Y958/Y963</f>
        <v>#DIV/0!</v>
      </c>
      <c r="CH958" s="126" t="e">
        <f t="shared" ref="CH958" si="18853">Z958/Z963</f>
        <v>#DIV/0!</v>
      </c>
      <c r="CI958" s="124" t="e">
        <f t="shared" ref="CI958" si="18854">AA958/AA963</f>
        <v>#DIV/0!</v>
      </c>
      <c r="CJ958" s="130" t="e">
        <f t="shared" ref="CJ958" si="18855">AB958/AB963</f>
        <v>#DIV/0!</v>
      </c>
      <c r="CK958" s="131" t="e">
        <f t="shared" ref="CK958" si="18856">AC958/AC963</f>
        <v>#DIV/0!</v>
      </c>
    </row>
    <row r="959" spans="1:89" x14ac:dyDescent="0.2">
      <c r="A959" s="140" t="s">
        <v>36</v>
      </c>
      <c r="B959" s="195"/>
      <c r="C959" s="189"/>
      <c r="D959" s="190"/>
      <c r="E959" s="191"/>
      <c r="F959" s="188"/>
      <c r="G959" s="192"/>
      <c r="H959" s="190"/>
      <c r="I959" s="191"/>
      <c r="J959" s="188"/>
      <c r="K959" s="192"/>
      <c r="L959" s="190"/>
      <c r="M959" s="188"/>
      <c r="N959" s="193"/>
      <c r="O959" s="196"/>
      <c r="P959" s="188"/>
      <c r="Q959" s="192"/>
      <c r="R959" s="190"/>
      <c r="S959" s="191"/>
      <c r="T959" s="188"/>
      <c r="U959" s="192"/>
      <c r="V959" s="190"/>
      <c r="W959" s="191"/>
      <c r="X959" s="188"/>
      <c r="Y959" s="192"/>
      <c r="Z959" s="190"/>
      <c r="AA959" s="188"/>
      <c r="AB959" s="165">
        <f t="shared" si="18421"/>
        <v>0</v>
      </c>
      <c r="AC959" s="166">
        <f t="shared" si="18338"/>
        <v>0</v>
      </c>
      <c r="BI959" s="140" t="s">
        <v>36</v>
      </c>
      <c r="BJ959" s="124" t="e">
        <f>B959/B963</f>
        <v>#DIV/0!</v>
      </c>
      <c r="BK959" s="125" t="e">
        <f t="shared" ref="BK959" si="18857">C959/C963</f>
        <v>#DIV/0!</v>
      </c>
      <c r="BL959" s="126" t="e">
        <f t="shared" ref="BL959" si="18858">D959/D963</f>
        <v>#DIV/0!</v>
      </c>
      <c r="BM959" s="127" t="e">
        <f t="shared" ref="BM959" si="18859">E959/E963</f>
        <v>#DIV/0!</v>
      </c>
      <c r="BN959" s="124" t="e">
        <f t="shared" ref="BN959" si="18860">F959/F963</f>
        <v>#DIV/0!</v>
      </c>
      <c r="BO959" s="125" t="e">
        <f t="shared" ref="BO959" si="18861">G959/G963</f>
        <v>#DIV/0!</v>
      </c>
      <c r="BP959" s="126" t="e">
        <f t="shared" ref="BP959" si="18862">H959/H963</f>
        <v>#DIV/0!</v>
      </c>
      <c r="BQ959" s="127" t="e">
        <f t="shared" ref="BQ959" si="18863">I959/I963</f>
        <v>#DIV/0!</v>
      </c>
      <c r="BR959" s="124" t="e">
        <f t="shared" ref="BR959" si="18864">J959/J963</f>
        <v>#DIV/0!</v>
      </c>
      <c r="BS959" s="125" t="e">
        <f t="shared" ref="BS959" si="18865">K959/K963</f>
        <v>#DIV/0!</v>
      </c>
      <c r="BT959" s="126" t="e">
        <f t="shared" ref="BT959" si="18866">L959/L963</f>
        <v>#DIV/0!</v>
      </c>
      <c r="BU959" s="124" t="e">
        <f t="shared" ref="BU959" si="18867">M959/M963</f>
        <v>#DIV/0!</v>
      </c>
      <c r="BV959" s="128" t="e">
        <f t="shared" ref="BV959" si="18868">N959/N963</f>
        <v>#DIV/0!</v>
      </c>
      <c r="BW959" s="129" t="e">
        <f t="shared" ref="BW959" si="18869">O959/O963</f>
        <v>#DIV/0!</v>
      </c>
      <c r="BX959" s="124" t="e">
        <f t="shared" ref="BX959" si="18870">P959/P963</f>
        <v>#DIV/0!</v>
      </c>
      <c r="BY959" s="125" t="e">
        <f t="shared" ref="BY959" si="18871">Q959/Q963</f>
        <v>#DIV/0!</v>
      </c>
      <c r="BZ959" s="126" t="e">
        <f t="shared" ref="BZ959" si="18872">R959/R963</f>
        <v>#DIV/0!</v>
      </c>
      <c r="CA959" s="127" t="e">
        <f t="shared" ref="CA959" si="18873">S959/S963</f>
        <v>#DIV/0!</v>
      </c>
      <c r="CB959" s="124" t="e">
        <f t="shared" ref="CB959" si="18874">T959/T963</f>
        <v>#DIV/0!</v>
      </c>
      <c r="CC959" s="125" t="e">
        <f t="shared" ref="CC959" si="18875">U959/U963</f>
        <v>#DIV/0!</v>
      </c>
      <c r="CD959" s="126" t="e">
        <f t="shared" ref="CD959" si="18876">V959/V963</f>
        <v>#DIV/0!</v>
      </c>
      <c r="CE959" s="127" t="e">
        <f t="shared" ref="CE959" si="18877">W959/W963</f>
        <v>#DIV/0!</v>
      </c>
      <c r="CF959" s="124" t="e">
        <f t="shared" ref="CF959" si="18878">X959/X963</f>
        <v>#DIV/0!</v>
      </c>
      <c r="CG959" s="125" t="e">
        <f t="shared" ref="CG959" si="18879">Y959/Y963</f>
        <v>#DIV/0!</v>
      </c>
      <c r="CH959" s="126" t="e">
        <f t="shared" ref="CH959" si="18880">Z959/Z963</f>
        <v>#DIV/0!</v>
      </c>
      <c r="CI959" s="124" t="e">
        <f t="shared" ref="CI959" si="18881">AA959/AA963</f>
        <v>#DIV/0!</v>
      </c>
      <c r="CJ959" s="130" t="e">
        <f t="shared" ref="CJ959" si="18882">AB959/AB963</f>
        <v>#DIV/0!</v>
      </c>
      <c r="CK959" s="131" t="e">
        <f t="shared" ref="CK959" si="18883">AC959/AC963</f>
        <v>#DIV/0!</v>
      </c>
    </row>
    <row r="960" spans="1:89" x14ac:dyDescent="0.2">
      <c r="A960" s="132" t="s">
        <v>37</v>
      </c>
      <c r="B960" s="57"/>
      <c r="C960" s="58"/>
      <c r="D960" s="134"/>
      <c r="E960" s="135"/>
      <c r="F960" s="133"/>
      <c r="G960" s="136"/>
      <c r="H960" s="134"/>
      <c r="I960" s="135"/>
      <c r="J960" s="133"/>
      <c r="K960" s="136"/>
      <c r="L960" s="134"/>
      <c r="M960" s="133"/>
      <c r="N960" s="137"/>
      <c r="O960" s="138"/>
      <c r="P960" s="133"/>
      <c r="Q960" s="136"/>
      <c r="R960" s="134"/>
      <c r="S960" s="135"/>
      <c r="T960" s="133"/>
      <c r="U960" s="136"/>
      <c r="V960" s="134"/>
      <c r="W960" s="135"/>
      <c r="X960" s="133"/>
      <c r="Y960" s="136"/>
      <c r="Z960" s="139"/>
      <c r="AA960" s="2"/>
      <c r="AB960" s="165"/>
      <c r="AC960" s="166"/>
      <c r="BI960" s="132" t="s">
        <v>37</v>
      </c>
      <c r="BJ960" s="124" t="e">
        <f>B960/B963</f>
        <v>#DIV/0!</v>
      </c>
      <c r="BK960" s="125" t="e">
        <f t="shared" ref="BK960" si="18884">C960/C963</f>
        <v>#DIV/0!</v>
      </c>
      <c r="BL960" s="126" t="e">
        <f t="shared" ref="BL960" si="18885">D960/D963</f>
        <v>#DIV/0!</v>
      </c>
      <c r="BM960" s="127" t="e">
        <f t="shared" ref="BM960" si="18886">E960/E963</f>
        <v>#DIV/0!</v>
      </c>
      <c r="BN960" s="124" t="e">
        <f t="shared" ref="BN960" si="18887">F960/F963</f>
        <v>#DIV/0!</v>
      </c>
      <c r="BO960" s="125" t="e">
        <f t="shared" ref="BO960" si="18888">G960/G963</f>
        <v>#DIV/0!</v>
      </c>
      <c r="BP960" s="126" t="e">
        <f t="shared" ref="BP960" si="18889">H960/H963</f>
        <v>#DIV/0!</v>
      </c>
      <c r="BQ960" s="127" t="e">
        <f t="shared" ref="BQ960" si="18890">I960/I963</f>
        <v>#DIV/0!</v>
      </c>
      <c r="BR960" s="124" t="e">
        <f t="shared" ref="BR960" si="18891">J960/J963</f>
        <v>#DIV/0!</v>
      </c>
      <c r="BS960" s="125" t="e">
        <f t="shared" ref="BS960" si="18892">K960/K963</f>
        <v>#DIV/0!</v>
      </c>
      <c r="BT960" s="126" t="e">
        <f t="shared" ref="BT960" si="18893">L960/L963</f>
        <v>#DIV/0!</v>
      </c>
      <c r="BU960" s="124" t="e">
        <f t="shared" ref="BU960" si="18894">M960/M963</f>
        <v>#DIV/0!</v>
      </c>
      <c r="BV960" s="128" t="e">
        <f t="shared" ref="BV960" si="18895">N960/N963</f>
        <v>#DIV/0!</v>
      </c>
      <c r="BW960" s="129" t="e">
        <f t="shared" ref="BW960" si="18896">O960/O963</f>
        <v>#DIV/0!</v>
      </c>
      <c r="BX960" s="124" t="e">
        <f t="shared" ref="BX960" si="18897">P960/P963</f>
        <v>#DIV/0!</v>
      </c>
      <c r="BY960" s="125" t="e">
        <f t="shared" ref="BY960" si="18898">Q960/Q963</f>
        <v>#DIV/0!</v>
      </c>
      <c r="BZ960" s="126" t="e">
        <f t="shared" ref="BZ960" si="18899">R960/R963</f>
        <v>#DIV/0!</v>
      </c>
      <c r="CA960" s="127" t="e">
        <f t="shared" ref="CA960" si="18900">S960/S963</f>
        <v>#DIV/0!</v>
      </c>
      <c r="CB960" s="124" t="e">
        <f t="shared" ref="CB960" si="18901">T960/T963</f>
        <v>#DIV/0!</v>
      </c>
      <c r="CC960" s="125" t="e">
        <f t="shared" ref="CC960" si="18902">U960/U963</f>
        <v>#DIV/0!</v>
      </c>
      <c r="CD960" s="126" t="e">
        <f t="shared" ref="CD960" si="18903">V960/V963</f>
        <v>#DIV/0!</v>
      </c>
      <c r="CE960" s="127" t="e">
        <f t="shared" ref="CE960" si="18904">W960/W963</f>
        <v>#DIV/0!</v>
      </c>
      <c r="CF960" s="124" t="e">
        <f t="shared" ref="CF960" si="18905">X960/X963</f>
        <v>#DIV/0!</v>
      </c>
      <c r="CG960" s="125" t="e">
        <f t="shared" ref="CG960" si="18906">Y960/Y963</f>
        <v>#DIV/0!</v>
      </c>
      <c r="CH960" s="126" t="e">
        <f t="shared" ref="CH960" si="18907">Z960/Z963</f>
        <v>#DIV/0!</v>
      </c>
      <c r="CI960" s="124" t="e">
        <f t="shared" ref="CI960" si="18908">AA960/AA963</f>
        <v>#DIV/0!</v>
      </c>
      <c r="CJ960" s="130" t="e">
        <f t="shared" ref="CJ960" si="18909">AB960/AB963</f>
        <v>#DIV/0!</v>
      </c>
      <c r="CK960" s="131" t="e">
        <f t="shared" ref="CK960" si="18910">AC960/AC963</f>
        <v>#DIV/0!</v>
      </c>
    </row>
    <row r="961" spans="1:89" x14ac:dyDescent="0.2">
      <c r="A961" s="140" t="s">
        <v>38</v>
      </c>
      <c r="B961" s="55"/>
      <c r="C961" s="56"/>
      <c r="D961" s="145"/>
      <c r="E961" s="142"/>
      <c r="F961" s="143"/>
      <c r="G961" s="144"/>
      <c r="H961" s="145"/>
      <c r="I961" s="142"/>
      <c r="J961" s="143"/>
      <c r="K961" s="144"/>
      <c r="L961" s="145"/>
      <c r="M961" s="143"/>
      <c r="N961" s="147"/>
      <c r="O961" s="146"/>
      <c r="P961" s="143"/>
      <c r="Q961" s="144"/>
      <c r="R961" s="145"/>
      <c r="S961" s="142"/>
      <c r="T961" s="143"/>
      <c r="U961" s="144"/>
      <c r="V961" s="145"/>
      <c r="W961" s="142"/>
      <c r="X961" s="143"/>
      <c r="Y961" s="144"/>
      <c r="Z961" s="3"/>
      <c r="AA961" s="141"/>
      <c r="AB961" s="165"/>
      <c r="AC961" s="166"/>
      <c r="BI961" s="140" t="s">
        <v>38</v>
      </c>
      <c r="BJ961" s="124" t="e">
        <f>B961/B963</f>
        <v>#DIV/0!</v>
      </c>
      <c r="BK961" s="125" t="e">
        <f t="shared" ref="BK961" si="18911">C961/C963</f>
        <v>#DIV/0!</v>
      </c>
      <c r="BL961" s="126" t="e">
        <f t="shared" ref="BL961" si="18912">D961/D963</f>
        <v>#DIV/0!</v>
      </c>
      <c r="BM961" s="127" t="e">
        <f t="shared" ref="BM961" si="18913">E961/E963</f>
        <v>#DIV/0!</v>
      </c>
      <c r="BN961" s="124" t="e">
        <f t="shared" ref="BN961" si="18914">F961/F963</f>
        <v>#DIV/0!</v>
      </c>
      <c r="BO961" s="125" t="e">
        <f t="shared" ref="BO961" si="18915">G961/G963</f>
        <v>#DIV/0!</v>
      </c>
      <c r="BP961" s="126" t="e">
        <f t="shared" ref="BP961" si="18916">H961/H963</f>
        <v>#DIV/0!</v>
      </c>
      <c r="BQ961" s="127" t="e">
        <f t="shared" ref="BQ961" si="18917">I961/I963</f>
        <v>#DIV/0!</v>
      </c>
      <c r="BR961" s="124" t="e">
        <f t="shared" ref="BR961" si="18918">J961/J963</f>
        <v>#DIV/0!</v>
      </c>
      <c r="BS961" s="125" t="e">
        <f t="shared" ref="BS961" si="18919">K961/K963</f>
        <v>#DIV/0!</v>
      </c>
      <c r="BT961" s="126" t="e">
        <f t="shared" ref="BT961" si="18920">L961/L963</f>
        <v>#DIV/0!</v>
      </c>
      <c r="BU961" s="124" t="e">
        <f t="shared" ref="BU961" si="18921">M961/M963</f>
        <v>#DIV/0!</v>
      </c>
      <c r="BV961" s="128" t="e">
        <f t="shared" ref="BV961" si="18922">N961/N963</f>
        <v>#DIV/0!</v>
      </c>
      <c r="BW961" s="129" t="e">
        <f t="shared" ref="BW961" si="18923">O961/O963</f>
        <v>#DIV/0!</v>
      </c>
      <c r="BX961" s="124" t="e">
        <f t="shared" ref="BX961" si="18924">P961/P963</f>
        <v>#DIV/0!</v>
      </c>
      <c r="BY961" s="125" t="e">
        <f t="shared" ref="BY961" si="18925">Q961/Q963</f>
        <v>#DIV/0!</v>
      </c>
      <c r="BZ961" s="126" t="e">
        <f t="shared" ref="BZ961" si="18926">R961/R963</f>
        <v>#DIV/0!</v>
      </c>
      <c r="CA961" s="127" t="e">
        <f t="shared" ref="CA961" si="18927">S961/S963</f>
        <v>#DIV/0!</v>
      </c>
      <c r="CB961" s="124" t="e">
        <f t="shared" ref="CB961" si="18928">T961/T963</f>
        <v>#DIV/0!</v>
      </c>
      <c r="CC961" s="125" t="e">
        <f t="shared" ref="CC961" si="18929">U961/U963</f>
        <v>#DIV/0!</v>
      </c>
      <c r="CD961" s="126" t="e">
        <f t="shared" ref="CD961" si="18930">V961/V963</f>
        <v>#DIV/0!</v>
      </c>
      <c r="CE961" s="127" t="e">
        <f t="shared" ref="CE961" si="18931">W961/W963</f>
        <v>#DIV/0!</v>
      </c>
      <c r="CF961" s="124" t="e">
        <f t="shared" ref="CF961" si="18932">X961/X963</f>
        <v>#DIV/0!</v>
      </c>
      <c r="CG961" s="125" t="e">
        <f t="shared" ref="CG961" si="18933">Y961/Y963</f>
        <v>#DIV/0!</v>
      </c>
      <c r="CH961" s="126" t="e">
        <f t="shared" ref="CH961" si="18934">Z961/Z963</f>
        <v>#DIV/0!</v>
      </c>
      <c r="CI961" s="124" t="e">
        <f t="shared" ref="CI961" si="18935">AA961/AA963</f>
        <v>#DIV/0!</v>
      </c>
      <c r="CJ961" s="130" t="e">
        <f t="shared" ref="CJ961" si="18936">AB961/AB963</f>
        <v>#DIV/0!</v>
      </c>
      <c r="CK961" s="131" t="e">
        <f t="shared" ref="CK961" si="18937">AC961/AC963</f>
        <v>#DIV/0!</v>
      </c>
    </row>
    <row r="962" spans="1:89" ht="13.5" thickBot="1" x14ac:dyDescent="0.25">
      <c r="A962" s="132" t="s">
        <v>39</v>
      </c>
      <c r="B962" s="57"/>
      <c r="C962" s="58"/>
      <c r="D962" s="134"/>
      <c r="E962" s="135"/>
      <c r="F962" s="133"/>
      <c r="G962" s="136"/>
      <c r="H962" s="134"/>
      <c r="I962" s="135"/>
      <c r="J962" s="133"/>
      <c r="K962" s="136"/>
      <c r="L962" s="134"/>
      <c r="M962" s="133"/>
      <c r="N962" s="137"/>
      <c r="O962" s="138"/>
      <c r="P962" s="133"/>
      <c r="Q962" s="136"/>
      <c r="R962" s="134"/>
      <c r="S962" s="135"/>
      <c r="T962" s="133"/>
      <c r="U962" s="136"/>
      <c r="V962" s="134"/>
      <c r="W962" s="135"/>
      <c r="X962" s="133"/>
      <c r="Y962" s="136"/>
      <c r="Z962" s="139"/>
      <c r="AA962" s="2"/>
      <c r="AB962" s="165"/>
      <c r="AC962" s="166"/>
      <c r="BI962" s="132" t="s">
        <v>39</v>
      </c>
      <c r="BJ962" s="124" t="e">
        <f>B962/B963</f>
        <v>#DIV/0!</v>
      </c>
      <c r="BK962" s="125" t="e">
        <f t="shared" ref="BK962" si="18938">C962/C963</f>
        <v>#DIV/0!</v>
      </c>
      <c r="BL962" s="126" t="e">
        <f t="shared" ref="BL962" si="18939">D962/D963</f>
        <v>#DIV/0!</v>
      </c>
      <c r="BM962" s="127" t="e">
        <f t="shared" ref="BM962" si="18940">E962/E963</f>
        <v>#DIV/0!</v>
      </c>
      <c r="BN962" s="124" t="e">
        <f t="shared" ref="BN962" si="18941">F962/F963</f>
        <v>#DIV/0!</v>
      </c>
      <c r="BO962" s="125" t="e">
        <f t="shared" ref="BO962" si="18942">G962/G963</f>
        <v>#DIV/0!</v>
      </c>
      <c r="BP962" s="126" t="e">
        <f t="shared" ref="BP962" si="18943">H962/H963</f>
        <v>#DIV/0!</v>
      </c>
      <c r="BQ962" s="127" t="e">
        <f t="shared" ref="BQ962" si="18944">I962/I963</f>
        <v>#DIV/0!</v>
      </c>
      <c r="BR962" s="124" t="e">
        <f t="shared" ref="BR962" si="18945">J962/J963</f>
        <v>#DIV/0!</v>
      </c>
      <c r="BS962" s="125" t="e">
        <f t="shared" ref="BS962" si="18946">K962/K963</f>
        <v>#DIV/0!</v>
      </c>
      <c r="BT962" s="126" t="e">
        <f t="shared" ref="BT962" si="18947">L962/L963</f>
        <v>#DIV/0!</v>
      </c>
      <c r="BU962" s="124" t="e">
        <f t="shared" ref="BU962" si="18948">M962/M963</f>
        <v>#DIV/0!</v>
      </c>
      <c r="BV962" s="128" t="e">
        <f t="shared" ref="BV962" si="18949">N962/N963</f>
        <v>#DIV/0!</v>
      </c>
      <c r="BW962" s="129" t="e">
        <f t="shared" ref="BW962" si="18950">O962/O963</f>
        <v>#DIV/0!</v>
      </c>
      <c r="BX962" s="124" t="e">
        <f t="shared" ref="BX962" si="18951">P962/P963</f>
        <v>#DIV/0!</v>
      </c>
      <c r="BY962" s="125" t="e">
        <f t="shared" ref="BY962" si="18952">Q962/Q963</f>
        <v>#DIV/0!</v>
      </c>
      <c r="BZ962" s="126" t="e">
        <f t="shared" ref="BZ962" si="18953">R962/R963</f>
        <v>#DIV/0!</v>
      </c>
      <c r="CA962" s="127" t="e">
        <f t="shared" ref="CA962" si="18954">S962/S963</f>
        <v>#DIV/0!</v>
      </c>
      <c r="CB962" s="124" t="e">
        <f t="shared" ref="CB962" si="18955">T962/T963</f>
        <v>#DIV/0!</v>
      </c>
      <c r="CC962" s="125" t="e">
        <f t="shared" ref="CC962" si="18956">U962/U963</f>
        <v>#DIV/0!</v>
      </c>
      <c r="CD962" s="126" t="e">
        <f t="shared" ref="CD962" si="18957">V962/V963</f>
        <v>#DIV/0!</v>
      </c>
      <c r="CE962" s="127" t="e">
        <f t="shared" ref="CE962" si="18958">W962/W963</f>
        <v>#DIV/0!</v>
      </c>
      <c r="CF962" s="124" t="e">
        <f t="shared" ref="CF962" si="18959">X962/X963</f>
        <v>#DIV/0!</v>
      </c>
      <c r="CG962" s="125" t="e">
        <f t="shared" ref="CG962" si="18960">Y962/Y963</f>
        <v>#DIV/0!</v>
      </c>
      <c r="CH962" s="126" t="e">
        <f t="shared" ref="CH962" si="18961">Z962/Z963</f>
        <v>#DIV/0!</v>
      </c>
      <c r="CI962" s="124" t="e">
        <f t="shared" ref="CI962" si="18962">AA962/AA963</f>
        <v>#DIV/0!</v>
      </c>
      <c r="CJ962" s="130" t="e">
        <f t="shared" ref="CJ962" si="18963">AB962/AB963</f>
        <v>#DIV/0!</v>
      </c>
      <c r="CK962" s="131" t="e">
        <f t="shared" ref="CK962" si="18964">AC962/AC963</f>
        <v>#DIV/0!</v>
      </c>
    </row>
    <row r="963" spans="1:89" ht="14.25" thickTop="1" thickBot="1" x14ac:dyDescent="0.25">
      <c r="A963" s="254" t="s">
        <v>13</v>
      </c>
      <c r="B963" s="14">
        <f t="shared" ref="B963:AA963" si="18965">SUM(B940:B962)</f>
        <v>0</v>
      </c>
      <c r="C963" s="1">
        <f t="shared" si="18965"/>
        <v>0</v>
      </c>
      <c r="D963" s="14">
        <f t="shared" si="18965"/>
        <v>0</v>
      </c>
      <c r="E963" s="1">
        <f t="shared" si="18965"/>
        <v>0</v>
      </c>
      <c r="F963" s="14">
        <f t="shared" si="18965"/>
        <v>0</v>
      </c>
      <c r="G963" s="1">
        <f t="shared" si="18965"/>
        <v>0</v>
      </c>
      <c r="H963" s="14">
        <f t="shared" si="18965"/>
        <v>0</v>
      </c>
      <c r="I963" s="1">
        <f t="shared" si="18965"/>
        <v>0</v>
      </c>
      <c r="J963" s="14">
        <f t="shared" si="18965"/>
        <v>0</v>
      </c>
      <c r="K963" s="1">
        <f t="shared" si="18965"/>
        <v>0</v>
      </c>
      <c r="L963" s="14">
        <f t="shared" si="18965"/>
        <v>0</v>
      </c>
      <c r="M963" s="1">
        <f t="shared" si="18965"/>
        <v>0</v>
      </c>
      <c r="N963" s="14">
        <f t="shared" si="18965"/>
        <v>0</v>
      </c>
      <c r="O963" s="1">
        <f t="shared" si="18965"/>
        <v>0</v>
      </c>
      <c r="P963" s="14">
        <f t="shared" si="18965"/>
        <v>0</v>
      </c>
      <c r="Q963" s="1">
        <f t="shared" si="18965"/>
        <v>0</v>
      </c>
      <c r="R963" s="14">
        <f t="shared" si="18965"/>
        <v>0</v>
      </c>
      <c r="S963" s="1">
        <f t="shared" si="18965"/>
        <v>0</v>
      </c>
      <c r="T963" s="14">
        <f t="shared" si="18965"/>
        <v>0</v>
      </c>
      <c r="U963" s="1">
        <f t="shared" si="18965"/>
        <v>0</v>
      </c>
      <c r="V963" s="14">
        <f t="shared" si="18965"/>
        <v>0</v>
      </c>
      <c r="W963" s="1">
        <f t="shared" si="18965"/>
        <v>0</v>
      </c>
      <c r="X963" s="14">
        <f t="shared" si="18965"/>
        <v>0</v>
      </c>
      <c r="Y963" s="1">
        <f t="shared" si="18965"/>
        <v>0</v>
      </c>
      <c r="Z963" s="14">
        <f t="shared" si="18965"/>
        <v>0</v>
      </c>
      <c r="AA963" s="1">
        <f t="shared" si="18965"/>
        <v>0</v>
      </c>
      <c r="AB963" s="167">
        <f t="shared" ref="AB963:AC963" si="18966">SUM(AB939:AB962)</f>
        <v>0</v>
      </c>
      <c r="AC963" s="168">
        <f t="shared" si="18966"/>
        <v>0</v>
      </c>
      <c r="BI963" s="254" t="s">
        <v>13</v>
      </c>
      <c r="BJ963" s="148" t="e">
        <f>SUM(BJ939:BJ962)</f>
        <v>#DIV/0!</v>
      </c>
      <c r="BK963" s="149" t="e">
        <f t="shared" ref="BK963:CK963" si="18967">SUM(BK939:BK962)</f>
        <v>#DIV/0!</v>
      </c>
      <c r="BL963" s="148" t="e">
        <f t="shared" si="18967"/>
        <v>#DIV/0!</v>
      </c>
      <c r="BM963" s="149" t="e">
        <f t="shared" si="18967"/>
        <v>#DIV/0!</v>
      </c>
      <c r="BN963" s="148" t="e">
        <f t="shared" si="18967"/>
        <v>#DIV/0!</v>
      </c>
      <c r="BO963" s="149" t="e">
        <f t="shared" si="18967"/>
        <v>#DIV/0!</v>
      </c>
      <c r="BP963" s="148" t="e">
        <f t="shared" si="18967"/>
        <v>#DIV/0!</v>
      </c>
      <c r="BQ963" s="149" t="e">
        <f t="shared" si="18967"/>
        <v>#DIV/0!</v>
      </c>
      <c r="BR963" s="148" t="e">
        <f t="shared" si="18967"/>
        <v>#DIV/0!</v>
      </c>
      <c r="BS963" s="149" t="e">
        <f t="shared" si="18967"/>
        <v>#DIV/0!</v>
      </c>
      <c r="BT963" s="148" t="e">
        <f t="shared" si="18967"/>
        <v>#DIV/0!</v>
      </c>
      <c r="BU963" s="149" t="e">
        <f t="shared" si="18967"/>
        <v>#DIV/0!</v>
      </c>
      <c r="BV963" s="148" t="e">
        <f t="shared" si="18967"/>
        <v>#DIV/0!</v>
      </c>
      <c r="BW963" s="149" t="e">
        <f t="shared" si="18967"/>
        <v>#DIV/0!</v>
      </c>
      <c r="BX963" s="148" t="e">
        <f t="shared" si="18967"/>
        <v>#DIV/0!</v>
      </c>
      <c r="BY963" s="149" t="e">
        <f t="shared" si="18967"/>
        <v>#DIV/0!</v>
      </c>
      <c r="BZ963" s="148" t="e">
        <f t="shared" si="18967"/>
        <v>#DIV/0!</v>
      </c>
      <c r="CA963" s="149" t="e">
        <f t="shared" si="18967"/>
        <v>#DIV/0!</v>
      </c>
      <c r="CB963" s="148" t="e">
        <f t="shared" si="18967"/>
        <v>#DIV/0!</v>
      </c>
      <c r="CC963" s="149" t="e">
        <f t="shared" si="18967"/>
        <v>#DIV/0!</v>
      </c>
      <c r="CD963" s="148" t="e">
        <f t="shared" si="18967"/>
        <v>#DIV/0!</v>
      </c>
      <c r="CE963" s="149" t="e">
        <f t="shared" si="18967"/>
        <v>#DIV/0!</v>
      </c>
      <c r="CF963" s="148" t="e">
        <f t="shared" si="18967"/>
        <v>#DIV/0!</v>
      </c>
      <c r="CG963" s="149" t="e">
        <f t="shared" si="18967"/>
        <v>#DIV/0!</v>
      </c>
      <c r="CH963" s="148" t="e">
        <f t="shared" si="18967"/>
        <v>#DIV/0!</v>
      </c>
      <c r="CI963" s="149" t="e">
        <f t="shared" si="18967"/>
        <v>#DIV/0!</v>
      </c>
      <c r="CJ963" s="148" t="e">
        <f t="shared" si="18967"/>
        <v>#DIV/0!</v>
      </c>
      <c r="CK963" s="149" t="e">
        <f t="shared" si="18967"/>
        <v>#DIV/0!</v>
      </c>
    </row>
    <row r="964" spans="1:89" ht="13.5" thickTop="1" x14ac:dyDescent="0.2">
      <c r="A964" s="179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I18"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4" spans="1:31" ht="13.5" thickBot="1" x14ac:dyDescent="0.25">
      <c r="A4" s="44" t="s">
        <v>46</v>
      </c>
    </row>
    <row r="5" spans="1:31" ht="14.25" thickTop="1" thickBot="1" x14ac:dyDescent="0.25">
      <c r="A5" s="273" t="s">
        <v>0</v>
      </c>
      <c r="B5" s="264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64" t="s">
        <v>8</v>
      </c>
      <c r="Q5" s="265"/>
      <c r="R5" s="264" t="s">
        <v>9</v>
      </c>
      <c r="S5" s="265"/>
      <c r="T5" s="264" t="s">
        <v>10</v>
      </c>
      <c r="U5" s="265"/>
      <c r="V5" s="264" t="s">
        <v>11</v>
      </c>
      <c r="W5" s="265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31" s="71" customFormat="1" ht="15" thickTop="1" thickBot="1" x14ac:dyDescent="0.25">
      <c r="A6" s="274"/>
      <c r="B6" s="72" t="s">
        <v>14</v>
      </c>
      <c r="C6" s="73" t="s">
        <v>15</v>
      </c>
      <c r="D6" s="74" t="s">
        <v>14</v>
      </c>
      <c r="E6" s="75" t="s">
        <v>15</v>
      </c>
      <c r="F6" s="76" t="s">
        <v>14</v>
      </c>
      <c r="G6" s="73" t="s">
        <v>15</v>
      </c>
      <c r="H6" s="74" t="s">
        <v>14</v>
      </c>
      <c r="I6" s="75" t="s">
        <v>15</v>
      </c>
      <c r="J6" s="76" t="s">
        <v>14</v>
      </c>
      <c r="K6" s="73" t="s">
        <v>15</v>
      </c>
      <c r="L6" s="74" t="s">
        <v>14</v>
      </c>
      <c r="M6" s="76" t="s">
        <v>15</v>
      </c>
      <c r="N6" s="72" t="s">
        <v>14</v>
      </c>
      <c r="O6" s="77" t="s">
        <v>15</v>
      </c>
      <c r="P6" s="76" t="s">
        <v>14</v>
      </c>
      <c r="Q6" s="73" t="s">
        <v>15</v>
      </c>
      <c r="R6" s="74" t="s">
        <v>14</v>
      </c>
      <c r="S6" s="75" t="s">
        <v>15</v>
      </c>
      <c r="T6" s="76" t="s">
        <v>14</v>
      </c>
      <c r="U6" s="73" t="s">
        <v>15</v>
      </c>
      <c r="V6" s="74" t="s">
        <v>14</v>
      </c>
      <c r="W6" s="75" t="s">
        <v>15</v>
      </c>
      <c r="X6" s="76" t="s">
        <v>14</v>
      </c>
      <c r="Y6" s="73" t="s">
        <v>15</v>
      </c>
      <c r="Z6" s="74" t="s">
        <v>14</v>
      </c>
      <c r="AA6" s="76" t="s">
        <v>15</v>
      </c>
      <c r="AB6" s="72" t="s">
        <v>14</v>
      </c>
      <c r="AC6" s="77" t="s">
        <v>15</v>
      </c>
    </row>
    <row r="7" spans="1:31" ht="13.5" thickTop="1" x14ac:dyDescent="0.2">
      <c r="A7" s="86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7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3076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1835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3212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28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2225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187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340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129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275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235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672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228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201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48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241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28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7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2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12088</v>
      </c>
      <c r="AC8" s="5">
        <f t="shared" si="0"/>
        <v>890</v>
      </c>
      <c r="AD8" s="18"/>
      <c r="AE8" s="18"/>
    </row>
    <row r="9" spans="1:31" x14ac:dyDescent="0.2">
      <c r="A9" s="88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10677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4514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61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9433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339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9170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1885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1363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759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2382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4227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5516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4537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3584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3216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5162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2716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669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2259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1911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4290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3893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3032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11733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7614</v>
      </c>
      <c r="AB9" s="6">
        <f t="shared" si="0"/>
        <v>70007</v>
      </c>
      <c r="AC9" s="7">
        <f t="shared" si="0"/>
        <v>34936</v>
      </c>
      <c r="AD9" s="18"/>
      <c r="AE9" s="18"/>
    </row>
    <row r="10" spans="1:31" x14ac:dyDescent="0.2">
      <c r="A10" s="87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11678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6758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5292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4686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8674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4907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12223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8411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2051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2890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3814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7938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9309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9996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6017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5144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8387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4532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1241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3582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4961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6893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5561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4886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11883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12523</v>
      </c>
      <c r="AB10" s="4">
        <f t="shared" si="0"/>
        <v>91091</v>
      </c>
      <c r="AC10" s="5">
        <f t="shared" si="0"/>
        <v>83146</v>
      </c>
      <c r="AD10" s="18"/>
      <c r="AE10" s="18"/>
    </row>
    <row r="11" spans="1:31" x14ac:dyDescent="0.2">
      <c r="A11" s="88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13157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7967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6047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4867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10369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4677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14342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9488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2332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4073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4373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10685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9948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12983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6588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4620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9695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5163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1249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3704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5403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8911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5652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5267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12212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13243</v>
      </c>
      <c r="AB11" s="6">
        <f t="shared" si="0"/>
        <v>101367</v>
      </c>
      <c r="AC11" s="7">
        <f t="shared" si="0"/>
        <v>95648</v>
      </c>
      <c r="AD11" s="18"/>
      <c r="AE11" s="18"/>
    </row>
    <row r="12" spans="1:31" x14ac:dyDescent="0.2">
      <c r="A12" s="87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13476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10533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7163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4190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10229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4221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14860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10243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2545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4030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3545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12307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9415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14703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6310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4321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9932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5287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1168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3053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4901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11473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5253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4463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12581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11918</v>
      </c>
      <c r="AB12" s="4">
        <f t="shared" si="0"/>
        <v>101378</v>
      </c>
      <c r="AC12" s="5">
        <f t="shared" si="0"/>
        <v>100742</v>
      </c>
      <c r="AD12" s="18"/>
      <c r="AE12" s="18"/>
    </row>
    <row r="13" spans="1:31" x14ac:dyDescent="0.2">
      <c r="A13" s="88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11007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11294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6237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3685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9954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3713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11817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10864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2378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3981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3351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11366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7677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15084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5616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4274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9306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5140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1089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2081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4881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11450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4915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3232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12117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11682</v>
      </c>
      <c r="AB13" s="6">
        <f t="shared" si="0"/>
        <v>90345</v>
      </c>
      <c r="AC13" s="7">
        <f t="shared" si="0"/>
        <v>97846</v>
      </c>
      <c r="AD13" s="18"/>
      <c r="AE13" s="18"/>
    </row>
    <row r="14" spans="1:31" x14ac:dyDescent="0.2">
      <c r="A14" s="87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8768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8389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5386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3560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8388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3801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9291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10429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2329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3159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3238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8655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6433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12556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4516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3942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6379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5142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1025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1609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4155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7313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3792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2988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11311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11986</v>
      </c>
      <c r="AB14" s="4">
        <f t="shared" si="0"/>
        <v>75011</v>
      </c>
      <c r="AC14" s="5">
        <f t="shared" si="0"/>
        <v>83529</v>
      </c>
      <c r="AD14" s="18"/>
      <c r="AE14" s="18"/>
    </row>
    <row r="15" spans="1:31" x14ac:dyDescent="0.2">
      <c r="A15" s="88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6894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7505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4378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3750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7646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3963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8505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9467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2274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2341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3713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5881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6478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8666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3704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3634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5371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5065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1084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1314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4504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5085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3057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2947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10259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11967</v>
      </c>
      <c r="AB15" s="6">
        <f t="shared" si="0"/>
        <v>67867</v>
      </c>
      <c r="AC15" s="7">
        <f t="shared" si="0"/>
        <v>71585</v>
      </c>
      <c r="AD15" s="18"/>
      <c r="AE15" s="18"/>
    </row>
    <row r="16" spans="1:31" x14ac:dyDescent="0.2">
      <c r="A16" s="87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6271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7909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3754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4271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6962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4275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9117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9537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2205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1818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3859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4924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6657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7507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3797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3460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4950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4873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1122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1014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4755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4320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2891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2748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10580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11800</v>
      </c>
      <c r="AB16" s="4">
        <f t="shared" si="0"/>
        <v>66920</v>
      </c>
      <c r="AC16" s="5">
        <f t="shared" si="0"/>
        <v>68456</v>
      </c>
      <c r="AD16" s="18"/>
      <c r="AE16" s="18"/>
    </row>
    <row r="17" spans="1:31" x14ac:dyDescent="0.2">
      <c r="A17" s="88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5880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7844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3260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4530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6212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4121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8582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9004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2192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1521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3988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4150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6880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6782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3736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3277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4623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4747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1206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914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4622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4230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2733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2854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9911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11915</v>
      </c>
      <c r="AB17" s="6">
        <f t="shared" si="0"/>
        <v>63825</v>
      </c>
      <c r="AC17" s="7">
        <f t="shared" si="0"/>
        <v>65889</v>
      </c>
      <c r="AD17" s="18"/>
      <c r="AE17" s="18"/>
    </row>
    <row r="18" spans="1:31" x14ac:dyDescent="0.2">
      <c r="A18" s="87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5736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8199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3067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5213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6303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4756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9158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9075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2627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1256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4866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3850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7717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6276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4252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3435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4719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5156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1632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860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5815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3971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2947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2858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10350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11191</v>
      </c>
      <c r="AB18" s="4">
        <f t="shared" si="0"/>
        <v>69189</v>
      </c>
      <c r="AC18" s="5">
        <f t="shared" si="0"/>
        <v>66096</v>
      </c>
      <c r="AD18" s="18"/>
      <c r="AE18" s="18"/>
    </row>
    <row r="19" spans="1:31" x14ac:dyDescent="0.2">
      <c r="A19" s="88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6426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9696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3431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6860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6492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5856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10257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10723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3004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1260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7682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3682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9704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6570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5281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3888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4867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6029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2990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778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8184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4020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4160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3153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10745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13252</v>
      </c>
      <c r="AB19" s="6">
        <f t="shared" si="0"/>
        <v>83223</v>
      </c>
      <c r="AC19" s="7">
        <f t="shared" si="0"/>
        <v>75767</v>
      </c>
      <c r="AD19" s="18"/>
      <c r="AE19" s="18"/>
    </row>
    <row r="20" spans="1:31" x14ac:dyDescent="0.2">
      <c r="A20" s="87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7739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11632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4338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7594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7323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7156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11993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11874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3836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1369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9001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3879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10493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7500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5944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4646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5807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7221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4199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874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11574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3911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6034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3934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11906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16656</v>
      </c>
      <c r="AB20" s="4">
        <f t="shared" si="0"/>
        <v>100187</v>
      </c>
      <c r="AC20" s="5">
        <f t="shared" si="0"/>
        <v>88246</v>
      </c>
      <c r="AD20" s="18"/>
      <c r="AE20" s="18"/>
    </row>
    <row r="21" spans="1:31" x14ac:dyDescent="0.2">
      <c r="A21" s="88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9953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12692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4480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7888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7260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8228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13435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13787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3923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1639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8907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3842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12079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8477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5721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5964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6271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8761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3931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907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12454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3561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6652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4829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11706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19381</v>
      </c>
      <c r="AB21" s="6">
        <f t="shared" si="0"/>
        <v>106772</v>
      </c>
      <c r="AC21" s="7">
        <f t="shared" si="0"/>
        <v>99956</v>
      </c>
      <c r="AD21" s="18"/>
      <c r="AE21" s="18"/>
    </row>
    <row r="22" spans="1:31" x14ac:dyDescent="0.2">
      <c r="A22" s="87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13289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13300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3777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8625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5067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10108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12933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15891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4018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1826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10943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3402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13293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9163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5579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6814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5861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10261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3414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932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19917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3277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6028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5830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10383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23853</v>
      </c>
      <c r="AB22" s="4">
        <f t="shared" si="0"/>
        <v>114502</v>
      </c>
      <c r="AC22" s="5">
        <f t="shared" si="0"/>
        <v>113282</v>
      </c>
      <c r="AD22" s="18"/>
      <c r="AE22" s="18"/>
    </row>
    <row r="23" spans="1:31" x14ac:dyDescent="0.2">
      <c r="A23" s="88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7566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14026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2408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8027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2834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10374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11385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15359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2347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1860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9624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3128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13971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9047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5040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6518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4906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9539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2305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714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12867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2689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3930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5140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8309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22641</v>
      </c>
      <c r="AB23" s="6">
        <f t="shared" si="0"/>
        <v>87492</v>
      </c>
      <c r="AC23" s="7">
        <f t="shared" si="0"/>
        <v>109062</v>
      </c>
      <c r="AD23" s="18"/>
      <c r="AE23" s="18"/>
    </row>
    <row r="24" spans="1:31" x14ac:dyDescent="0.2">
      <c r="A24" s="87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3743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10029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961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5553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1533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7459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3471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9492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879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1184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5414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2114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7712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4941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2336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3655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2235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5659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923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420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6996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2161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1175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2565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4376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13046</v>
      </c>
      <c r="AB24" s="4">
        <f t="shared" si="0"/>
        <v>41754</v>
      </c>
      <c r="AC24" s="5">
        <f t="shared" si="0"/>
        <v>68278</v>
      </c>
      <c r="AD24" s="18"/>
      <c r="AE24" s="18"/>
    </row>
    <row r="25" spans="1:31" x14ac:dyDescent="0.2">
      <c r="A25" s="88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123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4523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112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2723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199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2595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587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3047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99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407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1156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667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1605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1682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547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1081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526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1626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293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185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1044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786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335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882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1398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3280</v>
      </c>
      <c r="AB25" s="6">
        <f t="shared" si="0"/>
        <v>8024</v>
      </c>
      <c r="AC25" s="7">
        <f t="shared" si="0"/>
        <v>23484</v>
      </c>
      <c r="AD25" s="18"/>
      <c r="AE25" s="18"/>
    </row>
    <row r="26" spans="1:31" x14ac:dyDescent="0.2">
      <c r="A26" s="87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528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5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428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10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231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60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331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4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25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111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35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58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116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58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25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112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48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34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19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13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57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44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140</v>
      </c>
      <c r="AB26" s="4">
        <f t="shared" si="0"/>
        <v>398</v>
      </c>
      <c r="AC26" s="5">
        <f t="shared" si="0"/>
        <v>2128</v>
      </c>
      <c r="AD26" s="18"/>
      <c r="AE26" s="18"/>
    </row>
    <row r="27" spans="1:31" x14ac:dyDescent="0.2">
      <c r="A27" s="88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24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33</v>
      </c>
      <c r="AD27" s="18"/>
      <c r="AE27" s="18"/>
    </row>
    <row r="28" spans="1:31" x14ac:dyDescent="0.2">
      <c r="A28" s="87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1</v>
      </c>
      <c r="AD28" s="18"/>
      <c r="AE28" s="18"/>
    </row>
    <row r="29" spans="1:31" x14ac:dyDescent="0.2">
      <c r="A29" s="88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7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1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1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145459</v>
      </c>
      <c r="C31" s="1">
        <f t="shared" ref="C31:AC31" si="1">SUM(C7:C30)</f>
        <v>152850</v>
      </c>
      <c r="D31" s="20">
        <f t="shared" si="1"/>
        <v>70445</v>
      </c>
      <c r="E31" s="1">
        <f t="shared" si="1"/>
        <v>86524</v>
      </c>
      <c r="F31" s="20">
        <f t="shared" si="1"/>
        <v>118100</v>
      </c>
      <c r="G31" s="1">
        <f t="shared" si="1"/>
        <v>90809</v>
      </c>
      <c r="H31" s="20">
        <f t="shared" si="1"/>
        <v>173411</v>
      </c>
      <c r="I31" s="1">
        <f t="shared" si="1"/>
        <v>169094</v>
      </c>
      <c r="J31" s="20">
        <f t="shared" si="1"/>
        <v>40746</v>
      </c>
      <c r="K31" s="1">
        <f t="shared" si="1"/>
        <v>35527</v>
      </c>
      <c r="L31" s="20">
        <f t="shared" si="1"/>
        <v>90242</v>
      </c>
      <c r="M31" s="1">
        <f t="shared" si="1"/>
        <v>94967</v>
      </c>
      <c r="N31" s="20">
        <f t="shared" si="1"/>
        <v>145617</v>
      </c>
      <c r="O31" s="1">
        <f t="shared" si="1"/>
        <v>146814</v>
      </c>
      <c r="P31" s="20">
        <f t="shared" si="1"/>
        <v>78797</v>
      </c>
      <c r="Q31" s="1">
        <f t="shared" si="1"/>
        <v>71995</v>
      </c>
      <c r="R31" s="20">
        <f t="shared" si="1"/>
        <v>99264</v>
      </c>
      <c r="S31" s="1">
        <f t="shared" si="1"/>
        <v>97059</v>
      </c>
      <c r="T31" s="20">
        <f>SUM(T7:T30)</f>
        <v>29553</v>
      </c>
      <c r="U31" s="1">
        <f t="shared" si="1"/>
        <v>25248</v>
      </c>
      <c r="V31" s="20">
        <f t="shared" si="1"/>
        <v>118980</v>
      </c>
      <c r="W31" s="1">
        <f t="shared" si="1"/>
        <v>88360</v>
      </c>
      <c r="X31" s="20">
        <f t="shared" si="1"/>
        <v>69023</v>
      </c>
      <c r="Y31" s="1">
        <f t="shared" si="1"/>
        <v>61665</v>
      </c>
      <c r="Z31" s="20">
        <f t="shared" si="1"/>
        <v>171804</v>
      </c>
      <c r="AA31" s="1">
        <f t="shared" si="1"/>
        <v>228088</v>
      </c>
      <c r="AB31" s="20">
        <f t="shared" si="1"/>
        <v>1351441</v>
      </c>
      <c r="AC31" s="1">
        <f t="shared" si="1"/>
        <v>1349000</v>
      </c>
    </row>
    <row r="32" spans="1:31" s="70" customFormat="1" ht="16.5" thickTop="1" x14ac:dyDescent="0.25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5" t="str">
        <f>IF(AB31='Daily Total'!D38,"Correct","Wrong")</f>
        <v>Correct</v>
      </c>
      <c r="AC32" s="175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6"/>
    </row>
    <row r="35" spans="1:31" x14ac:dyDescent="0.2">
      <c r="A35" s="44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73" t="s">
        <v>0</v>
      </c>
      <c r="B37" s="264" t="s">
        <v>1</v>
      </c>
      <c r="C37" s="265"/>
      <c r="D37" s="264" t="s">
        <v>2</v>
      </c>
      <c r="E37" s="265"/>
      <c r="F37" s="264" t="s">
        <v>3</v>
      </c>
      <c r="G37" s="265"/>
      <c r="H37" s="264" t="s">
        <v>4</v>
      </c>
      <c r="I37" s="265"/>
      <c r="J37" s="264" t="s">
        <v>5</v>
      </c>
      <c r="K37" s="265"/>
      <c r="L37" s="264" t="s">
        <v>6</v>
      </c>
      <c r="M37" s="265"/>
      <c r="N37" s="264" t="s">
        <v>7</v>
      </c>
      <c r="O37" s="265"/>
      <c r="P37" s="264" t="s">
        <v>8</v>
      </c>
      <c r="Q37" s="265"/>
      <c r="R37" s="264" t="s">
        <v>9</v>
      </c>
      <c r="S37" s="265"/>
      <c r="T37" s="264" t="s">
        <v>10</v>
      </c>
      <c r="U37" s="265"/>
      <c r="V37" s="264" t="s">
        <v>11</v>
      </c>
      <c r="W37" s="265"/>
      <c r="X37" s="264" t="s">
        <v>12</v>
      </c>
      <c r="Y37" s="265"/>
      <c r="Z37" s="264" t="s">
        <v>40</v>
      </c>
      <c r="AA37" s="265"/>
      <c r="AB37" s="264" t="s">
        <v>47</v>
      </c>
      <c r="AC37" s="265"/>
    </row>
    <row r="38" spans="1:31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31" ht="13.5" thickTop="1" x14ac:dyDescent="0.2">
      <c r="A39" s="86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7" t="s">
        <v>17</v>
      </c>
      <c r="B40" s="21">
        <f t="shared" ref="B40:AA40" si="2">+B8/$B$65</f>
        <v>102.53333333333333</v>
      </c>
      <c r="C40" s="21">
        <f t="shared" si="2"/>
        <v>3.3333333333333333E-2</v>
      </c>
      <c r="D40" s="21">
        <f t="shared" si="2"/>
        <v>61.166666666666664</v>
      </c>
      <c r="E40" s="21">
        <f t="shared" si="2"/>
        <v>0.2</v>
      </c>
      <c r="F40" s="21">
        <f t="shared" si="2"/>
        <v>107.06666666666666</v>
      </c>
      <c r="G40" s="21">
        <f t="shared" si="2"/>
        <v>0.93333333333333335</v>
      </c>
      <c r="H40" s="21">
        <f t="shared" si="2"/>
        <v>74.166666666666671</v>
      </c>
      <c r="I40" s="21">
        <f t="shared" si="2"/>
        <v>6.2333333333333334</v>
      </c>
      <c r="J40" s="21">
        <f t="shared" si="2"/>
        <v>11.333333333333334</v>
      </c>
      <c r="K40" s="21">
        <f t="shared" si="2"/>
        <v>4.3</v>
      </c>
      <c r="L40" s="21">
        <f t="shared" si="2"/>
        <v>9.1666666666666661</v>
      </c>
      <c r="M40" s="21">
        <f t="shared" si="2"/>
        <v>7.833333333333333</v>
      </c>
      <c r="N40" s="21">
        <f t="shared" si="2"/>
        <v>22.4</v>
      </c>
      <c r="O40" s="21">
        <f t="shared" si="2"/>
        <v>7.6</v>
      </c>
      <c r="P40" s="21">
        <f t="shared" si="2"/>
        <v>6.7</v>
      </c>
      <c r="Q40" s="21">
        <f t="shared" si="2"/>
        <v>1.6</v>
      </c>
      <c r="R40" s="21">
        <f t="shared" si="2"/>
        <v>8.0333333333333332</v>
      </c>
      <c r="S40" s="21">
        <f t="shared" si="2"/>
        <v>0.93333333333333335</v>
      </c>
      <c r="T40" s="21">
        <f t="shared" si="2"/>
        <v>0.23333333333333334</v>
      </c>
      <c r="U40" s="21">
        <f t="shared" si="2"/>
        <v>0</v>
      </c>
      <c r="V40" s="21">
        <f t="shared" si="2"/>
        <v>6.6666666666666666E-2</v>
      </c>
      <c r="W40" s="21">
        <f t="shared" si="2"/>
        <v>0</v>
      </c>
      <c r="X40" s="21">
        <f t="shared" si="2"/>
        <v>6.6666666666666666E-2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402.93333333333334</v>
      </c>
      <c r="AC40" s="5">
        <f t="shared" ref="AC40:AC62" si="3">C40+E40+G40+I40+K40+M40+O40+Q40+S40+U40+W40+Y40+AA40</f>
        <v>29.666666666666668</v>
      </c>
      <c r="AD40" s="18"/>
      <c r="AE40" s="18"/>
    </row>
    <row r="41" spans="1:31" x14ac:dyDescent="0.2">
      <c r="A41" s="88" t="s">
        <v>18</v>
      </c>
      <c r="B41" s="21">
        <f t="shared" ref="B41:AA41" si="4">+B9/$B$65</f>
        <v>355.9</v>
      </c>
      <c r="C41" s="21">
        <f t="shared" si="4"/>
        <v>3.3333333333333333E-2</v>
      </c>
      <c r="D41" s="21">
        <f t="shared" si="4"/>
        <v>150.46666666666667</v>
      </c>
      <c r="E41" s="21">
        <f t="shared" si="4"/>
        <v>2.0333333333333332</v>
      </c>
      <c r="F41" s="21">
        <f t="shared" si="4"/>
        <v>314.43333333333334</v>
      </c>
      <c r="G41" s="21">
        <f t="shared" si="4"/>
        <v>11.3</v>
      </c>
      <c r="H41" s="21">
        <f t="shared" si="4"/>
        <v>305.66666666666669</v>
      </c>
      <c r="I41" s="21">
        <f t="shared" si="4"/>
        <v>62.833333333333336</v>
      </c>
      <c r="J41" s="21">
        <f t="shared" si="4"/>
        <v>45.43333333333333</v>
      </c>
      <c r="K41" s="21">
        <f t="shared" si="4"/>
        <v>25.3</v>
      </c>
      <c r="L41" s="21">
        <f t="shared" si="4"/>
        <v>79.400000000000006</v>
      </c>
      <c r="M41" s="21">
        <f t="shared" si="4"/>
        <v>140.9</v>
      </c>
      <c r="N41" s="21">
        <f t="shared" si="4"/>
        <v>183.86666666666667</v>
      </c>
      <c r="O41" s="21">
        <f t="shared" si="4"/>
        <v>151.23333333333332</v>
      </c>
      <c r="P41" s="21">
        <f t="shared" si="4"/>
        <v>119.46666666666667</v>
      </c>
      <c r="Q41" s="21">
        <f t="shared" si="4"/>
        <v>107.2</v>
      </c>
      <c r="R41" s="21">
        <f t="shared" si="4"/>
        <v>172.06666666666666</v>
      </c>
      <c r="S41" s="21">
        <f t="shared" si="4"/>
        <v>90.533333333333331</v>
      </c>
      <c r="T41" s="21">
        <f t="shared" si="4"/>
        <v>22.3</v>
      </c>
      <c r="U41" s="21">
        <f t="shared" si="4"/>
        <v>75.3</v>
      </c>
      <c r="V41" s="21">
        <f t="shared" si="4"/>
        <v>63.7</v>
      </c>
      <c r="W41" s="21">
        <f t="shared" si="4"/>
        <v>143</v>
      </c>
      <c r="X41" s="21">
        <f t="shared" si="4"/>
        <v>129.76666666666668</v>
      </c>
      <c r="Y41" s="21">
        <f t="shared" si="4"/>
        <v>101.06666666666666</v>
      </c>
      <c r="Z41" s="21">
        <f t="shared" si="4"/>
        <v>391.1</v>
      </c>
      <c r="AA41" s="21">
        <f t="shared" si="4"/>
        <v>253.8</v>
      </c>
      <c r="AB41" s="6">
        <f t="shared" ref="AB41:AB62" si="5">B41+D41+F41+H41+J41+L41+N41+P41+R41+T41+V41+X41+Z41</f>
        <v>2333.5666666666671</v>
      </c>
      <c r="AC41" s="7">
        <f t="shared" si="3"/>
        <v>1164.5333333333333</v>
      </c>
      <c r="AD41" s="18"/>
      <c r="AE41" s="18"/>
    </row>
    <row r="42" spans="1:31" x14ac:dyDescent="0.2">
      <c r="A42" s="87" t="s">
        <v>19</v>
      </c>
      <c r="B42" s="21">
        <f t="shared" ref="B42:AA42" si="6">+B10/$B$65</f>
        <v>389.26666666666665</v>
      </c>
      <c r="C42" s="21">
        <f t="shared" si="6"/>
        <v>225.26666666666668</v>
      </c>
      <c r="D42" s="21">
        <f t="shared" si="6"/>
        <v>176.4</v>
      </c>
      <c r="E42" s="21">
        <f t="shared" si="6"/>
        <v>156.19999999999999</v>
      </c>
      <c r="F42" s="21">
        <f t="shared" si="6"/>
        <v>289.13333333333333</v>
      </c>
      <c r="G42" s="21">
        <f t="shared" si="6"/>
        <v>163.56666666666666</v>
      </c>
      <c r="H42" s="21">
        <f t="shared" si="6"/>
        <v>407.43333333333334</v>
      </c>
      <c r="I42" s="21">
        <f t="shared" si="6"/>
        <v>280.36666666666667</v>
      </c>
      <c r="J42" s="21">
        <f t="shared" si="6"/>
        <v>68.36666666666666</v>
      </c>
      <c r="K42" s="21">
        <f t="shared" si="6"/>
        <v>96.333333333333329</v>
      </c>
      <c r="L42" s="21">
        <f t="shared" si="6"/>
        <v>127.13333333333334</v>
      </c>
      <c r="M42" s="21">
        <f t="shared" si="6"/>
        <v>264.60000000000002</v>
      </c>
      <c r="N42" s="21">
        <f t="shared" si="6"/>
        <v>310.3</v>
      </c>
      <c r="O42" s="21">
        <f t="shared" si="6"/>
        <v>333.2</v>
      </c>
      <c r="P42" s="21">
        <f t="shared" si="6"/>
        <v>200.56666666666666</v>
      </c>
      <c r="Q42" s="21">
        <f t="shared" si="6"/>
        <v>171.46666666666667</v>
      </c>
      <c r="R42" s="21">
        <f t="shared" si="6"/>
        <v>279.56666666666666</v>
      </c>
      <c r="S42" s="21">
        <f t="shared" si="6"/>
        <v>151.06666666666666</v>
      </c>
      <c r="T42" s="21">
        <f t="shared" si="6"/>
        <v>41.366666666666667</v>
      </c>
      <c r="U42" s="21">
        <f t="shared" si="6"/>
        <v>119.4</v>
      </c>
      <c r="V42" s="21">
        <f t="shared" si="6"/>
        <v>165.36666666666667</v>
      </c>
      <c r="W42" s="21">
        <f t="shared" si="6"/>
        <v>229.76666666666668</v>
      </c>
      <c r="X42" s="21">
        <f t="shared" si="6"/>
        <v>185.36666666666667</v>
      </c>
      <c r="Y42" s="21">
        <f t="shared" si="6"/>
        <v>162.86666666666667</v>
      </c>
      <c r="Z42" s="21">
        <f t="shared" si="6"/>
        <v>396.1</v>
      </c>
      <c r="AA42" s="21">
        <f t="shared" si="6"/>
        <v>417.43333333333334</v>
      </c>
      <c r="AB42" s="4">
        <f t="shared" si="5"/>
        <v>3036.3666666666668</v>
      </c>
      <c r="AC42" s="5">
        <f t="shared" si="3"/>
        <v>2771.5333333333338</v>
      </c>
      <c r="AD42" s="18"/>
      <c r="AE42" s="18"/>
    </row>
    <row r="43" spans="1:31" x14ac:dyDescent="0.2">
      <c r="A43" s="88" t="s">
        <v>20</v>
      </c>
      <c r="B43" s="21">
        <f t="shared" ref="B43:AA43" si="7">+B11/$B$65</f>
        <v>438.56666666666666</v>
      </c>
      <c r="C43" s="21">
        <f t="shared" si="7"/>
        <v>265.56666666666666</v>
      </c>
      <c r="D43" s="21">
        <f t="shared" si="7"/>
        <v>201.56666666666666</v>
      </c>
      <c r="E43" s="21">
        <f t="shared" si="7"/>
        <v>162.23333333333332</v>
      </c>
      <c r="F43" s="21">
        <f t="shared" si="7"/>
        <v>345.63333333333333</v>
      </c>
      <c r="G43" s="21">
        <f t="shared" si="7"/>
        <v>155.9</v>
      </c>
      <c r="H43" s="21">
        <f t="shared" si="7"/>
        <v>478.06666666666666</v>
      </c>
      <c r="I43" s="21">
        <f t="shared" si="7"/>
        <v>316.26666666666665</v>
      </c>
      <c r="J43" s="21">
        <f t="shared" si="7"/>
        <v>77.733333333333334</v>
      </c>
      <c r="K43" s="21">
        <f t="shared" si="7"/>
        <v>135.76666666666668</v>
      </c>
      <c r="L43" s="21">
        <f t="shared" si="7"/>
        <v>145.76666666666668</v>
      </c>
      <c r="M43" s="21">
        <f t="shared" si="7"/>
        <v>356.16666666666669</v>
      </c>
      <c r="N43" s="21">
        <f t="shared" si="7"/>
        <v>331.6</v>
      </c>
      <c r="O43" s="21">
        <f t="shared" si="7"/>
        <v>432.76666666666665</v>
      </c>
      <c r="P43" s="21">
        <f t="shared" si="7"/>
        <v>219.6</v>
      </c>
      <c r="Q43" s="21">
        <f t="shared" si="7"/>
        <v>154</v>
      </c>
      <c r="R43" s="21">
        <f t="shared" si="7"/>
        <v>323.16666666666669</v>
      </c>
      <c r="S43" s="21">
        <f t="shared" si="7"/>
        <v>172.1</v>
      </c>
      <c r="T43" s="21">
        <f t="shared" si="7"/>
        <v>41.633333333333333</v>
      </c>
      <c r="U43" s="21">
        <f t="shared" si="7"/>
        <v>123.46666666666667</v>
      </c>
      <c r="V43" s="21">
        <f t="shared" si="7"/>
        <v>180.1</v>
      </c>
      <c r="W43" s="21">
        <f t="shared" si="7"/>
        <v>297.03333333333336</v>
      </c>
      <c r="X43" s="21">
        <f t="shared" si="7"/>
        <v>188.4</v>
      </c>
      <c r="Y43" s="21">
        <f t="shared" si="7"/>
        <v>175.56666666666666</v>
      </c>
      <c r="Z43" s="21">
        <f t="shared" si="7"/>
        <v>407.06666666666666</v>
      </c>
      <c r="AA43" s="21">
        <f t="shared" si="7"/>
        <v>441.43333333333334</v>
      </c>
      <c r="AB43" s="6">
        <f t="shared" si="5"/>
        <v>3378.8999999999996</v>
      </c>
      <c r="AC43" s="7">
        <f t="shared" si="3"/>
        <v>3188.2666666666669</v>
      </c>
      <c r="AD43" s="18"/>
      <c r="AE43" s="18"/>
    </row>
    <row r="44" spans="1:31" x14ac:dyDescent="0.2">
      <c r="A44" s="87" t="s">
        <v>21</v>
      </c>
      <c r="B44" s="21">
        <f t="shared" ref="B44:AA44" si="8">+B12/$B$65</f>
        <v>449.2</v>
      </c>
      <c r="C44" s="21">
        <f t="shared" si="8"/>
        <v>351.1</v>
      </c>
      <c r="D44" s="21">
        <f t="shared" si="8"/>
        <v>238.76666666666668</v>
      </c>
      <c r="E44" s="21">
        <f t="shared" si="8"/>
        <v>139.66666666666666</v>
      </c>
      <c r="F44" s="21">
        <f t="shared" si="8"/>
        <v>340.96666666666664</v>
      </c>
      <c r="G44" s="21">
        <f t="shared" si="8"/>
        <v>140.69999999999999</v>
      </c>
      <c r="H44" s="21">
        <f t="shared" si="8"/>
        <v>495.33333333333331</v>
      </c>
      <c r="I44" s="21">
        <f t="shared" si="8"/>
        <v>341.43333333333334</v>
      </c>
      <c r="J44" s="21">
        <f t="shared" si="8"/>
        <v>84.833333333333329</v>
      </c>
      <c r="K44" s="21">
        <f t="shared" si="8"/>
        <v>134.33333333333334</v>
      </c>
      <c r="L44" s="21">
        <f t="shared" si="8"/>
        <v>118.16666666666667</v>
      </c>
      <c r="M44" s="21">
        <f t="shared" si="8"/>
        <v>410.23333333333335</v>
      </c>
      <c r="N44" s="21">
        <f t="shared" si="8"/>
        <v>313.83333333333331</v>
      </c>
      <c r="O44" s="21">
        <f t="shared" si="8"/>
        <v>490.1</v>
      </c>
      <c r="P44" s="21">
        <f t="shared" si="8"/>
        <v>210.33333333333334</v>
      </c>
      <c r="Q44" s="21">
        <f t="shared" si="8"/>
        <v>144.03333333333333</v>
      </c>
      <c r="R44" s="21">
        <f t="shared" si="8"/>
        <v>331.06666666666666</v>
      </c>
      <c r="S44" s="21">
        <f t="shared" si="8"/>
        <v>176.23333333333332</v>
      </c>
      <c r="T44" s="21">
        <f t="shared" si="8"/>
        <v>38.93333333333333</v>
      </c>
      <c r="U44" s="21">
        <f t="shared" si="8"/>
        <v>101.76666666666667</v>
      </c>
      <c r="V44" s="21">
        <f t="shared" si="8"/>
        <v>163.36666666666667</v>
      </c>
      <c r="W44" s="21">
        <f t="shared" si="8"/>
        <v>382.43333333333334</v>
      </c>
      <c r="X44" s="21">
        <f t="shared" si="8"/>
        <v>175.1</v>
      </c>
      <c r="Y44" s="21">
        <f t="shared" si="8"/>
        <v>148.76666666666668</v>
      </c>
      <c r="Z44" s="21">
        <f t="shared" si="8"/>
        <v>419.36666666666667</v>
      </c>
      <c r="AA44" s="21">
        <f t="shared" si="8"/>
        <v>397.26666666666665</v>
      </c>
      <c r="AB44" s="4">
        <f t="shared" si="5"/>
        <v>3379.2666666666669</v>
      </c>
      <c r="AC44" s="5">
        <f t="shared" si="3"/>
        <v>3358.0666666666666</v>
      </c>
      <c r="AD44" s="18"/>
      <c r="AE44" s="18"/>
    </row>
    <row r="45" spans="1:31" x14ac:dyDescent="0.2">
      <c r="A45" s="88" t="s">
        <v>22</v>
      </c>
      <c r="B45" s="21">
        <f t="shared" ref="B45:AA45" si="9">+B13/$B$65</f>
        <v>366.9</v>
      </c>
      <c r="C45" s="21">
        <f t="shared" si="9"/>
        <v>376.46666666666664</v>
      </c>
      <c r="D45" s="21">
        <f t="shared" si="9"/>
        <v>207.9</v>
      </c>
      <c r="E45" s="21">
        <f t="shared" si="9"/>
        <v>122.83333333333333</v>
      </c>
      <c r="F45" s="21">
        <f t="shared" si="9"/>
        <v>331.8</v>
      </c>
      <c r="G45" s="21">
        <f t="shared" si="9"/>
        <v>123.76666666666667</v>
      </c>
      <c r="H45" s="21">
        <f t="shared" si="9"/>
        <v>393.9</v>
      </c>
      <c r="I45" s="21">
        <f t="shared" si="9"/>
        <v>362.13333333333333</v>
      </c>
      <c r="J45" s="21">
        <f t="shared" si="9"/>
        <v>79.266666666666666</v>
      </c>
      <c r="K45" s="21">
        <f t="shared" si="9"/>
        <v>132.69999999999999</v>
      </c>
      <c r="L45" s="21">
        <f t="shared" si="9"/>
        <v>111.7</v>
      </c>
      <c r="M45" s="21">
        <f t="shared" si="9"/>
        <v>378.86666666666667</v>
      </c>
      <c r="N45" s="21">
        <f t="shared" si="9"/>
        <v>255.9</v>
      </c>
      <c r="O45" s="21">
        <f t="shared" si="9"/>
        <v>502.8</v>
      </c>
      <c r="P45" s="21">
        <f t="shared" si="9"/>
        <v>187.2</v>
      </c>
      <c r="Q45" s="21">
        <f t="shared" si="9"/>
        <v>142.46666666666667</v>
      </c>
      <c r="R45" s="21">
        <f t="shared" si="9"/>
        <v>310.2</v>
      </c>
      <c r="S45" s="21">
        <f t="shared" si="9"/>
        <v>171.33333333333334</v>
      </c>
      <c r="T45" s="21">
        <f t="shared" si="9"/>
        <v>36.299999999999997</v>
      </c>
      <c r="U45" s="21">
        <f t="shared" si="9"/>
        <v>69.36666666666666</v>
      </c>
      <c r="V45" s="21">
        <f t="shared" si="9"/>
        <v>162.69999999999999</v>
      </c>
      <c r="W45" s="21">
        <f t="shared" si="9"/>
        <v>381.66666666666669</v>
      </c>
      <c r="X45" s="21">
        <f t="shared" si="9"/>
        <v>163.83333333333334</v>
      </c>
      <c r="Y45" s="21">
        <f t="shared" si="9"/>
        <v>107.73333333333333</v>
      </c>
      <c r="Z45" s="21">
        <f t="shared" si="9"/>
        <v>403.9</v>
      </c>
      <c r="AA45" s="21">
        <f t="shared" si="9"/>
        <v>389.4</v>
      </c>
      <c r="AB45" s="6">
        <f t="shared" si="5"/>
        <v>3011.5000000000005</v>
      </c>
      <c r="AC45" s="7">
        <f t="shared" si="3"/>
        <v>3261.5333333333328</v>
      </c>
      <c r="AD45" s="18"/>
      <c r="AE45" s="18"/>
    </row>
    <row r="46" spans="1:31" x14ac:dyDescent="0.2">
      <c r="A46" s="87" t="s">
        <v>23</v>
      </c>
      <c r="B46" s="21">
        <f t="shared" ref="B46:AA46" si="10">+B14/$B$65</f>
        <v>292.26666666666665</v>
      </c>
      <c r="C46" s="21">
        <f t="shared" si="10"/>
        <v>279.63333333333333</v>
      </c>
      <c r="D46" s="21">
        <f t="shared" si="10"/>
        <v>179.53333333333333</v>
      </c>
      <c r="E46" s="21">
        <f t="shared" si="10"/>
        <v>118.66666666666667</v>
      </c>
      <c r="F46" s="21">
        <f t="shared" si="10"/>
        <v>279.60000000000002</v>
      </c>
      <c r="G46" s="21">
        <f t="shared" si="10"/>
        <v>126.7</v>
      </c>
      <c r="H46" s="21">
        <f t="shared" si="10"/>
        <v>309.7</v>
      </c>
      <c r="I46" s="21">
        <f t="shared" si="10"/>
        <v>347.63333333333333</v>
      </c>
      <c r="J46" s="21">
        <f t="shared" si="10"/>
        <v>77.63333333333334</v>
      </c>
      <c r="K46" s="21">
        <f t="shared" si="10"/>
        <v>105.3</v>
      </c>
      <c r="L46" s="21">
        <f t="shared" si="10"/>
        <v>107.93333333333334</v>
      </c>
      <c r="M46" s="21">
        <f t="shared" si="10"/>
        <v>288.5</v>
      </c>
      <c r="N46" s="21">
        <f t="shared" si="10"/>
        <v>214.43333333333334</v>
      </c>
      <c r="O46" s="21">
        <f t="shared" si="10"/>
        <v>418.53333333333336</v>
      </c>
      <c r="P46" s="21">
        <f t="shared" si="10"/>
        <v>150.53333333333333</v>
      </c>
      <c r="Q46" s="21">
        <f t="shared" si="10"/>
        <v>131.4</v>
      </c>
      <c r="R46" s="21">
        <f t="shared" si="10"/>
        <v>212.63333333333333</v>
      </c>
      <c r="S46" s="21">
        <f t="shared" si="10"/>
        <v>171.4</v>
      </c>
      <c r="T46" s="21">
        <f t="shared" si="10"/>
        <v>34.166666666666664</v>
      </c>
      <c r="U46" s="21">
        <f t="shared" si="10"/>
        <v>53.633333333333333</v>
      </c>
      <c r="V46" s="21">
        <f t="shared" si="10"/>
        <v>138.5</v>
      </c>
      <c r="W46" s="21">
        <f t="shared" si="10"/>
        <v>243.76666666666668</v>
      </c>
      <c r="X46" s="21">
        <f t="shared" si="10"/>
        <v>126.4</v>
      </c>
      <c r="Y46" s="21">
        <f t="shared" si="10"/>
        <v>99.6</v>
      </c>
      <c r="Z46" s="21">
        <f t="shared" si="10"/>
        <v>377.03333333333336</v>
      </c>
      <c r="AA46" s="21">
        <f t="shared" si="10"/>
        <v>399.53333333333336</v>
      </c>
      <c r="AB46" s="4">
        <f t="shared" si="5"/>
        <v>2500.3666666666668</v>
      </c>
      <c r="AC46" s="5">
        <f t="shared" si="3"/>
        <v>2784.3</v>
      </c>
      <c r="AD46" s="18"/>
      <c r="AE46" s="18"/>
    </row>
    <row r="47" spans="1:31" x14ac:dyDescent="0.2">
      <c r="A47" s="88" t="s">
        <v>24</v>
      </c>
      <c r="B47" s="21">
        <f t="shared" ref="B47:AA47" si="11">+B15/$B$65</f>
        <v>229.8</v>
      </c>
      <c r="C47" s="21">
        <f t="shared" si="11"/>
        <v>250.16666666666666</v>
      </c>
      <c r="D47" s="21">
        <f t="shared" si="11"/>
        <v>145.93333333333334</v>
      </c>
      <c r="E47" s="21">
        <f t="shared" si="11"/>
        <v>125</v>
      </c>
      <c r="F47" s="21">
        <f t="shared" si="11"/>
        <v>254.86666666666667</v>
      </c>
      <c r="G47" s="21">
        <f t="shared" si="11"/>
        <v>132.1</v>
      </c>
      <c r="H47" s="21">
        <f t="shared" si="11"/>
        <v>283.5</v>
      </c>
      <c r="I47" s="21">
        <f t="shared" si="11"/>
        <v>315.56666666666666</v>
      </c>
      <c r="J47" s="21">
        <f t="shared" si="11"/>
        <v>75.8</v>
      </c>
      <c r="K47" s="21">
        <f t="shared" si="11"/>
        <v>78.033333333333331</v>
      </c>
      <c r="L47" s="21">
        <f t="shared" si="11"/>
        <v>123.76666666666667</v>
      </c>
      <c r="M47" s="21">
        <f t="shared" si="11"/>
        <v>196.03333333333333</v>
      </c>
      <c r="N47" s="21">
        <f t="shared" si="11"/>
        <v>215.93333333333334</v>
      </c>
      <c r="O47" s="21">
        <f t="shared" si="11"/>
        <v>288.86666666666667</v>
      </c>
      <c r="P47" s="21">
        <f t="shared" si="11"/>
        <v>123.46666666666667</v>
      </c>
      <c r="Q47" s="21">
        <f t="shared" si="11"/>
        <v>121.13333333333334</v>
      </c>
      <c r="R47" s="21">
        <f t="shared" si="11"/>
        <v>179.03333333333333</v>
      </c>
      <c r="S47" s="21">
        <f t="shared" si="11"/>
        <v>168.83333333333334</v>
      </c>
      <c r="T47" s="21">
        <f t="shared" si="11"/>
        <v>36.133333333333333</v>
      </c>
      <c r="U47" s="21">
        <f t="shared" si="11"/>
        <v>43.8</v>
      </c>
      <c r="V47" s="21">
        <f t="shared" si="11"/>
        <v>150.13333333333333</v>
      </c>
      <c r="W47" s="21">
        <f t="shared" si="11"/>
        <v>169.5</v>
      </c>
      <c r="X47" s="21">
        <f t="shared" si="11"/>
        <v>101.9</v>
      </c>
      <c r="Y47" s="21">
        <f t="shared" si="11"/>
        <v>98.233333333333334</v>
      </c>
      <c r="Z47" s="21">
        <f t="shared" si="11"/>
        <v>341.96666666666664</v>
      </c>
      <c r="AA47" s="21">
        <f t="shared" si="11"/>
        <v>398.9</v>
      </c>
      <c r="AB47" s="6">
        <f t="shared" si="5"/>
        <v>2262.2333333333336</v>
      </c>
      <c r="AC47" s="7">
        <f t="shared" si="3"/>
        <v>2386.1666666666665</v>
      </c>
      <c r="AD47" s="18"/>
      <c r="AE47" s="18"/>
    </row>
    <row r="48" spans="1:31" x14ac:dyDescent="0.2">
      <c r="A48" s="87" t="s">
        <v>25</v>
      </c>
      <c r="B48" s="21">
        <f t="shared" ref="B48:AA48" si="12">+B16/$B$65</f>
        <v>209.03333333333333</v>
      </c>
      <c r="C48" s="21">
        <f t="shared" si="12"/>
        <v>263.63333333333333</v>
      </c>
      <c r="D48" s="21">
        <f t="shared" si="12"/>
        <v>125.13333333333334</v>
      </c>
      <c r="E48" s="21">
        <f t="shared" si="12"/>
        <v>142.36666666666667</v>
      </c>
      <c r="F48" s="21">
        <f t="shared" si="12"/>
        <v>232.06666666666666</v>
      </c>
      <c r="G48" s="21">
        <f t="shared" si="12"/>
        <v>142.5</v>
      </c>
      <c r="H48" s="21">
        <f t="shared" si="12"/>
        <v>303.89999999999998</v>
      </c>
      <c r="I48" s="21">
        <f t="shared" si="12"/>
        <v>317.89999999999998</v>
      </c>
      <c r="J48" s="21">
        <f t="shared" si="12"/>
        <v>73.5</v>
      </c>
      <c r="K48" s="21">
        <f t="shared" si="12"/>
        <v>60.6</v>
      </c>
      <c r="L48" s="21">
        <f t="shared" si="12"/>
        <v>128.63333333333333</v>
      </c>
      <c r="M48" s="21">
        <f t="shared" si="12"/>
        <v>164.13333333333333</v>
      </c>
      <c r="N48" s="21">
        <f t="shared" si="12"/>
        <v>221.9</v>
      </c>
      <c r="O48" s="21">
        <f t="shared" si="12"/>
        <v>250.23333333333332</v>
      </c>
      <c r="P48" s="21">
        <f t="shared" si="12"/>
        <v>126.56666666666666</v>
      </c>
      <c r="Q48" s="21">
        <f t="shared" si="12"/>
        <v>115.33333333333333</v>
      </c>
      <c r="R48" s="21">
        <f t="shared" si="12"/>
        <v>165</v>
      </c>
      <c r="S48" s="21">
        <f t="shared" si="12"/>
        <v>162.43333333333334</v>
      </c>
      <c r="T48" s="21">
        <f t="shared" si="12"/>
        <v>37.4</v>
      </c>
      <c r="U48" s="21">
        <f t="shared" si="12"/>
        <v>33.799999999999997</v>
      </c>
      <c r="V48" s="21">
        <f t="shared" si="12"/>
        <v>158.5</v>
      </c>
      <c r="W48" s="21">
        <f t="shared" si="12"/>
        <v>144</v>
      </c>
      <c r="X48" s="21">
        <f t="shared" si="12"/>
        <v>96.36666666666666</v>
      </c>
      <c r="Y48" s="21">
        <f t="shared" si="12"/>
        <v>91.6</v>
      </c>
      <c r="Z48" s="21">
        <f t="shared" si="12"/>
        <v>352.66666666666669</v>
      </c>
      <c r="AA48" s="21">
        <f t="shared" si="12"/>
        <v>393.33333333333331</v>
      </c>
      <c r="AB48" s="4">
        <f t="shared" si="5"/>
        <v>2230.6666666666665</v>
      </c>
      <c r="AC48" s="5">
        <f t="shared" si="3"/>
        <v>2281.8666666666663</v>
      </c>
      <c r="AD48" s="18"/>
      <c r="AE48" s="18"/>
    </row>
    <row r="49" spans="1:31" x14ac:dyDescent="0.2">
      <c r="A49" s="88" t="s">
        <v>26</v>
      </c>
      <c r="B49" s="21">
        <f t="shared" ref="B49:AA49" si="13">+B17/$B$65</f>
        <v>196</v>
      </c>
      <c r="C49" s="21">
        <f t="shared" si="13"/>
        <v>261.46666666666664</v>
      </c>
      <c r="D49" s="21">
        <f t="shared" si="13"/>
        <v>108.66666666666667</v>
      </c>
      <c r="E49" s="21">
        <f t="shared" si="13"/>
        <v>151</v>
      </c>
      <c r="F49" s="21">
        <f t="shared" si="13"/>
        <v>207.06666666666666</v>
      </c>
      <c r="G49" s="21">
        <f t="shared" si="13"/>
        <v>137.36666666666667</v>
      </c>
      <c r="H49" s="21">
        <f t="shared" si="13"/>
        <v>286.06666666666666</v>
      </c>
      <c r="I49" s="21">
        <f t="shared" si="13"/>
        <v>300.13333333333333</v>
      </c>
      <c r="J49" s="21">
        <f t="shared" si="13"/>
        <v>73.066666666666663</v>
      </c>
      <c r="K49" s="21">
        <f t="shared" si="13"/>
        <v>50.7</v>
      </c>
      <c r="L49" s="21">
        <f t="shared" si="13"/>
        <v>132.93333333333334</v>
      </c>
      <c r="M49" s="21">
        <f t="shared" si="13"/>
        <v>138.33333333333334</v>
      </c>
      <c r="N49" s="21">
        <f t="shared" si="13"/>
        <v>229.33333333333334</v>
      </c>
      <c r="O49" s="21">
        <f t="shared" si="13"/>
        <v>226.06666666666666</v>
      </c>
      <c r="P49" s="21">
        <f t="shared" si="13"/>
        <v>124.53333333333333</v>
      </c>
      <c r="Q49" s="21">
        <f t="shared" si="13"/>
        <v>109.23333333333333</v>
      </c>
      <c r="R49" s="21">
        <f t="shared" si="13"/>
        <v>154.1</v>
      </c>
      <c r="S49" s="21">
        <f t="shared" si="13"/>
        <v>158.23333333333332</v>
      </c>
      <c r="T49" s="21">
        <f t="shared" si="13"/>
        <v>40.200000000000003</v>
      </c>
      <c r="U49" s="21">
        <f t="shared" si="13"/>
        <v>30.466666666666665</v>
      </c>
      <c r="V49" s="21">
        <f t="shared" si="13"/>
        <v>154.06666666666666</v>
      </c>
      <c r="W49" s="21">
        <f t="shared" si="13"/>
        <v>141</v>
      </c>
      <c r="X49" s="21">
        <f t="shared" si="13"/>
        <v>91.1</v>
      </c>
      <c r="Y49" s="21">
        <f t="shared" si="13"/>
        <v>95.13333333333334</v>
      </c>
      <c r="Z49" s="21">
        <f t="shared" si="13"/>
        <v>330.36666666666667</v>
      </c>
      <c r="AA49" s="21">
        <f t="shared" si="13"/>
        <v>397.16666666666669</v>
      </c>
      <c r="AB49" s="6">
        <f t="shared" si="5"/>
        <v>2127.4999999999995</v>
      </c>
      <c r="AC49" s="7">
        <f t="shared" si="3"/>
        <v>2196.3000000000002</v>
      </c>
      <c r="AD49" s="18"/>
      <c r="AE49" s="18"/>
    </row>
    <row r="50" spans="1:31" x14ac:dyDescent="0.2">
      <c r="A50" s="87" t="s">
        <v>27</v>
      </c>
      <c r="B50" s="21">
        <f t="shared" ref="B50:AA50" si="14">+B18/$B$65</f>
        <v>191.2</v>
      </c>
      <c r="C50" s="21">
        <f t="shared" si="14"/>
        <v>273.3</v>
      </c>
      <c r="D50" s="21">
        <f t="shared" si="14"/>
        <v>102.23333333333333</v>
      </c>
      <c r="E50" s="21">
        <f t="shared" si="14"/>
        <v>173.76666666666668</v>
      </c>
      <c r="F50" s="21">
        <f t="shared" si="14"/>
        <v>210.1</v>
      </c>
      <c r="G50" s="21">
        <f t="shared" si="14"/>
        <v>158.53333333333333</v>
      </c>
      <c r="H50" s="21">
        <f t="shared" si="14"/>
        <v>305.26666666666665</v>
      </c>
      <c r="I50" s="21">
        <f t="shared" si="14"/>
        <v>302.5</v>
      </c>
      <c r="J50" s="21">
        <f t="shared" si="14"/>
        <v>87.566666666666663</v>
      </c>
      <c r="K50" s="21">
        <f t="shared" si="14"/>
        <v>41.866666666666667</v>
      </c>
      <c r="L50" s="21">
        <f t="shared" si="14"/>
        <v>162.19999999999999</v>
      </c>
      <c r="M50" s="21">
        <f t="shared" si="14"/>
        <v>128.33333333333334</v>
      </c>
      <c r="N50" s="21">
        <f t="shared" si="14"/>
        <v>257.23333333333335</v>
      </c>
      <c r="O50" s="21">
        <f t="shared" si="14"/>
        <v>209.2</v>
      </c>
      <c r="P50" s="21">
        <f t="shared" si="14"/>
        <v>141.73333333333332</v>
      </c>
      <c r="Q50" s="21">
        <f t="shared" si="14"/>
        <v>114.5</v>
      </c>
      <c r="R50" s="21">
        <f t="shared" si="14"/>
        <v>157.30000000000001</v>
      </c>
      <c r="S50" s="21">
        <f t="shared" si="14"/>
        <v>171.86666666666667</v>
      </c>
      <c r="T50" s="21">
        <f t="shared" si="14"/>
        <v>54.4</v>
      </c>
      <c r="U50" s="21">
        <f t="shared" si="14"/>
        <v>28.666666666666668</v>
      </c>
      <c r="V50" s="21">
        <f t="shared" si="14"/>
        <v>193.83333333333334</v>
      </c>
      <c r="W50" s="21">
        <f t="shared" si="14"/>
        <v>132.36666666666667</v>
      </c>
      <c r="X50" s="21">
        <f t="shared" si="14"/>
        <v>98.233333333333334</v>
      </c>
      <c r="Y50" s="21">
        <f t="shared" si="14"/>
        <v>95.266666666666666</v>
      </c>
      <c r="Z50" s="21">
        <f t="shared" si="14"/>
        <v>345</v>
      </c>
      <c r="AA50" s="21">
        <f t="shared" si="14"/>
        <v>373.03333333333336</v>
      </c>
      <c r="AB50" s="4">
        <f t="shared" si="5"/>
        <v>2306.3000000000002</v>
      </c>
      <c r="AC50" s="5">
        <f t="shared" si="3"/>
        <v>2203.2000000000003</v>
      </c>
      <c r="AD50" s="18"/>
      <c r="AE50" s="18"/>
    </row>
    <row r="51" spans="1:31" x14ac:dyDescent="0.2">
      <c r="A51" s="88" t="s">
        <v>28</v>
      </c>
      <c r="B51" s="21">
        <f t="shared" ref="B51:AA51" si="15">+B19/$B$65</f>
        <v>214.2</v>
      </c>
      <c r="C51" s="21">
        <f t="shared" si="15"/>
        <v>323.2</v>
      </c>
      <c r="D51" s="21">
        <f t="shared" si="15"/>
        <v>114.36666666666666</v>
      </c>
      <c r="E51" s="21">
        <f t="shared" si="15"/>
        <v>228.66666666666666</v>
      </c>
      <c r="F51" s="21">
        <f t="shared" si="15"/>
        <v>216.4</v>
      </c>
      <c r="G51" s="21">
        <f t="shared" si="15"/>
        <v>195.2</v>
      </c>
      <c r="H51" s="21">
        <f t="shared" si="15"/>
        <v>341.9</v>
      </c>
      <c r="I51" s="21">
        <f t="shared" si="15"/>
        <v>357.43333333333334</v>
      </c>
      <c r="J51" s="21">
        <f t="shared" si="15"/>
        <v>100.13333333333334</v>
      </c>
      <c r="K51" s="21">
        <f t="shared" si="15"/>
        <v>42</v>
      </c>
      <c r="L51" s="21">
        <f t="shared" si="15"/>
        <v>256.06666666666666</v>
      </c>
      <c r="M51" s="21">
        <f t="shared" si="15"/>
        <v>122.73333333333333</v>
      </c>
      <c r="N51" s="21">
        <f t="shared" si="15"/>
        <v>323.46666666666664</v>
      </c>
      <c r="O51" s="21">
        <f t="shared" si="15"/>
        <v>219</v>
      </c>
      <c r="P51" s="21">
        <f t="shared" si="15"/>
        <v>176.03333333333333</v>
      </c>
      <c r="Q51" s="21">
        <f t="shared" si="15"/>
        <v>129.6</v>
      </c>
      <c r="R51" s="21">
        <f t="shared" si="15"/>
        <v>162.23333333333332</v>
      </c>
      <c r="S51" s="21">
        <f t="shared" si="15"/>
        <v>200.96666666666667</v>
      </c>
      <c r="T51" s="21">
        <f t="shared" si="15"/>
        <v>99.666666666666671</v>
      </c>
      <c r="U51" s="21">
        <f t="shared" si="15"/>
        <v>25.933333333333334</v>
      </c>
      <c r="V51" s="21">
        <f t="shared" si="15"/>
        <v>272.8</v>
      </c>
      <c r="W51" s="21">
        <f t="shared" si="15"/>
        <v>134</v>
      </c>
      <c r="X51" s="21">
        <f t="shared" si="15"/>
        <v>138.66666666666666</v>
      </c>
      <c r="Y51" s="21">
        <f t="shared" si="15"/>
        <v>105.1</v>
      </c>
      <c r="Z51" s="21">
        <f t="shared" si="15"/>
        <v>358.16666666666669</v>
      </c>
      <c r="AA51" s="21">
        <f t="shared" si="15"/>
        <v>441.73333333333335</v>
      </c>
      <c r="AB51" s="6">
        <f t="shared" si="5"/>
        <v>2774.1</v>
      </c>
      <c r="AC51" s="7">
        <f t="shared" si="3"/>
        <v>2525.5666666666666</v>
      </c>
      <c r="AD51" s="18"/>
      <c r="AE51" s="18"/>
    </row>
    <row r="52" spans="1:31" x14ac:dyDescent="0.2">
      <c r="A52" s="87" t="s">
        <v>29</v>
      </c>
      <c r="B52" s="21">
        <f t="shared" ref="B52:AA52" si="16">+B20/$B$65</f>
        <v>257.96666666666664</v>
      </c>
      <c r="C52" s="21">
        <f t="shared" si="16"/>
        <v>387.73333333333335</v>
      </c>
      <c r="D52" s="21">
        <f t="shared" si="16"/>
        <v>144.6</v>
      </c>
      <c r="E52" s="21">
        <f t="shared" si="16"/>
        <v>253.13333333333333</v>
      </c>
      <c r="F52" s="21">
        <f t="shared" si="16"/>
        <v>244.1</v>
      </c>
      <c r="G52" s="21">
        <f t="shared" si="16"/>
        <v>238.53333333333333</v>
      </c>
      <c r="H52" s="21">
        <f t="shared" si="16"/>
        <v>399.76666666666665</v>
      </c>
      <c r="I52" s="21">
        <f t="shared" si="16"/>
        <v>395.8</v>
      </c>
      <c r="J52" s="21">
        <f t="shared" si="16"/>
        <v>127.86666666666666</v>
      </c>
      <c r="K52" s="21">
        <f t="shared" si="16"/>
        <v>45.633333333333333</v>
      </c>
      <c r="L52" s="21">
        <f t="shared" si="16"/>
        <v>300.03333333333336</v>
      </c>
      <c r="M52" s="21">
        <f t="shared" si="16"/>
        <v>129.30000000000001</v>
      </c>
      <c r="N52" s="21">
        <f t="shared" si="16"/>
        <v>349.76666666666665</v>
      </c>
      <c r="O52" s="21">
        <f t="shared" si="16"/>
        <v>250</v>
      </c>
      <c r="P52" s="21">
        <f t="shared" si="16"/>
        <v>198.13333333333333</v>
      </c>
      <c r="Q52" s="21">
        <f t="shared" si="16"/>
        <v>154.86666666666667</v>
      </c>
      <c r="R52" s="21">
        <f t="shared" si="16"/>
        <v>193.56666666666666</v>
      </c>
      <c r="S52" s="21">
        <f t="shared" si="16"/>
        <v>240.7</v>
      </c>
      <c r="T52" s="21">
        <f t="shared" si="16"/>
        <v>139.96666666666667</v>
      </c>
      <c r="U52" s="21">
        <f t="shared" si="16"/>
        <v>29.133333333333333</v>
      </c>
      <c r="V52" s="21">
        <f t="shared" si="16"/>
        <v>385.8</v>
      </c>
      <c r="W52" s="21">
        <f t="shared" si="16"/>
        <v>130.36666666666667</v>
      </c>
      <c r="X52" s="21">
        <f t="shared" si="16"/>
        <v>201.13333333333333</v>
      </c>
      <c r="Y52" s="21">
        <f t="shared" si="16"/>
        <v>131.13333333333333</v>
      </c>
      <c r="Z52" s="21">
        <f t="shared" si="16"/>
        <v>396.86666666666667</v>
      </c>
      <c r="AA52" s="21">
        <f t="shared" si="16"/>
        <v>555.20000000000005</v>
      </c>
      <c r="AB52" s="4">
        <f t="shared" si="5"/>
        <v>3339.5666666666666</v>
      </c>
      <c r="AC52" s="5">
        <f t="shared" si="3"/>
        <v>2941.5333333333328</v>
      </c>
      <c r="AD52" s="18"/>
      <c r="AE52" s="18"/>
    </row>
    <row r="53" spans="1:31" x14ac:dyDescent="0.2">
      <c r="A53" s="88" t="s">
        <v>30</v>
      </c>
      <c r="B53" s="21">
        <f t="shared" ref="B53:AA53" si="17">+B21/$B$65</f>
        <v>331.76666666666665</v>
      </c>
      <c r="C53" s="21">
        <f t="shared" si="17"/>
        <v>423.06666666666666</v>
      </c>
      <c r="D53" s="21">
        <f t="shared" si="17"/>
        <v>149.33333333333334</v>
      </c>
      <c r="E53" s="21">
        <f t="shared" si="17"/>
        <v>262.93333333333334</v>
      </c>
      <c r="F53" s="21">
        <f t="shared" si="17"/>
        <v>242</v>
      </c>
      <c r="G53" s="21">
        <f t="shared" si="17"/>
        <v>274.26666666666665</v>
      </c>
      <c r="H53" s="21">
        <f t="shared" si="17"/>
        <v>447.83333333333331</v>
      </c>
      <c r="I53" s="21">
        <f t="shared" si="17"/>
        <v>459.56666666666666</v>
      </c>
      <c r="J53" s="21">
        <f t="shared" si="17"/>
        <v>130.76666666666668</v>
      </c>
      <c r="K53" s="21">
        <f t="shared" si="17"/>
        <v>54.633333333333333</v>
      </c>
      <c r="L53" s="21">
        <f t="shared" si="17"/>
        <v>296.89999999999998</v>
      </c>
      <c r="M53" s="21">
        <f t="shared" si="17"/>
        <v>128.06666666666666</v>
      </c>
      <c r="N53" s="21">
        <f t="shared" si="17"/>
        <v>402.63333333333333</v>
      </c>
      <c r="O53" s="21">
        <f t="shared" si="17"/>
        <v>282.56666666666666</v>
      </c>
      <c r="P53" s="21">
        <f t="shared" si="17"/>
        <v>190.7</v>
      </c>
      <c r="Q53" s="21">
        <f t="shared" si="17"/>
        <v>198.8</v>
      </c>
      <c r="R53" s="21">
        <f t="shared" si="17"/>
        <v>209.03333333333333</v>
      </c>
      <c r="S53" s="21">
        <f t="shared" si="17"/>
        <v>292.03333333333336</v>
      </c>
      <c r="T53" s="21">
        <f t="shared" si="17"/>
        <v>131.03333333333333</v>
      </c>
      <c r="U53" s="21">
        <f t="shared" si="17"/>
        <v>30.233333333333334</v>
      </c>
      <c r="V53" s="21">
        <f t="shared" si="17"/>
        <v>415.13333333333333</v>
      </c>
      <c r="W53" s="21">
        <f t="shared" si="17"/>
        <v>118.7</v>
      </c>
      <c r="X53" s="21">
        <f t="shared" si="17"/>
        <v>221.73333333333332</v>
      </c>
      <c r="Y53" s="21">
        <f t="shared" si="17"/>
        <v>160.96666666666667</v>
      </c>
      <c r="Z53" s="21">
        <f t="shared" si="17"/>
        <v>390.2</v>
      </c>
      <c r="AA53" s="21">
        <f t="shared" si="17"/>
        <v>646.0333333333333</v>
      </c>
      <c r="AB53" s="6">
        <f t="shared" si="5"/>
        <v>3559.0666666666657</v>
      </c>
      <c r="AC53" s="7">
        <f t="shared" si="3"/>
        <v>3331.8666666666663</v>
      </c>
      <c r="AD53" s="18"/>
      <c r="AE53" s="18"/>
    </row>
    <row r="54" spans="1:31" x14ac:dyDescent="0.2">
      <c r="A54" s="87" t="s">
        <v>31</v>
      </c>
      <c r="B54" s="21">
        <f t="shared" ref="B54:AA54" si="18">+B22/$B$65</f>
        <v>442.96666666666664</v>
      </c>
      <c r="C54" s="21">
        <f t="shared" si="18"/>
        <v>443.33333333333331</v>
      </c>
      <c r="D54" s="21">
        <f t="shared" si="18"/>
        <v>125.9</v>
      </c>
      <c r="E54" s="21">
        <f t="shared" si="18"/>
        <v>287.5</v>
      </c>
      <c r="F54" s="21">
        <f t="shared" si="18"/>
        <v>168.9</v>
      </c>
      <c r="G54" s="21">
        <f t="shared" si="18"/>
        <v>336.93333333333334</v>
      </c>
      <c r="H54" s="21">
        <f t="shared" si="18"/>
        <v>431.1</v>
      </c>
      <c r="I54" s="21">
        <f t="shared" si="18"/>
        <v>529.70000000000005</v>
      </c>
      <c r="J54" s="21">
        <f t="shared" si="18"/>
        <v>133.93333333333334</v>
      </c>
      <c r="K54" s="21">
        <f t="shared" si="18"/>
        <v>60.866666666666667</v>
      </c>
      <c r="L54" s="21">
        <f t="shared" si="18"/>
        <v>364.76666666666665</v>
      </c>
      <c r="M54" s="21">
        <f t="shared" si="18"/>
        <v>113.4</v>
      </c>
      <c r="N54" s="21">
        <f t="shared" si="18"/>
        <v>443.1</v>
      </c>
      <c r="O54" s="21">
        <f t="shared" si="18"/>
        <v>305.43333333333334</v>
      </c>
      <c r="P54" s="21">
        <f t="shared" si="18"/>
        <v>185.96666666666667</v>
      </c>
      <c r="Q54" s="21">
        <f t="shared" si="18"/>
        <v>227.13333333333333</v>
      </c>
      <c r="R54" s="21">
        <f t="shared" si="18"/>
        <v>195.36666666666667</v>
      </c>
      <c r="S54" s="21">
        <f t="shared" si="18"/>
        <v>342.03333333333336</v>
      </c>
      <c r="T54" s="21">
        <f t="shared" si="18"/>
        <v>113.8</v>
      </c>
      <c r="U54" s="21">
        <f t="shared" si="18"/>
        <v>31.066666666666666</v>
      </c>
      <c r="V54" s="21">
        <f t="shared" si="18"/>
        <v>663.9</v>
      </c>
      <c r="W54" s="21">
        <f t="shared" si="18"/>
        <v>109.23333333333333</v>
      </c>
      <c r="X54" s="21">
        <f t="shared" si="18"/>
        <v>200.93333333333334</v>
      </c>
      <c r="Y54" s="21">
        <f t="shared" si="18"/>
        <v>194.33333333333334</v>
      </c>
      <c r="Z54" s="21">
        <f t="shared" si="18"/>
        <v>346.1</v>
      </c>
      <c r="AA54" s="21">
        <f t="shared" si="18"/>
        <v>795.1</v>
      </c>
      <c r="AB54" s="4">
        <f t="shared" si="5"/>
        <v>3816.733333333334</v>
      </c>
      <c r="AC54" s="5">
        <f t="shared" si="3"/>
        <v>3776.0666666666662</v>
      </c>
      <c r="AD54" s="18"/>
      <c r="AE54" s="18"/>
    </row>
    <row r="55" spans="1:31" x14ac:dyDescent="0.2">
      <c r="A55" s="88" t="s">
        <v>32</v>
      </c>
      <c r="B55" s="21">
        <f t="shared" ref="B55:AA55" si="19">+B23/$B$65</f>
        <v>252.2</v>
      </c>
      <c r="C55" s="21">
        <f t="shared" si="19"/>
        <v>467.53333333333336</v>
      </c>
      <c r="D55" s="21">
        <f t="shared" si="19"/>
        <v>80.266666666666666</v>
      </c>
      <c r="E55" s="21">
        <f t="shared" si="19"/>
        <v>267.56666666666666</v>
      </c>
      <c r="F55" s="21">
        <f t="shared" si="19"/>
        <v>94.466666666666669</v>
      </c>
      <c r="G55" s="21">
        <f t="shared" si="19"/>
        <v>345.8</v>
      </c>
      <c r="H55" s="21">
        <f t="shared" si="19"/>
        <v>379.5</v>
      </c>
      <c r="I55" s="21">
        <f t="shared" si="19"/>
        <v>511.96666666666664</v>
      </c>
      <c r="J55" s="21">
        <f t="shared" si="19"/>
        <v>78.233333333333334</v>
      </c>
      <c r="K55" s="21">
        <f t="shared" si="19"/>
        <v>62</v>
      </c>
      <c r="L55" s="21">
        <f t="shared" si="19"/>
        <v>320.8</v>
      </c>
      <c r="M55" s="21">
        <f t="shared" si="19"/>
        <v>104.26666666666667</v>
      </c>
      <c r="N55" s="21">
        <f t="shared" si="19"/>
        <v>465.7</v>
      </c>
      <c r="O55" s="21">
        <f t="shared" si="19"/>
        <v>301.56666666666666</v>
      </c>
      <c r="P55" s="21">
        <f t="shared" si="19"/>
        <v>168</v>
      </c>
      <c r="Q55" s="21">
        <f t="shared" si="19"/>
        <v>217.26666666666668</v>
      </c>
      <c r="R55" s="21">
        <f t="shared" si="19"/>
        <v>163.53333333333333</v>
      </c>
      <c r="S55" s="21">
        <f t="shared" si="19"/>
        <v>317.96666666666664</v>
      </c>
      <c r="T55" s="21">
        <f t="shared" si="19"/>
        <v>76.833333333333329</v>
      </c>
      <c r="U55" s="21">
        <f t="shared" si="19"/>
        <v>23.8</v>
      </c>
      <c r="V55" s="21">
        <f t="shared" si="19"/>
        <v>428.9</v>
      </c>
      <c r="W55" s="21">
        <f t="shared" si="19"/>
        <v>89.63333333333334</v>
      </c>
      <c r="X55" s="21">
        <f t="shared" si="19"/>
        <v>131</v>
      </c>
      <c r="Y55" s="21">
        <f t="shared" si="19"/>
        <v>171.33333333333334</v>
      </c>
      <c r="Z55" s="21">
        <f t="shared" si="19"/>
        <v>276.96666666666664</v>
      </c>
      <c r="AA55" s="21">
        <f t="shared" si="19"/>
        <v>754.7</v>
      </c>
      <c r="AB55" s="6">
        <f t="shared" si="5"/>
        <v>2916.4</v>
      </c>
      <c r="AC55" s="7">
        <f t="shared" si="3"/>
        <v>3635.4000000000005</v>
      </c>
      <c r="AD55" s="18"/>
      <c r="AE55" s="18"/>
    </row>
    <row r="56" spans="1:31" x14ac:dyDescent="0.2">
      <c r="A56" s="87" t="s">
        <v>33</v>
      </c>
      <c r="B56" s="21">
        <f t="shared" ref="B56:AA56" si="20">+B24/$B$65</f>
        <v>124.76666666666667</v>
      </c>
      <c r="C56" s="21">
        <f t="shared" si="20"/>
        <v>334.3</v>
      </c>
      <c r="D56" s="21">
        <f t="shared" si="20"/>
        <v>32.033333333333331</v>
      </c>
      <c r="E56" s="21">
        <f t="shared" si="20"/>
        <v>185.1</v>
      </c>
      <c r="F56" s="21">
        <f t="shared" si="20"/>
        <v>51.1</v>
      </c>
      <c r="G56" s="21">
        <f t="shared" si="20"/>
        <v>248.63333333333333</v>
      </c>
      <c r="H56" s="21">
        <f t="shared" si="20"/>
        <v>115.7</v>
      </c>
      <c r="I56" s="21">
        <f t="shared" si="20"/>
        <v>316.39999999999998</v>
      </c>
      <c r="J56" s="21">
        <f t="shared" si="20"/>
        <v>29.3</v>
      </c>
      <c r="K56" s="21">
        <f t="shared" si="20"/>
        <v>39.466666666666669</v>
      </c>
      <c r="L56" s="21">
        <f t="shared" si="20"/>
        <v>180.46666666666667</v>
      </c>
      <c r="M56" s="21">
        <f t="shared" si="20"/>
        <v>70.466666666666669</v>
      </c>
      <c r="N56" s="21">
        <f t="shared" si="20"/>
        <v>257.06666666666666</v>
      </c>
      <c r="O56" s="21">
        <f t="shared" si="20"/>
        <v>164.7</v>
      </c>
      <c r="P56" s="21">
        <f t="shared" si="20"/>
        <v>77.86666666666666</v>
      </c>
      <c r="Q56" s="21">
        <f t="shared" si="20"/>
        <v>121.83333333333333</v>
      </c>
      <c r="R56" s="21">
        <f t="shared" si="20"/>
        <v>74.5</v>
      </c>
      <c r="S56" s="21">
        <f t="shared" si="20"/>
        <v>188.63333333333333</v>
      </c>
      <c r="T56" s="21">
        <f t="shared" si="20"/>
        <v>30.766666666666666</v>
      </c>
      <c r="U56" s="21">
        <f t="shared" si="20"/>
        <v>14</v>
      </c>
      <c r="V56" s="21">
        <f t="shared" si="20"/>
        <v>233.2</v>
      </c>
      <c r="W56" s="21">
        <f t="shared" si="20"/>
        <v>72.033333333333331</v>
      </c>
      <c r="X56" s="21">
        <f t="shared" si="20"/>
        <v>39.166666666666664</v>
      </c>
      <c r="Y56" s="21">
        <f t="shared" si="20"/>
        <v>85.5</v>
      </c>
      <c r="Z56" s="21">
        <f t="shared" si="20"/>
        <v>145.86666666666667</v>
      </c>
      <c r="AA56" s="21">
        <f t="shared" si="20"/>
        <v>434.86666666666667</v>
      </c>
      <c r="AB56" s="4">
        <f t="shared" si="5"/>
        <v>1391.8000000000002</v>
      </c>
      <c r="AC56" s="5">
        <f t="shared" si="3"/>
        <v>2275.9333333333334</v>
      </c>
      <c r="AD56" s="18"/>
      <c r="AE56" s="18"/>
    </row>
    <row r="57" spans="1:31" x14ac:dyDescent="0.2">
      <c r="A57" s="88" t="s">
        <v>34</v>
      </c>
      <c r="B57" s="21">
        <f t="shared" ref="B57:AA57" si="21">+B25/$B$65</f>
        <v>4.0999999999999996</v>
      </c>
      <c r="C57" s="21">
        <f t="shared" si="21"/>
        <v>150.76666666666668</v>
      </c>
      <c r="D57" s="21">
        <f t="shared" si="21"/>
        <v>3.7333333333333334</v>
      </c>
      <c r="E57" s="21">
        <f t="shared" si="21"/>
        <v>90.766666666666666</v>
      </c>
      <c r="F57" s="21">
        <f t="shared" si="21"/>
        <v>6.6333333333333337</v>
      </c>
      <c r="G57" s="21">
        <f t="shared" si="21"/>
        <v>86.5</v>
      </c>
      <c r="H57" s="21">
        <f t="shared" si="21"/>
        <v>19.566666666666666</v>
      </c>
      <c r="I57" s="21">
        <f t="shared" si="21"/>
        <v>101.56666666666666</v>
      </c>
      <c r="J57" s="21">
        <f t="shared" si="21"/>
        <v>3.3</v>
      </c>
      <c r="K57" s="21">
        <f t="shared" si="21"/>
        <v>13.566666666666666</v>
      </c>
      <c r="L57" s="21">
        <f t="shared" si="21"/>
        <v>38.533333333333331</v>
      </c>
      <c r="M57" s="21">
        <f t="shared" si="21"/>
        <v>22.233333333333334</v>
      </c>
      <c r="N57" s="21">
        <f t="shared" si="21"/>
        <v>53.5</v>
      </c>
      <c r="O57" s="21">
        <f t="shared" si="21"/>
        <v>56.06666666666667</v>
      </c>
      <c r="P57" s="21">
        <f t="shared" si="21"/>
        <v>18.233333333333334</v>
      </c>
      <c r="Q57" s="21">
        <f t="shared" si="21"/>
        <v>36.033333333333331</v>
      </c>
      <c r="R57" s="21">
        <f t="shared" si="21"/>
        <v>17.533333333333335</v>
      </c>
      <c r="S57" s="21">
        <f t="shared" si="21"/>
        <v>54.2</v>
      </c>
      <c r="T57" s="21">
        <f t="shared" si="21"/>
        <v>9.7666666666666675</v>
      </c>
      <c r="U57" s="21">
        <f t="shared" si="21"/>
        <v>6.166666666666667</v>
      </c>
      <c r="V57" s="21">
        <f t="shared" si="21"/>
        <v>34.799999999999997</v>
      </c>
      <c r="W57" s="21">
        <f t="shared" si="21"/>
        <v>26.2</v>
      </c>
      <c r="X57" s="21">
        <f t="shared" si="21"/>
        <v>11.166666666666666</v>
      </c>
      <c r="Y57" s="21">
        <f t="shared" si="21"/>
        <v>29.4</v>
      </c>
      <c r="Z57" s="21">
        <f t="shared" si="21"/>
        <v>46.6</v>
      </c>
      <c r="AA57" s="21">
        <f t="shared" si="21"/>
        <v>109.33333333333333</v>
      </c>
      <c r="AB57" s="6">
        <f t="shared" si="5"/>
        <v>267.4666666666667</v>
      </c>
      <c r="AC57" s="7">
        <f t="shared" si="3"/>
        <v>782.80000000000007</v>
      </c>
      <c r="AD57" s="18"/>
      <c r="AE57" s="18"/>
    </row>
    <row r="58" spans="1:31" x14ac:dyDescent="0.2">
      <c r="A58" s="87" t="s">
        <v>35</v>
      </c>
      <c r="B58" s="21">
        <f t="shared" ref="B58:AA58" si="22">+B26/$B$65</f>
        <v>0</v>
      </c>
      <c r="C58" s="21">
        <f t="shared" si="22"/>
        <v>17.600000000000001</v>
      </c>
      <c r="D58" s="21">
        <f t="shared" si="22"/>
        <v>0.16666666666666666</v>
      </c>
      <c r="E58" s="21">
        <f t="shared" si="22"/>
        <v>14.266666666666667</v>
      </c>
      <c r="F58" s="21">
        <f t="shared" si="22"/>
        <v>0.33333333333333331</v>
      </c>
      <c r="G58" s="21">
        <f t="shared" si="22"/>
        <v>7.7</v>
      </c>
      <c r="H58" s="21">
        <f t="shared" si="22"/>
        <v>2</v>
      </c>
      <c r="I58" s="21">
        <f t="shared" si="22"/>
        <v>11.033333333333333</v>
      </c>
      <c r="J58" s="21">
        <f t="shared" si="22"/>
        <v>0.13333333333333333</v>
      </c>
      <c r="K58" s="21">
        <f t="shared" si="22"/>
        <v>0.83333333333333337</v>
      </c>
      <c r="L58" s="21">
        <f t="shared" si="22"/>
        <v>3.7</v>
      </c>
      <c r="M58" s="21">
        <f t="shared" si="22"/>
        <v>1.1666666666666667</v>
      </c>
      <c r="N58" s="21">
        <f t="shared" si="22"/>
        <v>1.9333333333333333</v>
      </c>
      <c r="O58" s="21">
        <f t="shared" si="22"/>
        <v>3.8666666666666667</v>
      </c>
      <c r="P58" s="21">
        <f t="shared" si="22"/>
        <v>0.93333333333333335</v>
      </c>
      <c r="Q58" s="21">
        <f t="shared" si="22"/>
        <v>1.9333333333333333</v>
      </c>
      <c r="R58" s="21">
        <f t="shared" si="22"/>
        <v>0.83333333333333337</v>
      </c>
      <c r="S58" s="21">
        <f t="shared" si="22"/>
        <v>3.7333333333333334</v>
      </c>
      <c r="T58" s="21">
        <f t="shared" si="22"/>
        <v>0.2</v>
      </c>
      <c r="U58" s="21">
        <f t="shared" si="22"/>
        <v>1.6</v>
      </c>
      <c r="V58" s="21">
        <f t="shared" si="22"/>
        <v>1.1333333333333333</v>
      </c>
      <c r="W58" s="21">
        <f t="shared" si="22"/>
        <v>0.6333333333333333</v>
      </c>
      <c r="X58" s="21">
        <f t="shared" si="22"/>
        <v>0.43333333333333335</v>
      </c>
      <c r="Y58" s="21">
        <f t="shared" si="22"/>
        <v>1.9</v>
      </c>
      <c r="Z58" s="21">
        <f t="shared" si="22"/>
        <v>1.4666666666666666</v>
      </c>
      <c r="AA58" s="21">
        <f t="shared" si="22"/>
        <v>4.666666666666667</v>
      </c>
      <c r="AB58" s="4">
        <f t="shared" si="5"/>
        <v>13.266666666666667</v>
      </c>
      <c r="AC58" s="5">
        <f t="shared" si="3"/>
        <v>70.933333333333351</v>
      </c>
      <c r="AD58" s="18"/>
      <c r="AE58" s="18"/>
    </row>
    <row r="59" spans="1:31" x14ac:dyDescent="0.2">
      <c r="A59" s="88" t="s">
        <v>36</v>
      </c>
      <c r="B59" s="21">
        <f t="shared" ref="B59:AA59" si="23">+B27/$B$65</f>
        <v>0</v>
      </c>
      <c r="C59" s="21">
        <f t="shared" si="23"/>
        <v>0.8</v>
      </c>
      <c r="D59" s="21">
        <f t="shared" si="23"/>
        <v>0</v>
      </c>
      <c r="E59" s="21">
        <f t="shared" si="23"/>
        <v>0.23333333333333334</v>
      </c>
      <c r="F59" s="21">
        <f t="shared" si="23"/>
        <v>0</v>
      </c>
      <c r="G59" s="21">
        <f t="shared" si="23"/>
        <v>3.3333333333333333E-2</v>
      </c>
      <c r="H59" s="21">
        <f t="shared" si="23"/>
        <v>0</v>
      </c>
      <c r="I59" s="21">
        <f t="shared" si="23"/>
        <v>0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3.3333333333333333E-2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</v>
      </c>
      <c r="AC59" s="7">
        <f t="shared" si="3"/>
        <v>1.1000000000000003</v>
      </c>
      <c r="AD59" s="18"/>
      <c r="AE59" s="18"/>
    </row>
    <row r="60" spans="1:31" x14ac:dyDescent="0.2">
      <c r="A60" s="87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3.3333333333333333E-2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3.3333333333333333E-2</v>
      </c>
      <c r="AD60" s="18"/>
      <c r="AE60" s="18"/>
    </row>
    <row r="61" spans="1:31" x14ac:dyDescent="0.2">
      <c r="A61" s="88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7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4" customFormat="1" ht="14.25" thickTop="1" thickBot="1" x14ac:dyDescent="0.25">
      <c r="A63" s="9" t="s">
        <v>47</v>
      </c>
      <c r="B63" s="51">
        <f>SUM(B39:B62)</f>
        <v>4848.6333333333323</v>
      </c>
      <c r="C63" s="46">
        <f t="shared" ref="C63:AC63" si="25">SUM(C39:C62)</f>
        <v>5095.0000000000009</v>
      </c>
      <c r="D63" s="51">
        <f t="shared" si="25"/>
        <v>2348.1666666666665</v>
      </c>
      <c r="E63" s="46">
        <f t="shared" si="25"/>
        <v>2884.1333333333332</v>
      </c>
      <c r="F63" s="51">
        <f t="shared" si="25"/>
        <v>3936.6666666666665</v>
      </c>
      <c r="G63" s="46">
        <f t="shared" si="25"/>
        <v>3026.9666666666667</v>
      </c>
      <c r="H63" s="51">
        <f t="shared" si="25"/>
        <v>5780.3666666666668</v>
      </c>
      <c r="I63" s="46">
        <f t="shared" si="25"/>
        <v>5636.4666666666662</v>
      </c>
      <c r="J63" s="51">
        <f t="shared" si="25"/>
        <v>1358.2</v>
      </c>
      <c r="K63" s="51">
        <f t="shared" si="25"/>
        <v>1184.2333333333331</v>
      </c>
      <c r="L63" s="51">
        <f t="shared" si="25"/>
        <v>3008.0666666666666</v>
      </c>
      <c r="M63" s="46">
        <f t="shared" si="25"/>
        <v>3165.5666666666666</v>
      </c>
      <c r="N63" s="51">
        <f t="shared" si="25"/>
        <v>4853.9000000000005</v>
      </c>
      <c r="O63" s="46">
        <f t="shared" si="25"/>
        <v>4893.7999999999993</v>
      </c>
      <c r="P63" s="51">
        <f t="shared" si="25"/>
        <v>2626.5666666666666</v>
      </c>
      <c r="Q63" s="46">
        <f t="shared" si="25"/>
        <v>2399.8333333333335</v>
      </c>
      <c r="R63" s="51">
        <f t="shared" si="25"/>
        <v>3308.7666666666664</v>
      </c>
      <c r="S63" s="46">
        <f t="shared" si="25"/>
        <v>3235.2999999999997</v>
      </c>
      <c r="T63" s="51">
        <f>SUM(T39:T62)</f>
        <v>985.09999999999991</v>
      </c>
      <c r="U63" s="46">
        <f t="shared" si="25"/>
        <v>841.5999999999998</v>
      </c>
      <c r="V63" s="51">
        <f t="shared" si="25"/>
        <v>3966</v>
      </c>
      <c r="W63" s="46">
        <f t="shared" si="25"/>
        <v>2945.333333333333</v>
      </c>
      <c r="X63" s="51">
        <f t="shared" si="25"/>
        <v>2300.7666666666664</v>
      </c>
      <c r="Y63" s="46">
        <f t="shared" si="25"/>
        <v>2055.5</v>
      </c>
      <c r="Z63" s="51">
        <f t="shared" si="25"/>
        <v>5726.8</v>
      </c>
      <c r="AA63" s="51">
        <f t="shared" si="25"/>
        <v>7602.9333333333334</v>
      </c>
      <c r="AB63" s="51">
        <f>AB31/B65</f>
        <v>45048.033333333333</v>
      </c>
      <c r="AC63" s="47">
        <f t="shared" si="25"/>
        <v>44966.666666666664</v>
      </c>
    </row>
    <row r="64" spans="1:31" ht="15.75" thickTop="1" x14ac:dyDescent="0.2">
      <c r="A64" s="171"/>
      <c r="B64" s="18"/>
      <c r="C64" s="18"/>
      <c r="AB64" s="175" t="str">
        <f>IF(AB63='Daily Total'!D43,"Correct","Wrong")</f>
        <v>Correct</v>
      </c>
      <c r="AC64" s="175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4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73" t="s">
        <v>0</v>
      </c>
      <c r="B69" s="264" t="s">
        <v>1</v>
      </c>
      <c r="C69" s="265"/>
      <c r="D69" s="264" t="s">
        <v>2</v>
      </c>
      <c r="E69" s="265"/>
      <c r="F69" s="264" t="s">
        <v>3</v>
      </c>
      <c r="G69" s="265"/>
      <c r="H69" s="264" t="s">
        <v>4</v>
      </c>
      <c r="I69" s="265"/>
      <c r="J69" s="264" t="s">
        <v>5</v>
      </c>
      <c r="K69" s="265"/>
      <c r="L69" s="264" t="s">
        <v>6</v>
      </c>
      <c r="M69" s="265"/>
      <c r="N69" s="264" t="s">
        <v>7</v>
      </c>
      <c r="O69" s="265"/>
      <c r="P69" s="264" t="s">
        <v>8</v>
      </c>
      <c r="Q69" s="265"/>
      <c r="R69" s="264" t="s">
        <v>9</v>
      </c>
      <c r="S69" s="265"/>
      <c r="T69" s="264" t="s">
        <v>10</v>
      </c>
      <c r="U69" s="265"/>
      <c r="V69" s="264" t="s">
        <v>11</v>
      </c>
      <c r="W69" s="265"/>
      <c r="X69" s="264" t="s">
        <v>12</v>
      </c>
      <c r="Y69" s="265"/>
      <c r="Z69" s="264" t="s">
        <v>40</v>
      </c>
      <c r="AA69" s="265"/>
      <c r="AB69" s="264" t="s">
        <v>51</v>
      </c>
      <c r="AC69" s="265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ht="13.5" thickTop="1" x14ac:dyDescent="0.2">
      <c r="A71" s="86" t="s">
        <v>16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8"/>
      <c r="AE71" s="18"/>
    </row>
    <row r="72" spans="1:31" x14ac:dyDescent="0.2">
      <c r="A72" s="87" t="s">
        <v>17</v>
      </c>
      <c r="B72" s="82">
        <f>B8/B31</f>
        <v>2.1146852377645936E-2</v>
      </c>
      <c r="C72" s="83">
        <f t="shared" ref="C72:AC72" si="27">C8/C31</f>
        <v>6.5423617926071309E-6</v>
      </c>
      <c r="D72" s="82">
        <f t="shared" si="27"/>
        <v>2.604869046774079E-2</v>
      </c>
      <c r="E72" s="83">
        <f t="shared" si="27"/>
        <v>6.9344921640238552E-5</v>
      </c>
      <c r="F72" s="82">
        <f t="shared" si="27"/>
        <v>2.7197290431837426E-2</v>
      </c>
      <c r="G72" s="83">
        <f t="shared" si="27"/>
        <v>3.0833948176942815E-4</v>
      </c>
      <c r="H72" s="82">
        <f t="shared" si="27"/>
        <v>1.2830789280956802E-2</v>
      </c>
      <c r="I72" s="83">
        <f t="shared" si="27"/>
        <v>1.105893763232285E-3</v>
      </c>
      <c r="J72" s="82">
        <f t="shared" si="27"/>
        <v>8.3443773621950622E-3</v>
      </c>
      <c r="K72" s="83">
        <f t="shared" si="27"/>
        <v>3.6310411799476455E-3</v>
      </c>
      <c r="L72" s="82">
        <f t="shared" si="27"/>
        <v>3.0473615389729836E-3</v>
      </c>
      <c r="M72" s="83">
        <f t="shared" si="27"/>
        <v>2.4745437888950899E-3</v>
      </c>
      <c r="N72" s="82">
        <f t="shared" si="27"/>
        <v>4.6148457941037101E-3</v>
      </c>
      <c r="O72" s="83">
        <f t="shared" si="27"/>
        <v>1.5529854101107524E-3</v>
      </c>
      <c r="P72" s="82">
        <f t="shared" si="27"/>
        <v>2.550858535223422E-3</v>
      </c>
      <c r="Q72" s="83">
        <f t="shared" si="27"/>
        <v>6.6671296617820685E-4</v>
      </c>
      <c r="R72" s="82">
        <f t="shared" si="27"/>
        <v>2.427869116698904E-3</v>
      </c>
      <c r="S72" s="83">
        <f t="shared" si="27"/>
        <v>2.8848432396789584E-4</v>
      </c>
      <c r="T72" s="82">
        <f t="shared" si="27"/>
        <v>2.3686258586268737E-4</v>
      </c>
      <c r="U72" s="83">
        <f t="shared" si="27"/>
        <v>0</v>
      </c>
      <c r="V72" s="82">
        <f t="shared" si="27"/>
        <v>1.6809547823163556E-5</v>
      </c>
      <c r="W72" s="83">
        <f t="shared" si="27"/>
        <v>0</v>
      </c>
      <c r="X72" s="82">
        <f t="shared" si="27"/>
        <v>2.8975848630166755E-5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8.9445266201040215E-3</v>
      </c>
      <c r="AC72" s="102">
        <f t="shared" si="27"/>
        <v>6.5974796145292815E-4</v>
      </c>
      <c r="AD72" s="18"/>
      <c r="AE72" s="18"/>
    </row>
    <row r="73" spans="1:31" x14ac:dyDescent="0.2">
      <c r="A73" s="88" t="s">
        <v>18</v>
      </c>
      <c r="B73" s="82">
        <f>B9/B31</f>
        <v>7.3402127059858796E-2</v>
      </c>
      <c r="C73" s="83">
        <f t="shared" ref="C73:AC73" si="28">C9/C31</f>
        <v>6.5423617926071309E-6</v>
      </c>
      <c r="D73" s="82">
        <f t="shared" si="28"/>
        <v>6.4078359003477886E-2</v>
      </c>
      <c r="E73" s="83">
        <f t="shared" si="28"/>
        <v>7.050067033424252E-4</v>
      </c>
      <c r="F73" s="82">
        <f t="shared" si="28"/>
        <v>7.9872988992379337E-2</v>
      </c>
      <c r="G73" s="83">
        <f t="shared" si="28"/>
        <v>3.7331101542798623E-3</v>
      </c>
      <c r="H73" s="82">
        <f t="shared" si="28"/>
        <v>5.2880151778145562E-2</v>
      </c>
      <c r="I73" s="83">
        <f t="shared" si="28"/>
        <v>1.1147645688197098E-2</v>
      </c>
      <c r="J73" s="82">
        <f t="shared" si="28"/>
        <v>3.345113630785844E-2</v>
      </c>
      <c r="K73" s="83">
        <f t="shared" si="28"/>
        <v>2.1364032988994287E-2</v>
      </c>
      <c r="L73" s="82">
        <f t="shared" si="28"/>
        <v>2.6395691584849626E-2</v>
      </c>
      <c r="M73" s="83">
        <f t="shared" si="28"/>
        <v>4.4510198279402322E-2</v>
      </c>
      <c r="N73" s="82">
        <f t="shared" si="28"/>
        <v>3.7880192559934626E-2</v>
      </c>
      <c r="O73" s="83">
        <f t="shared" si="28"/>
        <v>3.0903047393300367E-2</v>
      </c>
      <c r="P73" s="82">
        <f t="shared" si="28"/>
        <v>4.548396512557585E-2</v>
      </c>
      <c r="Q73" s="83">
        <f t="shared" si="28"/>
        <v>4.4669768733939859E-2</v>
      </c>
      <c r="R73" s="82">
        <f t="shared" si="28"/>
        <v>5.2002740167633787E-2</v>
      </c>
      <c r="S73" s="83">
        <f t="shared" si="28"/>
        <v>2.7982979424885895E-2</v>
      </c>
      <c r="T73" s="82">
        <f t="shared" si="28"/>
        <v>2.2637295706019692E-2</v>
      </c>
      <c r="U73" s="83">
        <f t="shared" si="28"/>
        <v>8.9472433460076051E-2</v>
      </c>
      <c r="V73" s="82">
        <f t="shared" si="28"/>
        <v>1.6061522945032779E-2</v>
      </c>
      <c r="W73" s="83">
        <f t="shared" si="28"/>
        <v>4.8551380715255769E-2</v>
      </c>
      <c r="X73" s="82">
        <f t="shared" si="28"/>
        <v>5.6401489358619591E-2</v>
      </c>
      <c r="Y73" s="83">
        <f t="shared" si="28"/>
        <v>4.916889645666099E-2</v>
      </c>
      <c r="Z73" s="82">
        <f t="shared" si="28"/>
        <v>6.8292938464762171E-2</v>
      </c>
      <c r="AA73" s="82">
        <f t="shared" si="28"/>
        <v>3.3381852618287682E-2</v>
      </c>
      <c r="AB73" s="101">
        <f t="shared" si="28"/>
        <v>5.1801743472338048E-2</v>
      </c>
      <c r="AC73" s="102">
        <f t="shared" si="28"/>
        <v>2.589770200148258E-2</v>
      </c>
      <c r="AD73" s="18"/>
      <c r="AE73" s="18"/>
    </row>
    <row r="74" spans="1:31" x14ac:dyDescent="0.2">
      <c r="A74" s="87" t="s">
        <v>19</v>
      </c>
      <c r="B74" s="82">
        <f>B10/B31</f>
        <v>8.028379130889117E-2</v>
      </c>
      <c r="C74" s="83">
        <f t="shared" ref="C74:AC74" si="29">C10/C31</f>
        <v>4.421328099443899E-2</v>
      </c>
      <c r="D74" s="82">
        <f t="shared" si="29"/>
        <v>7.5122435942934204E-2</v>
      </c>
      <c r="E74" s="83">
        <f t="shared" si="29"/>
        <v>5.4158383801026305E-2</v>
      </c>
      <c r="F74" s="82">
        <f t="shared" si="29"/>
        <v>7.3446232006773915E-2</v>
      </c>
      <c r="G74" s="83">
        <f t="shared" si="29"/>
        <v>5.4036494180092279E-2</v>
      </c>
      <c r="H74" s="82">
        <f t="shared" si="29"/>
        <v>7.0485724665678651E-2</v>
      </c>
      <c r="I74" s="83">
        <f t="shared" si="29"/>
        <v>4.9741563863886361E-2</v>
      </c>
      <c r="J74" s="82">
        <f t="shared" si="29"/>
        <v>5.0336229323123739E-2</v>
      </c>
      <c r="K74" s="83">
        <f t="shared" si="29"/>
        <v>8.1346581473245694E-2</v>
      </c>
      <c r="L74" s="82">
        <f t="shared" si="29"/>
        <v>4.2264134216883492E-2</v>
      </c>
      <c r="M74" s="83">
        <f t="shared" si="29"/>
        <v>8.3586930196805201E-2</v>
      </c>
      <c r="N74" s="82">
        <f t="shared" si="29"/>
        <v>6.3927975442427745E-2</v>
      </c>
      <c r="O74" s="83">
        <f t="shared" si="29"/>
        <v>6.8086149822224037E-2</v>
      </c>
      <c r="P74" s="82">
        <f t="shared" si="29"/>
        <v>7.6360775156414581E-2</v>
      </c>
      <c r="Q74" s="83">
        <f t="shared" si="29"/>
        <v>7.1449406208764499E-2</v>
      </c>
      <c r="R74" s="82">
        <f t="shared" si="29"/>
        <v>8.449186009026434E-2</v>
      </c>
      <c r="S74" s="83">
        <f t="shared" si="29"/>
        <v>4.6693248436517995E-2</v>
      </c>
      <c r="T74" s="82">
        <f t="shared" si="29"/>
        <v>4.1992352722227864E-2</v>
      </c>
      <c r="U74" s="83">
        <f t="shared" si="29"/>
        <v>0.14187262357414449</v>
      </c>
      <c r="V74" s="82">
        <f t="shared" si="29"/>
        <v>4.1696083375357205E-2</v>
      </c>
      <c r="W74" s="83">
        <f t="shared" si="29"/>
        <v>7.8010411951109096E-2</v>
      </c>
      <c r="X74" s="82">
        <f t="shared" si="29"/>
        <v>8.0567347116178661E-2</v>
      </c>
      <c r="Y74" s="83">
        <f t="shared" si="29"/>
        <v>7.9234573907402905E-2</v>
      </c>
      <c r="Z74" s="82">
        <f t="shared" si="29"/>
        <v>6.9166026402179226E-2</v>
      </c>
      <c r="AA74" s="82">
        <f t="shared" si="29"/>
        <v>5.4904247483427447E-2</v>
      </c>
      <c r="AB74" s="101">
        <f t="shared" si="29"/>
        <v>6.7402868493704124E-2</v>
      </c>
      <c r="AC74" s="102">
        <f t="shared" si="29"/>
        <v>6.1635285396590064E-2</v>
      </c>
      <c r="AD74" s="18"/>
      <c r="AE74" s="18"/>
    </row>
    <row r="75" spans="1:31" x14ac:dyDescent="0.2">
      <c r="A75" s="88" t="s">
        <v>20</v>
      </c>
      <c r="B75" s="82">
        <f>B11/B31</f>
        <v>9.0451604919599332E-2</v>
      </c>
      <c r="C75" s="83">
        <f t="shared" ref="C75:AC75" si="30">C11/C31</f>
        <v>5.2122996401701017E-2</v>
      </c>
      <c r="D75" s="82">
        <f t="shared" si="30"/>
        <v>8.584001703456598E-2</v>
      </c>
      <c r="E75" s="83">
        <f t="shared" si="30"/>
        <v>5.6250288937173501E-2</v>
      </c>
      <c r="F75" s="82">
        <f t="shared" si="30"/>
        <v>8.7798475867908551E-2</v>
      </c>
      <c r="G75" s="83">
        <f t="shared" si="30"/>
        <v>5.1503705579843406E-2</v>
      </c>
      <c r="H75" s="82">
        <f t="shared" si="30"/>
        <v>8.2705249378643805E-2</v>
      </c>
      <c r="I75" s="83">
        <f t="shared" si="30"/>
        <v>5.6110802275657325E-2</v>
      </c>
      <c r="J75" s="82">
        <f t="shared" si="30"/>
        <v>5.7232611790114366E-2</v>
      </c>
      <c r="K75" s="83">
        <f t="shared" si="30"/>
        <v>0.11464519942578884</v>
      </c>
      <c r="L75" s="82">
        <f t="shared" si="30"/>
        <v>4.8458589127014028E-2</v>
      </c>
      <c r="M75" s="83">
        <f t="shared" si="30"/>
        <v>0.11251276759295334</v>
      </c>
      <c r="N75" s="82">
        <f t="shared" si="30"/>
        <v>6.8316199344856707E-2</v>
      </c>
      <c r="O75" s="83">
        <f t="shared" si="30"/>
        <v>8.8431620962578505E-2</v>
      </c>
      <c r="P75" s="82">
        <f t="shared" si="30"/>
        <v>8.3607243930606492E-2</v>
      </c>
      <c r="Q75" s="83">
        <f t="shared" si="30"/>
        <v>6.4171122994652413E-2</v>
      </c>
      <c r="R75" s="82">
        <f t="shared" si="30"/>
        <v>9.7668842682140558E-2</v>
      </c>
      <c r="S75" s="83">
        <f t="shared" si="30"/>
        <v>5.3194448737365931E-2</v>
      </c>
      <c r="T75" s="82">
        <f t="shared" si="30"/>
        <v>4.2263052820356646E-2</v>
      </c>
      <c r="U75" s="83">
        <f t="shared" si="30"/>
        <v>0.14670468948035487</v>
      </c>
      <c r="V75" s="82">
        <f t="shared" si="30"/>
        <v>4.5410993444276349E-2</v>
      </c>
      <c r="W75" s="83">
        <f t="shared" si="30"/>
        <v>0.10084880036215482</v>
      </c>
      <c r="X75" s="82">
        <f t="shared" si="30"/>
        <v>8.1885748228851252E-2</v>
      </c>
      <c r="Y75" s="83">
        <f t="shared" si="30"/>
        <v>8.5413119273493876E-2</v>
      </c>
      <c r="Z75" s="82">
        <f t="shared" si="30"/>
        <v>7.1080999278247306E-2</v>
      </c>
      <c r="AA75" s="82">
        <f t="shared" si="30"/>
        <v>5.8060923853951105E-2</v>
      </c>
      <c r="AB75" s="101">
        <f t="shared" si="30"/>
        <v>7.5006604061886528E-2</v>
      </c>
      <c r="AC75" s="102">
        <f t="shared" si="30"/>
        <v>7.0902891030392878E-2</v>
      </c>
      <c r="AD75" s="18"/>
      <c r="AE75" s="18"/>
    </row>
    <row r="76" spans="1:31" x14ac:dyDescent="0.2">
      <c r="A76" s="87" t="s">
        <v>21</v>
      </c>
      <c r="B76" s="82">
        <f>B12/B31</f>
        <v>9.2644662757203067E-2</v>
      </c>
      <c r="C76" s="83">
        <f t="shared" ref="C76:AC76" si="31">C12/C31</f>
        <v>6.8910696761530915E-2</v>
      </c>
      <c r="D76" s="82">
        <f t="shared" si="31"/>
        <v>0.10168216338987864</v>
      </c>
      <c r="E76" s="83">
        <f t="shared" si="31"/>
        <v>4.8425870278766582E-2</v>
      </c>
      <c r="F76" s="82">
        <f t="shared" si="31"/>
        <v>8.6613039796782393E-2</v>
      </c>
      <c r="G76" s="83">
        <f t="shared" si="31"/>
        <v>4.6482176876741291E-2</v>
      </c>
      <c r="H76" s="82">
        <f t="shared" si="31"/>
        <v>8.5692372456187896E-2</v>
      </c>
      <c r="I76" s="83">
        <f t="shared" si="31"/>
        <v>6.0575774421327784E-2</v>
      </c>
      <c r="J76" s="82">
        <f t="shared" si="31"/>
        <v>6.246011878466598E-2</v>
      </c>
      <c r="K76" s="83">
        <f t="shared" si="31"/>
        <v>0.11343485236580629</v>
      </c>
      <c r="L76" s="82">
        <f t="shared" si="31"/>
        <v>3.9283260566033554E-2</v>
      </c>
      <c r="M76" s="83">
        <f t="shared" si="31"/>
        <v>0.12959238472311435</v>
      </c>
      <c r="N76" s="82">
        <f t="shared" si="31"/>
        <v>6.4655912427807188E-2</v>
      </c>
      <c r="O76" s="83">
        <f t="shared" si="31"/>
        <v>0.10014712493358945</v>
      </c>
      <c r="P76" s="82">
        <f t="shared" si="31"/>
        <v>8.0079190832138283E-2</v>
      </c>
      <c r="Q76" s="83">
        <f t="shared" si="31"/>
        <v>6.0018056809500661E-2</v>
      </c>
      <c r="R76" s="82">
        <f t="shared" si="31"/>
        <v>0.10005641521598968</v>
      </c>
      <c r="S76" s="83">
        <f t="shared" si="31"/>
        <v>5.44720221720809E-2</v>
      </c>
      <c r="T76" s="82">
        <f t="shared" si="31"/>
        <v>3.9522214326802696E-2</v>
      </c>
      <c r="U76" s="83">
        <f t="shared" si="31"/>
        <v>0.12092046894803549</v>
      </c>
      <c r="V76" s="82">
        <f t="shared" si="31"/>
        <v>4.1191796940662294E-2</v>
      </c>
      <c r="W76" s="83">
        <f t="shared" si="31"/>
        <v>0.12984382073336351</v>
      </c>
      <c r="X76" s="82">
        <f t="shared" si="31"/>
        <v>7.6105066427132981E-2</v>
      </c>
      <c r="Y76" s="83">
        <f t="shared" si="31"/>
        <v>7.237492905213655E-2</v>
      </c>
      <c r="Z76" s="82">
        <f t="shared" si="31"/>
        <v>7.3228795604293268E-2</v>
      </c>
      <c r="AA76" s="82">
        <f t="shared" si="31"/>
        <v>5.2251762477640212E-2</v>
      </c>
      <c r="AB76" s="101">
        <f t="shared" si="31"/>
        <v>7.5014743521914756E-2</v>
      </c>
      <c r="AC76" s="102">
        <f t="shared" si="31"/>
        <v>7.467902149740549E-2</v>
      </c>
      <c r="AD76" s="18"/>
      <c r="AE76" s="18"/>
    </row>
    <row r="77" spans="1:31" x14ac:dyDescent="0.2">
      <c r="A77" s="88" t="s">
        <v>22</v>
      </c>
      <c r="B77" s="82">
        <f>B13/B31</f>
        <v>7.5670807581517813E-2</v>
      </c>
      <c r="C77" s="83">
        <f t="shared" ref="C77:AC77" si="32">C13/C31</f>
        <v>7.3889434085704933E-2</v>
      </c>
      <c r="D77" s="82">
        <f t="shared" si="32"/>
        <v>8.8537156647029602E-2</v>
      </c>
      <c r="E77" s="83">
        <f t="shared" si="32"/>
        <v>4.2589339374046506E-2</v>
      </c>
      <c r="F77" s="82">
        <f t="shared" si="32"/>
        <v>8.4284504657070283E-2</v>
      </c>
      <c r="G77" s="83">
        <f t="shared" si="32"/>
        <v>4.0888017707495956E-2</v>
      </c>
      <c r="H77" s="82">
        <f t="shared" si="32"/>
        <v>6.8144466037333276E-2</v>
      </c>
      <c r="I77" s="83">
        <f t="shared" si="32"/>
        <v>6.4248287934521628E-2</v>
      </c>
      <c r="J77" s="82">
        <f t="shared" si="32"/>
        <v>5.8361556962646638E-2</v>
      </c>
      <c r="K77" s="83">
        <f t="shared" si="32"/>
        <v>0.11205561966954711</v>
      </c>
      <c r="L77" s="82">
        <f t="shared" si="32"/>
        <v>3.7133485516721701E-2</v>
      </c>
      <c r="M77" s="83">
        <f t="shared" si="32"/>
        <v>0.11968367959396421</v>
      </c>
      <c r="N77" s="82">
        <f t="shared" si="32"/>
        <v>5.2720492799604439E-2</v>
      </c>
      <c r="O77" s="83">
        <f t="shared" si="32"/>
        <v>0.10274224528995872</v>
      </c>
      <c r="P77" s="82">
        <f t="shared" si="32"/>
        <v>7.1271748924451442E-2</v>
      </c>
      <c r="Q77" s="83">
        <f t="shared" si="32"/>
        <v>5.9365233696784502E-2</v>
      </c>
      <c r="R77" s="82">
        <f t="shared" si="32"/>
        <v>9.375E-2</v>
      </c>
      <c r="S77" s="83">
        <f t="shared" si="32"/>
        <v>5.2957479471249444E-2</v>
      </c>
      <c r="T77" s="82">
        <f t="shared" si="32"/>
        <v>3.6849050857780938E-2</v>
      </c>
      <c r="U77" s="83">
        <f t="shared" si="32"/>
        <v>8.2422370088719901E-2</v>
      </c>
      <c r="V77" s="82">
        <f t="shared" si="32"/>
        <v>4.1023701462430659E-2</v>
      </c>
      <c r="W77" s="83">
        <f t="shared" si="32"/>
        <v>0.12958352195563602</v>
      </c>
      <c r="X77" s="82">
        <f t="shared" si="32"/>
        <v>7.12081480086348E-2</v>
      </c>
      <c r="Y77" s="83">
        <f t="shared" si="32"/>
        <v>5.2412227357496149E-2</v>
      </c>
      <c r="Z77" s="82">
        <f t="shared" si="32"/>
        <v>7.0528043584549838E-2</v>
      </c>
      <c r="AA77" s="82">
        <f t="shared" si="32"/>
        <v>5.1217074111746343E-2</v>
      </c>
      <c r="AB77" s="101">
        <f t="shared" si="32"/>
        <v>6.6850865113608368E-2</v>
      </c>
      <c r="AC77" s="102">
        <f t="shared" si="32"/>
        <v>7.2532246108228324E-2</v>
      </c>
      <c r="AD77" s="18"/>
      <c r="AE77" s="18"/>
    </row>
    <row r="78" spans="1:31" x14ac:dyDescent="0.2">
      <c r="A78" s="87" t="s">
        <v>23</v>
      </c>
      <c r="B78" s="82">
        <f>B14/B31</f>
        <v>6.0278153981534313E-2</v>
      </c>
      <c r="C78" s="83">
        <f t="shared" ref="C78:AC78" si="33">C14/C31</f>
        <v>5.4883873078181225E-2</v>
      </c>
      <c r="D78" s="82">
        <f t="shared" si="33"/>
        <v>7.6456810277521464E-2</v>
      </c>
      <c r="E78" s="83">
        <f t="shared" si="33"/>
        <v>4.1144653506541534E-2</v>
      </c>
      <c r="F78" s="82">
        <f t="shared" si="33"/>
        <v>7.1024555461473321E-2</v>
      </c>
      <c r="G78" s="83">
        <f t="shared" si="33"/>
        <v>4.1857084650199869E-2</v>
      </c>
      <c r="H78" s="82">
        <f t="shared" si="33"/>
        <v>5.3577916049154899E-2</v>
      </c>
      <c r="I78" s="83">
        <f t="shared" si="33"/>
        <v>6.1675754314168448E-2</v>
      </c>
      <c r="J78" s="82">
        <f t="shared" si="33"/>
        <v>5.7158984931036175E-2</v>
      </c>
      <c r="K78" s="83">
        <f t="shared" si="33"/>
        <v>8.8918287499648155E-2</v>
      </c>
      <c r="L78" s="82">
        <f t="shared" si="33"/>
        <v>3.5881296957070985E-2</v>
      </c>
      <c r="M78" s="83">
        <f t="shared" si="33"/>
        <v>9.1136921246327676E-2</v>
      </c>
      <c r="N78" s="82">
        <f t="shared" si="33"/>
        <v>4.4177534216471977E-2</v>
      </c>
      <c r="O78" s="83">
        <f t="shared" si="33"/>
        <v>8.5523178988379855E-2</v>
      </c>
      <c r="P78" s="82">
        <f t="shared" si="33"/>
        <v>5.7311826592382958E-2</v>
      </c>
      <c r="Q78" s="83">
        <f t="shared" si="33"/>
        <v>5.4753802347385236E-2</v>
      </c>
      <c r="R78" s="82">
        <f t="shared" si="33"/>
        <v>6.4262975499677633E-2</v>
      </c>
      <c r="S78" s="83">
        <f t="shared" si="33"/>
        <v>5.2978085494390009E-2</v>
      </c>
      <c r="T78" s="82">
        <f t="shared" si="33"/>
        <v>3.468345007275065E-2</v>
      </c>
      <c r="U78" s="83">
        <f t="shared" si="33"/>
        <v>6.3727820025348547E-2</v>
      </c>
      <c r="V78" s="82">
        <f t="shared" si="33"/>
        <v>3.4921835602622291E-2</v>
      </c>
      <c r="W78" s="83">
        <f t="shared" si="33"/>
        <v>8.2763693979176101E-2</v>
      </c>
      <c r="X78" s="82">
        <f t="shared" si="33"/>
        <v>5.4938209002796168E-2</v>
      </c>
      <c r="Y78" s="83">
        <f t="shared" si="33"/>
        <v>4.8455363658477253E-2</v>
      </c>
      <c r="Z78" s="82">
        <f t="shared" si="33"/>
        <v>6.5836651067495519E-2</v>
      </c>
      <c r="AA78" s="82">
        <f t="shared" si="33"/>
        <v>5.2549893023745221E-2</v>
      </c>
      <c r="AB78" s="101">
        <f t="shared" si="33"/>
        <v>5.5504457834267273E-2</v>
      </c>
      <c r="AC78" s="102">
        <f t="shared" si="33"/>
        <v>6.1919199406968127E-2</v>
      </c>
      <c r="AD78" s="18"/>
      <c r="AE78" s="18"/>
    </row>
    <row r="79" spans="1:31" x14ac:dyDescent="0.2">
      <c r="A79" s="88" t="s">
        <v>24</v>
      </c>
      <c r="B79" s="82">
        <f>B15/B31</f>
        <v>4.7394798534294888E-2</v>
      </c>
      <c r="C79" s="83">
        <f t="shared" ref="C79:AC79" si="34">C15/C31</f>
        <v>4.9100425253516516E-2</v>
      </c>
      <c r="D79" s="82">
        <f t="shared" si="34"/>
        <v>6.2147774859819718E-2</v>
      </c>
      <c r="E79" s="83">
        <f t="shared" si="34"/>
        <v>4.334057602514909E-2</v>
      </c>
      <c r="F79" s="82">
        <f t="shared" si="34"/>
        <v>6.474174428450466E-2</v>
      </c>
      <c r="G79" s="83">
        <f t="shared" si="34"/>
        <v>4.3641048794722991E-2</v>
      </c>
      <c r="H79" s="82">
        <f t="shared" si="34"/>
        <v>4.9045331611028135E-2</v>
      </c>
      <c r="I79" s="83">
        <f t="shared" si="34"/>
        <v>5.5986610997433378E-2</v>
      </c>
      <c r="J79" s="82">
        <f t="shared" si="34"/>
        <v>5.580915918126933E-2</v>
      </c>
      <c r="K79" s="83">
        <f t="shared" si="34"/>
        <v>6.5893545753933622E-2</v>
      </c>
      <c r="L79" s="82">
        <f t="shared" si="34"/>
        <v>4.1144921433478865E-2</v>
      </c>
      <c r="M79" s="83">
        <f t="shared" si="34"/>
        <v>6.1926774563795847E-2</v>
      </c>
      <c r="N79" s="82">
        <f t="shared" si="34"/>
        <v>4.4486564068755709E-2</v>
      </c>
      <c r="O79" s="83">
        <f t="shared" si="34"/>
        <v>5.902706826324465E-2</v>
      </c>
      <c r="P79" s="82">
        <f t="shared" si="34"/>
        <v>4.7006865743619682E-2</v>
      </c>
      <c r="Q79" s="83">
        <f t="shared" si="34"/>
        <v>5.0475727481075074E-2</v>
      </c>
      <c r="R79" s="82">
        <f t="shared" si="34"/>
        <v>5.4108236621534495E-2</v>
      </c>
      <c r="S79" s="83">
        <f t="shared" si="34"/>
        <v>5.2184753603478296E-2</v>
      </c>
      <c r="T79" s="82">
        <f t="shared" si="34"/>
        <v>3.6679863296450448E-2</v>
      </c>
      <c r="U79" s="83">
        <f t="shared" si="34"/>
        <v>5.2043726235741446E-2</v>
      </c>
      <c r="V79" s="82">
        <f t="shared" si="34"/>
        <v>3.7855101697764328E-2</v>
      </c>
      <c r="W79" s="83">
        <f t="shared" si="34"/>
        <v>5.7548664554096879E-2</v>
      </c>
      <c r="X79" s="82">
        <f t="shared" si="34"/>
        <v>4.428958463120989E-2</v>
      </c>
      <c r="Y79" s="83">
        <f t="shared" si="34"/>
        <v>4.7790480823806047E-2</v>
      </c>
      <c r="Z79" s="82">
        <f t="shared" si="34"/>
        <v>5.9713394333077228E-2</v>
      </c>
      <c r="AA79" s="82">
        <f t="shared" si="34"/>
        <v>5.2466591841745291E-2</v>
      </c>
      <c r="AB79" s="101">
        <f t="shared" si="34"/>
        <v>5.0218248521393088E-2</v>
      </c>
      <c r="AC79" s="102">
        <f t="shared" si="34"/>
        <v>5.3065233506300963E-2</v>
      </c>
      <c r="AD79" s="18"/>
      <c r="AE79" s="18"/>
    </row>
    <row r="80" spans="1:31" x14ac:dyDescent="0.2">
      <c r="A80" s="87" t="s">
        <v>25</v>
      </c>
      <c r="B80" s="82">
        <f>B16/B31</f>
        <v>4.3111804700981034E-2</v>
      </c>
      <c r="C80" s="83">
        <f t="shared" ref="C80:AC80" si="35">C16/C31</f>
        <v>5.17435394177298E-2</v>
      </c>
      <c r="D80" s="82">
        <f t="shared" si="35"/>
        <v>5.3289800553623395E-2</v>
      </c>
      <c r="E80" s="83">
        <f t="shared" si="35"/>
        <v>4.9362026720909807E-2</v>
      </c>
      <c r="F80" s="82">
        <f t="shared" si="35"/>
        <v>5.8950042337002538E-2</v>
      </c>
      <c r="G80" s="83">
        <f t="shared" si="35"/>
        <v>4.7076831591582331E-2</v>
      </c>
      <c r="H80" s="82">
        <f t="shared" si="35"/>
        <v>5.2574519494149735E-2</v>
      </c>
      <c r="I80" s="83">
        <f t="shared" si="35"/>
        <v>5.6400581924846538E-2</v>
      </c>
      <c r="J80" s="82">
        <f t="shared" si="35"/>
        <v>5.4115741422470914E-2</v>
      </c>
      <c r="K80" s="83">
        <f t="shared" si="35"/>
        <v>5.1172347791820304E-2</v>
      </c>
      <c r="L80" s="82">
        <f t="shared" si="35"/>
        <v>4.2762793377806342E-2</v>
      </c>
      <c r="M80" s="83">
        <f t="shared" si="35"/>
        <v>5.1849589857529459E-2</v>
      </c>
      <c r="N80" s="82">
        <f t="shared" si="35"/>
        <v>4.5715816147839879E-2</v>
      </c>
      <c r="O80" s="83">
        <f t="shared" si="35"/>
        <v>5.1132725761848324E-2</v>
      </c>
      <c r="P80" s="82">
        <f t="shared" si="35"/>
        <v>4.8187113722603654E-2</v>
      </c>
      <c r="Q80" s="83">
        <f t="shared" si="35"/>
        <v>4.8058892978679074E-2</v>
      </c>
      <c r="R80" s="82">
        <f t="shared" si="35"/>
        <v>4.9867021276595744E-2</v>
      </c>
      <c r="S80" s="83">
        <f t="shared" si="35"/>
        <v>5.0206575381984156E-2</v>
      </c>
      <c r="T80" s="82">
        <f t="shared" si="35"/>
        <v>3.7965688762562178E-2</v>
      </c>
      <c r="U80" s="83">
        <f t="shared" si="35"/>
        <v>4.0161596958174908E-2</v>
      </c>
      <c r="V80" s="82">
        <f t="shared" si="35"/>
        <v>3.9964699949571358E-2</v>
      </c>
      <c r="W80" s="83">
        <f t="shared" si="35"/>
        <v>4.88909008601177E-2</v>
      </c>
      <c r="X80" s="82">
        <f t="shared" si="35"/>
        <v>4.1884589194906043E-2</v>
      </c>
      <c r="Y80" s="83">
        <f t="shared" si="35"/>
        <v>4.4563366577475068E-2</v>
      </c>
      <c r="Z80" s="82">
        <f t="shared" si="35"/>
        <v>6.1581802519149728E-2</v>
      </c>
      <c r="AA80" s="82">
        <f t="shared" si="35"/>
        <v>5.1734418294693274E-2</v>
      </c>
      <c r="AB80" s="101">
        <f t="shared" si="35"/>
        <v>4.9517515008054368E-2</v>
      </c>
      <c r="AC80" s="102">
        <f t="shared" si="35"/>
        <v>5.0745737583395109E-2</v>
      </c>
      <c r="AD80" s="18"/>
      <c r="AE80" s="18"/>
    </row>
    <row r="81" spans="1:31" x14ac:dyDescent="0.2">
      <c r="A81" s="88" t="s">
        <v>26</v>
      </c>
      <c r="B81" s="82">
        <f>B17/B31</f>
        <v>4.0423762022288069E-2</v>
      </c>
      <c r="C81" s="83">
        <f t="shared" ref="C81:AC81" si="36">C17/C31</f>
        <v>5.1318285901210334E-2</v>
      </c>
      <c r="D81" s="82">
        <f t="shared" si="36"/>
        <v>4.6277237561217974E-2</v>
      </c>
      <c r="E81" s="83">
        <f t="shared" si="36"/>
        <v>5.2355415838380104E-2</v>
      </c>
      <c r="F81" s="82">
        <f t="shared" si="36"/>
        <v>5.2599491955969517E-2</v>
      </c>
      <c r="G81" s="83">
        <f t="shared" si="36"/>
        <v>4.5380964441850476E-2</v>
      </c>
      <c r="H81" s="82">
        <f t="shared" si="36"/>
        <v>4.9489363419852259E-2</v>
      </c>
      <c r="I81" s="83">
        <f t="shared" si="36"/>
        <v>5.3248489006114945E-2</v>
      </c>
      <c r="J81" s="82">
        <f t="shared" si="36"/>
        <v>5.3796691699798754E-2</v>
      </c>
      <c r="K81" s="83">
        <f t="shared" si="36"/>
        <v>4.2812508796126893E-2</v>
      </c>
      <c r="L81" s="82">
        <f t="shared" si="36"/>
        <v>4.4192282972451855E-2</v>
      </c>
      <c r="M81" s="83">
        <f t="shared" si="36"/>
        <v>4.3699390314530309E-2</v>
      </c>
      <c r="N81" s="82">
        <f t="shared" si="36"/>
        <v>4.7247230749157036E-2</v>
      </c>
      <c r="O81" s="83">
        <f t="shared" si="36"/>
        <v>4.6194504611276853E-2</v>
      </c>
      <c r="P81" s="82">
        <f t="shared" si="36"/>
        <v>4.7412972575098036E-2</v>
      </c>
      <c r="Q81" s="83">
        <f t="shared" si="36"/>
        <v>4.5517049795124664E-2</v>
      </c>
      <c r="R81" s="82">
        <f t="shared" si="36"/>
        <v>4.6572775628626689E-2</v>
      </c>
      <c r="S81" s="83">
        <f t="shared" si="36"/>
        <v>4.8908395924128621E-2</v>
      </c>
      <c r="T81" s="82">
        <f t="shared" si="36"/>
        <v>4.0808039792914426E-2</v>
      </c>
      <c r="U81" s="83">
        <f t="shared" si="36"/>
        <v>3.6200887198986058E-2</v>
      </c>
      <c r="V81" s="82">
        <f t="shared" si="36"/>
        <v>3.8846865019330983E-2</v>
      </c>
      <c r="W81" s="83">
        <f t="shared" si="36"/>
        <v>4.7872340425531915E-2</v>
      </c>
      <c r="X81" s="82">
        <f t="shared" si="36"/>
        <v>3.9595497153122869E-2</v>
      </c>
      <c r="Y81" s="83">
        <f t="shared" si="36"/>
        <v>4.6282331954917703E-2</v>
      </c>
      <c r="Z81" s="82">
        <f t="shared" si="36"/>
        <v>5.7687830318269656E-2</v>
      </c>
      <c r="AA81" s="82">
        <f t="shared" si="36"/>
        <v>5.2238609659429697E-2</v>
      </c>
      <c r="AB81" s="101">
        <f t="shared" si="36"/>
        <v>4.7227366936477437E-2</v>
      </c>
      <c r="AC81" s="102">
        <f t="shared" si="36"/>
        <v>4.8842846553002223E-2</v>
      </c>
      <c r="AD81" s="18"/>
      <c r="AE81" s="18"/>
    </row>
    <row r="82" spans="1:31" x14ac:dyDescent="0.2">
      <c r="A82" s="87" t="s">
        <v>27</v>
      </c>
      <c r="B82" s="82">
        <f>B18/B31</f>
        <v>3.9433792340109582E-2</v>
      </c>
      <c r="C82" s="83">
        <f t="shared" ref="C82:AC82" si="37">C18/C31</f>
        <v>5.3640824337585866E-2</v>
      </c>
      <c r="D82" s="82">
        <f t="shared" si="37"/>
        <v>4.3537511533820711E-2</v>
      </c>
      <c r="E82" s="83">
        <f t="shared" si="37"/>
        <v>6.0249179418427258E-2</v>
      </c>
      <c r="F82" s="82">
        <f t="shared" si="37"/>
        <v>5.3370025402201524E-2</v>
      </c>
      <c r="G82" s="83">
        <f t="shared" si="37"/>
        <v>5.2373663403407149E-2</v>
      </c>
      <c r="H82" s="82">
        <f t="shared" si="37"/>
        <v>5.2810952015731411E-2</v>
      </c>
      <c r="I82" s="83">
        <f t="shared" si="37"/>
        <v>5.3668373803919714E-2</v>
      </c>
      <c r="J82" s="82">
        <f t="shared" si="37"/>
        <v>6.4472586266136556E-2</v>
      </c>
      <c r="K82" s="83">
        <f t="shared" si="37"/>
        <v>3.5353393193908858E-2</v>
      </c>
      <c r="L82" s="82">
        <f t="shared" si="37"/>
        <v>5.3921677267791047E-2</v>
      </c>
      <c r="M82" s="83">
        <f t="shared" si="37"/>
        <v>4.0540398243600409E-2</v>
      </c>
      <c r="N82" s="82">
        <f t="shared" si="37"/>
        <v>5.2995186001634421E-2</v>
      </c>
      <c r="O82" s="83">
        <f t="shared" si="37"/>
        <v>4.2747966815153866E-2</v>
      </c>
      <c r="P82" s="82">
        <f t="shared" si="37"/>
        <v>5.3961445232686527E-2</v>
      </c>
      <c r="Q82" s="83">
        <f t="shared" si="37"/>
        <v>4.7711646642127924E-2</v>
      </c>
      <c r="R82" s="82">
        <f t="shared" si="37"/>
        <v>4.7539893617021274E-2</v>
      </c>
      <c r="S82" s="83">
        <f t="shared" si="37"/>
        <v>5.3122327656373959E-2</v>
      </c>
      <c r="T82" s="82">
        <f t="shared" si="37"/>
        <v>5.5222820018272258E-2</v>
      </c>
      <c r="U82" s="83">
        <f t="shared" si="37"/>
        <v>3.4062103929024083E-2</v>
      </c>
      <c r="V82" s="82">
        <f t="shared" si="37"/>
        <v>4.8873760295848043E-2</v>
      </c>
      <c r="W82" s="83">
        <f t="shared" si="37"/>
        <v>4.4941149841557268E-2</v>
      </c>
      <c r="X82" s="82">
        <f t="shared" si="37"/>
        <v>4.2695912956550716E-2</v>
      </c>
      <c r="Y82" s="83">
        <f t="shared" si="37"/>
        <v>4.63471985729344E-2</v>
      </c>
      <c r="Z82" s="82">
        <f t="shared" si="37"/>
        <v>6.024306768177691E-2</v>
      </c>
      <c r="AA82" s="82">
        <f t="shared" si="37"/>
        <v>4.906439619795868E-2</v>
      </c>
      <c r="AB82" s="101">
        <f t="shared" si="37"/>
        <v>5.119646362660301E-2</v>
      </c>
      <c r="AC82" s="102">
        <f t="shared" si="37"/>
        <v>4.8996293550778357E-2</v>
      </c>
      <c r="AD82" s="18"/>
      <c r="AE82" s="18"/>
    </row>
    <row r="83" spans="1:31" x14ac:dyDescent="0.2">
      <c r="A83" s="88" t="s">
        <v>28</v>
      </c>
      <c r="B83" s="82">
        <f>B19/B31</f>
        <v>4.4177397067214817E-2</v>
      </c>
      <c r="C83" s="83">
        <f t="shared" ref="C83:AC83" si="38">C19/C31</f>
        <v>6.3434739941118742E-2</v>
      </c>
      <c r="D83" s="82">
        <f t="shared" si="38"/>
        <v>4.8704663212435231E-2</v>
      </c>
      <c r="E83" s="83">
        <f t="shared" si="38"/>
        <v>7.9284360408672733E-2</v>
      </c>
      <c r="F83" s="82">
        <f t="shared" si="38"/>
        <v>5.4970364098221848E-2</v>
      </c>
      <c r="G83" s="83">
        <f t="shared" si="38"/>
        <v>6.4487000187206114E-2</v>
      </c>
      <c r="H83" s="82">
        <f t="shared" si="38"/>
        <v>5.9148496923493894E-2</v>
      </c>
      <c r="I83" s="83">
        <f t="shared" si="38"/>
        <v>6.3414432209303706E-2</v>
      </c>
      <c r="J83" s="82">
        <f t="shared" si="38"/>
        <v>7.3725028223629308E-2</v>
      </c>
      <c r="K83" s="83">
        <f t="shared" si="38"/>
        <v>3.5465983618093284E-2</v>
      </c>
      <c r="L83" s="82">
        <f t="shared" si="38"/>
        <v>8.5126659426874404E-2</v>
      </c>
      <c r="M83" s="83">
        <f t="shared" si="38"/>
        <v>3.8771362683879665E-2</v>
      </c>
      <c r="N83" s="82">
        <f t="shared" si="38"/>
        <v>6.6640570812473821E-2</v>
      </c>
      <c r="O83" s="83">
        <f t="shared" si="38"/>
        <v>4.4750500633454572E-2</v>
      </c>
      <c r="P83" s="82">
        <f t="shared" si="38"/>
        <v>6.7020318032412401E-2</v>
      </c>
      <c r="Q83" s="83">
        <f t="shared" si="38"/>
        <v>5.4003750260434753E-2</v>
      </c>
      <c r="R83" s="82">
        <f t="shared" si="38"/>
        <v>4.9030867182462926E-2</v>
      </c>
      <c r="S83" s="83">
        <f t="shared" si="38"/>
        <v>6.2116856757230138E-2</v>
      </c>
      <c r="T83" s="82">
        <f t="shared" si="38"/>
        <v>0.1011741616756336</v>
      </c>
      <c r="U83" s="83">
        <f t="shared" si="38"/>
        <v>3.0814321926489228E-2</v>
      </c>
      <c r="V83" s="82">
        <f t="shared" si="38"/>
        <v>6.8784669692385281E-2</v>
      </c>
      <c r="W83" s="83">
        <f t="shared" si="38"/>
        <v>4.5495699411498412E-2</v>
      </c>
      <c r="X83" s="82">
        <f t="shared" si="38"/>
        <v>6.0269765150746855E-2</v>
      </c>
      <c r="Y83" s="83">
        <f t="shared" si="38"/>
        <v>5.1131111651666263E-2</v>
      </c>
      <c r="Z83" s="82">
        <f t="shared" si="38"/>
        <v>6.2542199250308489E-2</v>
      </c>
      <c r="AA83" s="82">
        <f t="shared" si="38"/>
        <v>5.8100382308582652E-2</v>
      </c>
      <c r="AB83" s="101">
        <f t="shared" si="38"/>
        <v>6.1580934720790625E-2</v>
      </c>
      <c r="AC83" s="102">
        <f t="shared" si="38"/>
        <v>5.6165307635285398E-2</v>
      </c>
      <c r="AD83" s="18"/>
      <c r="AE83" s="18"/>
    </row>
    <row r="84" spans="1:31" x14ac:dyDescent="0.2">
      <c r="A84" s="87" t="s">
        <v>29</v>
      </c>
      <c r="B84" s="82">
        <f>B20/B31</f>
        <v>5.3203995627633907E-2</v>
      </c>
      <c r="C84" s="83">
        <f t="shared" ref="C84:AC84" si="39">C20/C31</f>
        <v>7.6100752371606156E-2</v>
      </c>
      <c r="D84" s="82">
        <f t="shared" si="39"/>
        <v>6.1579955994037899E-2</v>
      </c>
      <c r="E84" s="83">
        <f t="shared" si="39"/>
        <v>8.7767555822661922E-2</v>
      </c>
      <c r="F84" s="82">
        <f t="shared" si="39"/>
        <v>6.2006773920406433E-2</v>
      </c>
      <c r="G84" s="83">
        <f t="shared" si="39"/>
        <v>7.8802761840786703E-2</v>
      </c>
      <c r="H84" s="82">
        <f t="shared" si="39"/>
        <v>6.9159395886074129E-2</v>
      </c>
      <c r="I84" s="83">
        <f t="shared" si="39"/>
        <v>7.0221297030054294E-2</v>
      </c>
      <c r="J84" s="82">
        <f t="shared" si="39"/>
        <v>9.4144210474647813E-2</v>
      </c>
      <c r="K84" s="83">
        <f t="shared" si="39"/>
        <v>3.8534072677118808E-2</v>
      </c>
      <c r="L84" s="82">
        <f t="shared" si="39"/>
        <v>9.9742913499257554E-2</v>
      </c>
      <c r="M84" s="83">
        <f t="shared" si="39"/>
        <v>4.084576747712363E-2</v>
      </c>
      <c r="N84" s="82">
        <f t="shared" si="39"/>
        <v>7.2058894222515227E-2</v>
      </c>
      <c r="O84" s="83">
        <f t="shared" si="39"/>
        <v>5.108504638522212E-2</v>
      </c>
      <c r="P84" s="82">
        <f t="shared" si="39"/>
        <v>7.543434394710459E-2</v>
      </c>
      <c r="Q84" s="83">
        <f t="shared" si="39"/>
        <v>6.4532259184665597E-2</v>
      </c>
      <c r="R84" s="82">
        <f t="shared" si="39"/>
        <v>5.8500564152159894E-2</v>
      </c>
      <c r="S84" s="83">
        <f t="shared" si="39"/>
        <v>7.439804654900628E-2</v>
      </c>
      <c r="T84" s="82">
        <f t="shared" si="39"/>
        <v>0.14208371400534633</v>
      </c>
      <c r="U84" s="83">
        <f t="shared" si="39"/>
        <v>3.4616603295310522E-2</v>
      </c>
      <c r="V84" s="82">
        <f t="shared" si="39"/>
        <v>9.727685325264751E-2</v>
      </c>
      <c r="W84" s="83">
        <f t="shared" si="39"/>
        <v>4.4262109551833406E-2</v>
      </c>
      <c r="X84" s="82">
        <f t="shared" si="39"/>
        <v>8.7420135317213099E-2</v>
      </c>
      <c r="Y84" s="83">
        <f t="shared" si="39"/>
        <v>6.3796318819427558E-2</v>
      </c>
      <c r="Z84" s="82">
        <f t="shared" si="39"/>
        <v>6.9299899885916505E-2</v>
      </c>
      <c r="AA84" s="82">
        <f t="shared" si="39"/>
        <v>7.3024446704780616E-2</v>
      </c>
      <c r="AB84" s="101">
        <f t="shared" si="39"/>
        <v>7.4133461986131841E-2</v>
      </c>
      <c r="AC84" s="102">
        <f t="shared" si="39"/>
        <v>6.5415863602668642E-2</v>
      </c>
      <c r="AD84" s="18"/>
      <c r="AE84" s="18"/>
    </row>
    <row r="85" spans="1:31" x14ac:dyDescent="0.2">
      <c r="A85" s="88" t="s">
        <v>30</v>
      </c>
      <c r="B85" s="82">
        <f>B21/B31</f>
        <v>6.8424779491128088E-2</v>
      </c>
      <c r="C85" s="83">
        <f t="shared" ref="C85:AC85" si="40">C21/C31</f>
        <v>8.3035655871769712E-2</v>
      </c>
      <c r="D85" s="82">
        <f t="shared" si="40"/>
        <v>6.3595712967563348E-2</v>
      </c>
      <c r="E85" s="83">
        <f t="shared" si="40"/>
        <v>9.1165456983033605E-2</v>
      </c>
      <c r="F85" s="82">
        <f t="shared" si="40"/>
        <v>6.1473327688399658E-2</v>
      </c>
      <c r="G85" s="83">
        <f t="shared" si="40"/>
        <v>9.0607759142816241E-2</v>
      </c>
      <c r="H85" s="82">
        <f t="shared" si="40"/>
        <v>7.7474900669507699E-2</v>
      </c>
      <c r="I85" s="83">
        <f t="shared" si="40"/>
        <v>8.1534531089216655E-2</v>
      </c>
      <c r="J85" s="82">
        <f t="shared" si="40"/>
        <v>9.6279389387915373E-2</v>
      </c>
      <c r="K85" s="83">
        <f t="shared" si="40"/>
        <v>4.613392630956737E-2</v>
      </c>
      <c r="L85" s="82">
        <f t="shared" si="40"/>
        <v>9.8701269918663154E-2</v>
      </c>
      <c r="M85" s="83">
        <f t="shared" si="40"/>
        <v>4.0456158455042281E-2</v>
      </c>
      <c r="N85" s="82">
        <f t="shared" si="40"/>
        <v>8.295047968300405E-2</v>
      </c>
      <c r="O85" s="83">
        <f t="shared" si="40"/>
        <v>5.7739725094337051E-2</v>
      </c>
      <c r="P85" s="82">
        <f t="shared" si="40"/>
        <v>7.2604286965239795E-2</v>
      </c>
      <c r="Q85" s="83">
        <f t="shared" si="40"/>
        <v>8.2839086047642202E-2</v>
      </c>
      <c r="R85" s="82">
        <f t="shared" si="40"/>
        <v>6.3174967762733722E-2</v>
      </c>
      <c r="S85" s="83">
        <f t="shared" si="40"/>
        <v>9.0264684367240541E-2</v>
      </c>
      <c r="T85" s="82">
        <f t="shared" si="40"/>
        <v>0.13301526071803202</v>
      </c>
      <c r="U85" s="83">
        <f t="shared" si="40"/>
        <v>3.5923637515842842E-2</v>
      </c>
      <c r="V85" s="82">
        <f t="shared" si="40"/>
        <v>0.10467305429483947</v>
      </c>
      <c r="W85" s="83">
        <f t="shared" si="40"/>
        <v>4.0301041195110909E-2</v>
      </c>
      <c r="X85" s="82">
        <f t="shared" si="40"/>
        <v>9.6373672543934627E-2</v>
      </c>
      <c r="Y85" s="83">
        <f t="shared" si="40"/>
        <v>7.8310224600664877E-2</v>
      </c>
      <c r="Z85" s="82">
        <f t="shared" si="40"/>
        <v>6.8135782636027098E-2</v>
      </c>
      <c r="AA85" s="82">
        <f t="shared" si="40"/>
        <v>8.4971589912665291E-2</v>
      </c>
      <c r="AB85" s="101">
        <f t="shared" si="40"/>
        <v>7.9006038739390022E-2</v>
      </c>
      <c r="AC85" s="102">
        <f t="shared" si="40"/>
        <v>7.4096367679762784E-2</v>
      </c>
      <c r="AD85" s="18"/>
      <c r="AE85" s="18"/>
    </row>
    <row r="86" spans="1:31" x14ac:dyDescent="0.2">
      <c r="A86" s="87" t="s">
        <v>31</v>
      </c>
      <c r="B86" s="82">
        <f>B22/B31</f>
        <v>9.1359077128262953E-2</v>
      </c>
      <c r="C86" s="83">
        <f t="shared" ref="C86:AC86" si="41">C22/C31</f>
        <v>8.701341184167484E-2</v>
      </c>
      <c r="D86" s="82">
        <f t="shared" si="41"/>
        <v>5.3616296401447938E-2</v>
      </c>
      <c r="E86" s="83">
        <f t="shared" si="41"/>
        <v>9.9683324857842912E-2</v>
      </c>
      <c r="F86" s="82">
        <f t="shared" si="41"/>
        <v>4.29043183742591E-2</v>
      </c>
      <c r="G86" s="83">
        <f t="shared" si="41"/>
        <v>0.11131055291876356</v>
      </c>
      <c r="H86" s="82">
        <f t="shared" si="41"/>
        <v>7.4580043941849139E-2</v>
      </c>
      <c r="I86" s="83">
        <f t="shared" si="41"/>
        <v>9.397731439317776E-2</v>
      </c>
      <c r="J86" s="82">
        <f t="shared" si="41"/>
        <v>9.8610906592058123E-2</v>
      </c>
      <c r="K86" s="83">
        <f t="shared" si="41"/>
        <v>5.139752864018915E-2</v>
      </c>
      <c r="L86" s="82">
        <f t="shared" si="41"/>
        <v>0.12126282662175041</v>
      </c>
      <c r="M86" s="83">
        <f t="shared" si="41"/>
        <v>3.5822970084345089E-2</v>
      </c>
      <c r="N86" s="82">
        <f t="shared" si="41"/>
        <v>9.1287418364614029E-2</v>
      </c>
      <c r="O86" s="83">
        <f t="shared" si="41"/>
        <v>6.2412304003705371E-2</v>
      </c>
      <c r="P86" s="82">
        <f t="shared" si="41"/>
        <v>7.0802187900554592E-2</v>
      </c>
      <c r="Q86" s="83">
        <f t="shared" si="41"/>
        <v>9.4645461490381277E-2</v>
      </c>
      <c r="R86" s="82">
        <f t="shared" si="41"/>
        <v>5.9044568020631849E-2</v>
      </c>
      <c r="S86" s="83">
        <f t="shared" si="41"/>
        <v>0.10571920172266354</v>
      </c>
      <c r="T86" s="82">
        <f t="shared" si="41"/>
        <v>0.11552126687645924</v>
      </c>
      <c r="U86" s="83">
        <f t="shared" si="41"/>
        <v>3.6913814955640049E-2</v>
      </c>
      <c r="V86" s="82">
        <f t="shared" si="41"/>
        <v>0.16739788199697428</v>
      </c>
      <c r="W86" s="83">
        <f t="shared" si="41"/>
        <v>3.7086917157084655E-2</v>
      </c>
      <c r="X86" s="82">
        <f t="shared" si="41"/>
        <v>8.7333207771322599E-2</v>
      </c>
      <c r="Y86" s="83">
        <f t="shared" si="41"/>
        <v>9.4543095759344845E-2</v>
      </c>
      <c r="Z86" s="82">
        <f t="shared" si="41"/>
        <v>6.0435147028008659E-2</v>
      </c>
      <c r="AA86" s="82">
        <f t="shared" si="41"/>
        <v>0.10457805759180668</v>
      </c>
      <c r="AB86" s="101">
        <f t="shared" si="41"/>
        <v>8.4725859286494939E-2</v>
      </c>
      <c r="AC86" s="102">
        <f t="shared" si="41"/>
        <v>8.397479614529281E-2</v>
      </c>
      <c r="AD86" s="18"/>
      <c r="AE86" s="18"/>
    </row>
    <row r="87" spans="1:31" x14ac:dyDescent="0.2">
      <c r="A87" s="88" t="s">
        <v>32</v>
      </c>
      <c r="B87" s="82">
        <f>B23/B31</f>
        <v>5.2014657051127809E-2</v>
      </c>
      <c r="C87" s="83">
        <f t="shared" ref="C87:AC87" si="42">C23/C31</f>
        <v>9.1763166503107618E-2</v>
      </c>
      <c r="D87" s="82">
        <f t="shared" si="42"/>
        <v>3.4182695720065298E-2</v>
      </c>
      <c r="E87" s="83">
        <f t="shared" si="42"/>
        <v>9.2771947667699139E-2</v>
      </c>
      <c r="F87" s="82">
        <f t="shared" si="42"/>
        <v>2.3996613039796784E-2</v>
      </c>
      <c r="G87" s="83">
        <f t="shared" si="42"/>
        <v>0.11423977799557312</v>
      </c>
      <c r="H87" s="82">
        <f t="shared" si="42"/>
        <v>6.5653274590423902E-2</v>
      </c>
      <c r="I87" s="83">
        <f t="shared" si="42"/>
        <v>9.0831135344837777E-2</v>
      </c>
      <c r="J87" s="82">
        <f t="shared" si="42"/>
        <v>5.7600746085505326E-2</v>
      </c>
      <c r="K87" s="83">
        <f t="shared" si="42"/>
        <v>5.235454724575675E-2</v>
      </c>
      <c r="L87" s="82">
        <f t="shared" si="42"/>
        <v>0.10664657254936726</v>
      </c>
      <c r="M87" s="83">
        <f t="shared" si="42"/>
        <v>3.2937757326229111E-2</v>
      </c>
      <c r="N87" s="82">
        <f t="shared" si="42"/>
        <v>9.5943468139022228E-2</v>
      </c>
      <c r="O87" s="83">
        <f t="shared" si="42"/>
        <v>6.1622188619613931E-2</v>
      </c>
      <c r="P87" s="82">
        <f t="shared" si="42"/>
        <v>6.3961825957841029E-2</v>
      </c>
      <c r="Q87" s="83">
        <f t="shared" si="42"/>
        <v>9.0534064865615674E-2</v>
      </c>
      <c r="R87" s="82">
        <f t="shared" si="42"/>
        <v>4.9423758865248225E-2</v>
      </c>
      <c r="S87" s="83">
        <f t="shared" si="42"/>
        <v>9.828042736891994E-2</v>
      </c>
      <c r="T87" s="82">
        <f t="shared" si="42"/>
        <v>7.7995465773356337E-2</v>
      </c>
      <c r="U87" s="83">
        <f t="shared" si="42"/>
        <v>2.8279467680608364E-2</v>
      </c>
      <c r="V87" s="82">
        <f t="shared" si="42"/>
        <v>0.10814422592032275</v>
      </c>
      <c r="W87" s="83">
        <f t="shared" si="42"/>
        <v>3.0432322317790854E-2</v>
      </c>
      <c r="X87" s="82">
        <f t="shared" si="42"/>
        <v>5.6937542558277675E-2</v>
      </c>
      <c r="Y87" s="83">
        <f t="shared" si="42"/>
        <v>8.3353604151463548E-2</v>
      </c>
      <c r="Z87" s="82">
        <f t="shared" si="42"/>
        <v>4.8363251146655489E-2</v>
      </c>
      <c r="AA87" s="82">
        <f t="shared" si="42"/>
        <v>9.9264319034758519E-2</v>
      </c>
      <c r="AB87" s="101">
        <f t="shared" si="42"/>
        <v>6.4739785162652316E-2</v>
      </c>
      <c r="AC87" s="102">
        <f t="shared" si="42"/>
        <v>8.0846553002223875E-2</v>
      </c>
      <c r="AD87" s="18"/>
      <c r="AE87" s="18"/>
    </row>
    <row r="88" spans="1:31" x14ac:dyDescent="0.2">
      <c r="A88" s="87" t="s">
        <v>33</v>
      </c>
      <c r="B88" s="82">
        <f>B24/B31</f>
        <v>2.5732336947180991E-2</v>
      </c>
      <c r="C88" s="83">
        <f t="shared" ref="C88:AC88" si="43">C24/C31</f>
        <v>6.5613346418056925E-2</v>
      </c>
      <c r="D88" s="82">
        <f t="shared" si="43"/>
        <v>1.3641848250408119E-2</v>
      </c>
      <c r="E88" s="83">
        <f t="shared" si="43"/>
        <v>6.417872497804078E-2</v>
      </c>
      <c r="F88" s="82">
        <f t="shared" si="43"/>
        <v>1.2980524978831499E-2</v>
      </c>
      <c r="G88" s="83">
        <f t="shared" si="43"/>
        <v>8.2139435518505874E-2</v>
      </c>
      <c r="H88" s="82">
        <f t="shared" si="43"/>
        <v>2.0016031278292611E-2</v>
      </c>
      <c r="I88" s="83">
        <f t="shared" si="43"/>
        <v>5.6134457757223789E-2</v>
      </c>
      <c r="J88" s="82">
        <f t="shared" si="43"/>
        <v>2.1572669709910175E-2</v>
      </c>
      <c r="K88" s="83">
        <f t="shared" si="43"/>
        <v>3.3326765558589239E-2</v>
      </c>
      <c r="L88" s="82">
        <f t="shared" si="43"/>
        <v>5.9994237716362669E-2</v>
      </c>
      <c r="M88" s="83">
        <f t="shared" si="43"/>
        <v>2.2260364126486042E-2</v>
      </c>
      <c r="N88" s="82">
        <f t="shared" si="43"/>
        <v>5.2960849351380679E-2</v>
      </c>
      <c r="O88" s="83">
        <f t="shared" si="43"/>
        <v>3.3654828558584329E-2</v>
      </c>
      <c r="P88" s="82">
        <f t="shared" si="43"/>
        <v>2.9645798697919973E-2</v>
      </c>
      <c r="Q88" s="83">
        <f t="shared" si="43"/>
        <v>5.0767414403778043E-2</v>
      </c>
      <c r="R88" s="82">
        <f t="shared" si="43"/>
        <v>2.2515715667311413E-2</v>
      </c>
      <c r="S88" s="83">
        <f t="shared" si="43"/>
        <v>5.8304742476225802E-2</v>
      </c>
      <c r="T88" s="82">
        <f t="shared" si="43"/>
        <v>3.1232023821608636E-2</v>
      </c>
      <c r="U88" s="83">
        <f t="shared" si="43"/>
        <v>1.6634980988593156E-2</v>
      </c>
      <c r="V88" s="82">
        <f t="shared" si="43"/>
        <v>5.8799798285426121E-2</v>
      </c>
      <c r="W88" s="83">
        <f t="shared" si="43"/>
        <v>2.4456767768220915E-2</v>
      </c>
      <c r="X88" s="82">
        <f t="shared" si="43"/>
        <v>1.7023311070222969E-2</v>
      </c>
      <c r="Y88" s="83">
        <f t="shared" si="43"/>
        <v>4.1595718803210897E-2</v>
      </c>
      <c r="Z88" s="82">
        <f t="shared" si="43"/>
        <v>2.5470885427580265E-2</v>
      </c>
      <c r="AA88" s="82">
        <f t="shared" si="43"/>
        <v>5.7197222124793938E-2</v>
      </c>
      <c r="AB88" s="101">
        <f t="shared" si="43"/>
        <v>3.0895910365306367E-2</v>
      </c>
      <c r="AC88" s="102">
        <f t="shared" si="43"/>
        <v>5.0613787991104525E-2</v>
      </c>
      <c r="AD88" s="18"/>
      <c r="AE88" s="18"/>
    </row>
    <row r="89" spans="1:31" x14ac:dyDescent="0.2">
      <c r="A89" s="88" t="s">
        <v>34</v>
      </c>
      <c r="B89" s="82">
        <f>B25/B31</f>
        <v>8.4559910352745445E-4</v>
      </c>
      <c r="C89" s="83">
        <f t="shared" ref="C89:AC89" si="44">C25/C31</f>
        <v>2.9591102387962056E-2</v>
      </c>
      <c r="D89" s="82">
        <f t="shared" si="44"/>
        <v>1.5898928241890836E-3</v>
      </c>
      <c r="E89" s="83">
        <f t="shared" si="44"/>
        <v>3.1471036937728257E-2</v>
      </c>
      <c r="F89" s="82">
        <f t="shared" si="44"/>
        <v>1.6850127011007621E-3</v>
      </c>
      <c r="G89" s="83">
        <f t="shared" si="44"/>
        <v>2.8576462685416644E-2</v>
      </c>
      <c r="H89" s="82">
        <f t="shared" si="44"/>
        <v>3.3850217114254574E-3</v>
      </c>
      <c r="I89" s="83">
        <f t="shared" si="44"/>
        <v>1.8019563083255467E-2</v>
      </c>
      <c r="J89" s="82">
        <f t="shared" si="44"/>
        <v>2.4296863495803268E-3</v>
      </c>
      <c r="K89" s="83">
        <f t="shared" si="44"/>
        <v>1.1456075660765052E-2</v>
      </c>
      <c r="L89" s="82">
        <f t="shared" si="44"/>
        <v>1.2809999778373706E-2</v>
      </c>
      <c r="M89" s="83">
        <f t="shared" si="44"/>
        <v>7.0234923710341488E-3</v>
      </c>
      <c r="N89" s="82">
        <f t="shared" si="44"/>
        <v>1.1022064731453058E-2</v>
      </c>
      <c r="O89" s="83">
        <f t="shared" si="44"/>
        <v>1.1456673069325813E-2</v>
      </c>
      <c r="P89" s="82">
        <f t="shared" si="44"/>
        <v>6.941888650583144E-3</v>
      </c>
      <c r="Q89" s="83">
        <f t="shared" si="44"/>
        <v>1.5014931592471699E-2</v>
      </c>
      <c r="R89" s="82">
        <f t="shared" si="44"/>
        <v>5.2990006447453256E-3</v>
      </c>
      <c r="S89" s="83">
        <f t="shared" si="44"/>
        <v>1.6752696813278522E-2</v>
      </c>
      <c r="T89" s="82">
        <f t="shared" si="44"/>
        <v>9.9143910939667717E-3</v>
      </c>
      <c r="U89" s="83">
        <f t="shared" si="44"/>
        <v>7.3273130544993662E-3</v>
      </c>
      <c r="V89" s="82">
        <f t="shared" si="44"/>
        <v>8.7745839636913774E-3</v>
      </c>
      <c r="W89" s="83">
        <f t="shared" si="44"/>
        <v>8.8954277953825264E-3</v>
      </c>
      <c r="X89" s="82">
        <f t="shared" si="44"/>
        <v>4.8534546455529315E-3</v>
      </c>
      <c r="Y89" s="83">
        <f t="shared" si="44"/>
        <v>1.4303089272683046E-2</v>
      </c>
      <c r="Z89" s="82">
        <f t="shared" si="44"/>
        <v>8.1371795767269679E-3</v>
      </c>
      <c r="AA89" s="82">
        <f t="shared" si="44"/>
        <v>1.4380414576829995E-2</v>
      </c>
      <c r="AB89" s="101">
        <f t="shared" si="44"/>
        <v>5.9373661151319226E-3</v>
      </c>
      <c r="AC89" s="102">
        <f t="shared" si="44"/>
        <v>1.7408450704225351E-2</v>
      </c>
      <c r="AD89" s="18"/>
      <c r="AE89" s="18"/>
    </row>
    <row r="90" spans="1:31" x14ac:dyDescent="0.2">
      <c r="A90" s="87" t="s">
        <v>35</v>
      </c>
      <c r="B90" s="82">
        <f>B26/B31</f>
        <v>0</v>
      </c>
      <c r="C90" s="83">
        <f t="shared" ref="C90:AC90" si="45">C26/C31</f>
        <v>3.4543670264965652E-3</v>
      </c>
      <c r="D90" s="82">
        <f t="shared" si="45"/>
        <v>7.0977358222726948E-5</v>
      </c>
      <c r="E90" s="83">
        <f t="shared" si="45"/>
        <v>4.9466044103370164E-3</v>
      </c>
      <c r="F90" s="82">
        <f t="shared" si="45"/>
        <v>8.467400508044031E-5</v>
      </c>
      <c r="G90" s="83">
        <f t="shared" si="45"/>
        <v>2.5438007245977821E-3</v>
      </c>
      <c r="H90" s="82">
        <f t="shared" si="45"/>
        <v>3.4599881207074521E-4</v>
      </c>
      <c r="I90" s="83">
        <f t="shared" si="45"/>
        <v>1.9574910996250608E-3</v>
      </c>
      <c r="J90" s="82">
        <f t="shared" si="45"/>
        <v>9.8169145437588962E-5</v>
      </c>
      <c r="K90" s="83">
        <f t="shared" si="45"/>
        <v>7.0369015115264442E-4</v>
      </c>
      <c r="L90" s="82">
        <f t="shared" si="45"/>
        <v>1.2300259302763679E-3</v>
      </c>
      <c r="M90" s="83">
        <f t="shared" si="45"/>
        <v>3.6854907494182187E-4</v>
      </c>
      <c r="N90" s="82">
        <f t="shared" si="45"/>
        <v>3.9830514294347498E-4</v>
      </c>
      <c r="O90" s="83">
        <f t="shared" si="45"/>
        <v>7.9011538409143539E-4</v>
      </c>
      <c r="P90" s="82">
        <f t="shared" si="45"/>
        <v>3.5534347754356132E-4</v>
      </c>
      <c r="Q90" s="83">
        <f t="shared" si="45"/>
        <v>8.0561150079866656E-4</v>
      </c>
      <c r="R90" s="82">
        <f t="shared" si="45"/>
        <v>2.5185364281108964E-4</v>
      </c>
      <c r="S90" s="83">
        <f t="shared" si="45"/>
        <v>1.1539372958715834E-3</v>
      </c>
      <c r="T90" s="82">
        <f t="shared" si="45"/>
        <v>2.0302507359658918E-4</v>
      </c>
      <c r="U90" s="83">
        <f t="shared" si="45"/>
        <v>1.9011406844106464E-3</v>
      </c>
      <c r="V90" s="82">
        <f t="shared" si="45"/>
        <v>2.8576231299378048E-4</v>
      </c>
      <c r="W90" s="83">
        <f t="shared" si="45"/>
        <v>2.1502942507922138E-4</v>
      </c>
      <c r="X90" s="82">
        <f t="shared" si="45"/>
        <v>1.8834301609608391E-4</v>
      </c>
      <c r="Y90" s="83">
        <f t="shared" si="45"/>
        <v>9.2434930673801995E-4</v>
      </c>
      <c r="Z90" s="82">
        <f t="shared" si="45"/>
        <v>2.5610579497566994E-4</v>
      </c>
      <c r="AA90" s="82">
        <f t="shared" si="45"/>
        <v>6.1379818315737786E-4</v>
      </c>
      <c r="AB90" s="101">
        <f t="shared" si="45"/>
        <v>2.9450046283929527E-4</v>
      </c>
      <c r="AC90" s="102">
        <f t="shared" si="45"/>
        <v>1.5774647887323943E-3</v>
      </c>
      <c r="AD90" s="18"/>
      <c r="AE90" s="18"/>
    </row>
    <row r="91" spans="1:31" x14ac:dyDescent="0.2">
      <c r="A91" s="88" t="s">
        <v>36</v>
      </c>
      <c r="B91" s="82">
        <f>B27/B31</f>
        <v>0</v>
      </c>
      <c r="C91" s="83">
        <f t="shared" ref="C91:AC91" si="46">C27/C31</f>
        <v>1.5701668302257115E-4</v>
      </c>
      <c r="D91" s="82">
        <f t="shared" si="46"/>
        <v>0</v>
      </c>
      <c r="E91" s="83">
        <f t="shared" si="46"/>
        <v>8.0902408580278299E-5</v>
      </c>
      <c r="F91" s="82">
        <f t="shared" si="46"/>
        <v>0</v>
      </c>
      <c r="G91" s="83">
        <f t="shared" si="46"/>
        <v>1.1012124348908148E-5</v>
      </c>
      <c r="H91" s="82">
        <f t="shared" si="46"/>
        <v>0</v>
      </c>
      <c r="I91" s="83">
        <f t="shared" si="46"/>
        <v>0</v>
      </c>
      <c r="J91" s="82">
        <f t="shared" si="46"/>
        <v>0</v>
      </c>
      <c r="K91" s="83">
        <f t="shared" si="46"/>
        <v>0</v>
      </c>
      <c r="L91" s="82">
        <f t="shared" si="46"/>
        <v>0</v>
      </c>
      <c r="M91" s="83">
        <f t="shared" si="46"/>
        <v>0</v>
      </c>
      <c r="N91" s="82">
        <f t="shared" si="46"/>
        <v>0</v>
      </c>
      <c r="O91" s="83">
        <f t="shared" si="46"/>
        <v>0</v>
      </c>
      <c r="P91" s="82">
        <f t="shared" si="46"/>
        <v>0</v>
      </c>
      <c r="Q91" s="83">
        <f t="shared" si="46"/>
        <v>0</v>
      </c>
      <c r="R91" s="82">
        <f t="shared" si="46"/>
        <v>0</v>
      </c>
      <c r="S91" s="83">
        <f t="shared" si="46"/>
        <v>1.0303011570281994E-5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0</v>
      </c>
      <c r="AA91" s="82">
        <f t="shared" si="46"/>
        <v>0</v>
      </c>
      <c r="AB91" s="101">
        <f t="shared" si="46"/>
        <v>0</v>
      </c>
      <c r="AC91" s="102">
        <f t="shared" si="46"/>
        <v>2.4462564862861377E-5</v>
      </c>
      <c r="AD91" s="18"/>
      <c r="AE91" s="18"/>
    </row>
    <row r="92" spans="1:31" x14ac:dyDescent="0.2">
      <c r="A92" s="87" t="s">
        <v>37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0</v>
      </c>
      <c r="N92" s="82">
        <f t="shared" si="47"/>
        <v>0</v>
      </c>
      <c r="O92" s="83">
        <f t="shared" si="47"/>
        <v>0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1.0303011570281994E-5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0</v>
      </c>
      <c r="AC92" s="102">
        <f t="shared" si="47"/>
        <v>7.4128984432913266E-7</v>
      </c>
      <c r="AD92" s="18"/>
      <c r="AE92" s="18"/>
    </row>
    <row r="93" spans="1:31" x14ac:dyDescent="0.2">
      <c r="A93" s="88" t="s">
        <v>38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8"/>
      <c r="AE93" s="18"/>
    </row>
    <row r="94" spans="1:31" ht="13.5" thickBot="1" x14ac:dyDescent="0.25">
      <c r="A94" s="87" t="s">
        <v>39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7.3995091165652065E-7</v>
      </c>
      <c r="AC94" s="104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8">
        <f>SUM(B71:B94)</f>
        <v>1.0000000000000002</v>
      </c>
      <c r="C95" s="79">
        <f t="shared" ref="C95:AC95" si="50">SUM(C71:C94)</f>
        <v>1.0000000000000002</v>
      </c>
      <c r="D95" s="78">
        <f t="shared" si="50"/>
        <v>1</v>
      </c>
      <c r="E95" s="79">
        <f t="shared" si="50"/>
        <v>1</v>
      </c>
      <c r="F95" s="78">
        <f t="shared" si="50"/>
        <v>0.99999999999999989</v>
      </c>
      <c r="G95" s="79">
        <f t="shared" si="50"/>
        <v>1</v>
      </c>
      <c r="H95" s="78">
        <f t="shared" si="50"/>
        <v>0.99999999999999989</v>
      </c>
      <c r="I95" s="79">
        <f t="shared" si="50"/>
        <v>1.0000000000000002</v>
      </c>
      <c r="J95" s="78">
        <f t="shared" si="50"/>
        <v>1</v>
      </c>
      <c r="K95" s="78">
        <f t="shared" si="50"/>
        <v>0.99999999999999989</v>
      </c>
      <c r="L95" s="78">
        <f t="shared" si="50"/>
        <v>1</v>
      </c>
      <c r="M95" s="79">
        <f t="shared" si="50"/>
        <v>0.99999999999999989</v>
      </c>
      <c r="N95" s="78">
        <f t="shared" si="50"/>
        <v>1</v>
      </c>
      <c r="O95" s="79">
        <f t="shared" si="50"/>
        <v>1</v>
      </c>
      <c r="P95" s="78">
        <f t="shared" si="50"/>
        <v>0.99999999999999978</v>
      </c>
      <c r="Q95" s="79">
        <f t="shared" si="50"/>
        <v>1.0000000000000002</v>
      </c>
      <c r="R95" s="78">
        <f t="shared" si="50"/>
        <v>0.99998992585428748</v>
      </c>
      <c r="S95" s="79">
        <f t="shared" si="50"/>
        <v>1</v>
      </c>
      <c r="T95" s="78">
        <f t="shared" si="50"/>
        <v>1</v>
      </c>
      <c r="U95" s="79">
        <f t="shared" si="50"/>
        <v>1</v>
      </c>
      <c r="V95" s="78">
        <f t="shared" si="50"/>
        <v>1</v>
      </c>
      <c r="W95" s="79">
        <f t="shared" si="50"/>
        <v>1</v>
      </c>
      <c r="X95" s="78">
        <f t="shared" si="50"/>
        <v>0.99999999999999989</v>
      </c>
      <c r="Y95" s="79">
        <f t="shared" si="50"/>
        <v>1</v>
      </c>
      <c r="Z95" s="78">
        <f t="shared" si="50"/>
        <v>1</v>
      </c>
      <c r="AA95" s="78">
        <f t="shared" si="50"/>
        <v>1</v>
      </c>
      <c r="AB95" s="78">
        <f t="shared" si="50"/>
        <v>1</v>
      </c>
      <c r="AC95" s="80">
        <f t="shared" si="50"/>
        <v>1</v>
      </c>
      <c r="AD95" s="81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topLeftCell="S1" zoomScale="90" zoomScaleNormal="90" zoomScalePageLayoutView="90" workbookViewId="0">
      <selection activeCell="AH21" sqref="AH21"/>
    </sheetView>
  </sheetViews>
  <sheetFormatPr defaultColWidth="8.85546875" defaultRowHeight="12.75" x14ac:dyDescent="0.2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</cols>
  <sheetData>
    <row r="2" spans="1:29" ht="15.75" x14ac:dyDescent="0.25">
      <c r="A2" s="272" t="s">
        <v>45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45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8" t="s">
        <v>0</v>
      </c>
      <c r="B5" s="276" t="s">
        <v>1</v>
      </c>
      <c r="C5" s="263"/>
      <c r="D5" s="262" t="s">
        <v>2</v>
      </c>
      <c r="E5" s="263"/>
      <c r="F5" s="262" t="s">
        <v>3</v>
      </c>
      <c r="G5" s="263"/>
      <c r="H5" s="262" t="s">
        <v>4</v>
      </c>
      <c r="I5" s="263"/>
      <c r="J5" s="262" t="s">
        <v>5</v>
      </c>
      <c r="K5" s="263"/>
      <c r="L5" s="262" t="s">
        <v>6</v>
      </c>
      <c r="M5" s="263"/>
      <c r="N5" s="262" t="s">
        <v>7</v>
      </c>
      <c r="O5" s="263"/>
      <c r="P5" s="277" t="s">
        <v>8</v>
      </c>
      <c r="Q5" s="263"/>
      <c r="R5" s="262" t="s">
        <v>9</v>
      </c>
      <c r="S5" s="263"/>
      <c r="T5" s="262" t="s">
        <v>10</v>
      </c>
      <c r="U5" s="263"/>
      <c r="V5" s="278" t="s">
        <v>11</v>
      </c>
      <c r="W5" s="279"/>
      <c r="X5" s="262" t="s">
        <v>12</v>
      </c>
      <c r="Y5" s="263"/>
      <c r="Z5" s="262" t="s">
        <v>40</v>
      </c>
      <c r="AA5" s="263"/>
      <c r="AB5" s="262" t="s">
        <v>41</v>
      </c>
      <c r="AC5" s="263"/>
    </row>
    <row r="6" spans="1:29" ht="15" thickTop="1" thickBot="1" x14ac:dyDescent="0.3">
      <c r="A6" s="269"/>
      <c r="B6" s="31" t="s">
        <v>14</v>
      </c>
      <c r="C6" s="32" t="s">
        <v>15</v>
      </c>
      <c r="D6" s="34" t="s">
        <v>14</v>
      </c>
      <c r="E6" s="35" t="s">
        <v>15</v>
      </c>
      <c r="F6" s="31" t="s">
        <v>14</v>
      </c>
      <c r="G6" s="32" t="s">
        <v>15</v>
      </c>
      <c r="H6" s="34" t="s">
        <v>14</v>
      </c>
      <c r="I6" s="35" t="s">
        <v>15</v>
      </c>
      <c r="J6" s="31" t="s">
        <v>14</v>
      </c>
      <c r="K6" s="32" t="s">
        <v>15</v>
      </c>
      <c r="L6" s="34" t="s">
        <v>14</v>
      </c>
      <c r="M6" s="31" t="s">
        <v>15</v>
      </c>
      <c r="N6" s="36" t="s">
        <v>14</v>
      </c>
      <c r="O6" s="37" t="s">
        <v>15</v>
      </c>
      <c r="P6" s="38" t="s">
        <v>14</v>
      </c>
      <c r="Q6" s="32" t="s">
        <v>15</v>
      </c>
      <c r="R6" s="34" t="s">
        <v>14</v>
      </c>
      <c r="S6" s="35" t="s">
        <v>15</v>
      </c>
      <c r="T6" s="31" t="s">
        <v>14</v>
      </c>
      <c r="U6" s="32" t="s">
        <v>15</v>
      </c>
      <c r="V6" s="34" t="s">
        <v>14</v>
      </c>
      <c r="W6" s="35" t="s">
        <v>15</v>
      </c>
      <c r="X6" s="31" t="s">
        <v>14</v>
      </c>
      <c r="Y6" s="32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3.5" thickTop="1" x14ac:dyDescent="0.2">
      <c r="A7" s="120" t="s">
        <v>16</v>
      </c>
      <c r="B7" s="121">
        <f>Monthly!B7-(Saturdays!B7+'Sundays &amp; Holidays'!B7)</f>
        <v>0</v>
      </c>
      <c r="C7" s="178">
        <f>Monthly!C7-(Saturdays!C7+'Sundays &amp; Holidays'!C7)</f>
        <v>0</v>
      </c>
      <c r="D7" s="122">
        <f>Monthly!D7-(Saturdays!D7+'Sundays &amp; Holidays'!D7)</f>
        <v>0</v>
      </c>
      <c r="E7" s="173">
        <f>Monthly!E7-(Saturdays!E7+'Sundays &amp; Holidays'!E7)</f>
        <v>0</v>
      </c>
      <c r="F7" s="121">
        <f>Monthly!F7-(Saturdays!F7+'Sundays &amp; Holidays'!F7)</f>
        <v>0</v>
      </c>
      <c r="G7" s="123">
        <f>Monthly!G7-(Saturdays!G7+'Sundays &amp; Holidays'!G7)</f>
        <v>0</v>
      </c>
      <c r="H7" s="122">
        <f>Monthly!H7-(Saturdays!H7+'Sundays &amp; Holidays'!H7)</f>
        <v>0</v>
      </c>
      <c r="I7" s="173">
        <f>Monthly!I7-(Saturdays!I7+'Sundays &amp; Holidays'!I7)</f>
        <v>0</v>
      </c>
      <c r="J7" s="121">
        <f>Monthly!J7-(Saturdays!J7+'Sundays &amp; Holidays'!J7)</f>
        <v>0</v>
      </c>
      <c r="K7" s="123">
        <f>Monthly!K7-(Saturdays!K7+'Sundays &amp; Holidays'!K7)</f>
        <v>0</v>
      </c>
      <c r="L7" s="122">
        <f>Monthly!L7-(Saturdays!L7+'Sundays &amp; Holidays'!L7)</f>
        <v>0</v>
      </c>
      <c r="M7" s="121">
        <f>Monthly!M7-(Saturdays!M7+'Sundays &amp; Holidays'!M7)</f>
        <v>0</v>
      </c>
      <c r="N7" s="172">
        <f>Monthly!N7-(Saturdays!N7+'Sundays &amp; Holidays'!N7)</f>
        <v>0</v>
      </c>
      <c r="O7" s="174">
        <f>Monthly!O7-(Saturdays!O7+'Sundays &amp; Holidays'!O7)</f>
        <v>0</v>
      </c>
      <c r="P7" s="121">
        <f>Monthly!P7-(Saturdays!P7+'Sundays &amp; Holidays'!P7)</f>
        <v>0</v>
      </c>
      <c r="Q7" s="123">
        <f>Monthly!Q7-(Saturdays!Q7+'Sundays &amp; Holidays'!Q7)</f>
        <v>0</v>
      </c>
      <c r="R7" s="122">
        <f>Monthly!R7-(Saturdays!R7+'Sundays &amp; Holidays'!R7)</f>
        <v>0</v>
      </c>
      <c r="S7" s="173">
        <f>Monthly!S7-(Saturdays!S7+'Sundays &amp; Holidays'!S7)</f>
        <v>0</v>
      </c>
      <c r="T7" s="121">
        <f>Monthly!T7-(Saturdays!T7+'Sundays &amp; Holidays'!T7)</f>
        <v>0</v>
      </c>
      <c r="U7" s="123">
        <f>Monthly!U7-(Saturdays!U7+'Sundays &amp; Holidays'!U7)</f>
        <v>0</v>
      </c>
      <c r="V7" s="122">
        <f>Monthly!V7-(Saturdays!V7+'Sundays &amp; Holidays'!V7)</f>
        <v>0</v>
      </c>
      <c r="W7" s="173">
        <f>Monthly!W7-(Saturdays!W7+'Sundays &amp; Holidays'!W7)</f>
        <v>0</v>
      </c>
      <c r="X7" s="121">
        <f>Monthly!X7-(Saturdays!X7+'Sundays &amp; Holidays'!X7)</f>
        <v>0</v>
      </c>
      <c r="Y7" s="123">
        <f>Monthly!Y7-(Saturdays!Y7+'Sundays &amp; Holidays'!Y7)</f>
        <v>0</v>
      </c>
      <c r="Z7" s="21">
        <f>Monthly!Z7-(Saturdays!Z7+'Sundays &amp; Holidays'!Z7)</f>
        <v>0</v>
      </c>
      <c r="AA7" s="177">
        <f>Monthly!AA7-(Saturdays!AA7+'Sundays &amp; Holidays'!AA7)</f>
        <v>0</v>
      </c>
      <c r="AB7" s="163">
        <f>+B7+D7+F7+H7+J7+L7+N7+P7+R7+T7+V7+X7+Z7</f>
        <v>0</v>
      </c>
      <c r="AC7" s="164">
        <f>+C7+E7+G7+I7+K7+M7+O7+Q7+S7+U7+W7+Y7+AA7</f>
        <v>0</v>
      </c>
    </row>
    <row r="8" spans="1:29" x14ac:dyDescent="0.2">
      <c r="A8" s="132" t="s">
        <v>17</v>
      </c>
      <c r="B8" s="181">
        <f>Monthly!B8-(Saturdays!B8+'Sundays &amp; Holidays'!B8)</f>
        <v>2615</v>
      </c>
      <c r="C8" s="182">
        <f>Monthly!C8-(Saturdays!C8+'Sundays &amp; Holidays'!C8)</f>
        <v>1</v>
      </c>
      <c r="D8" s="183">
        <f>Monthly!D8-(Saturdays!D8+'Sundays &amp; Holidays'!D8)</f>
        <v>1440</v>
      </c>
      <c r="E8" s="184">
        <f>Monthly!E8-(Saturdays!E8+'Sundays &amp; Holidays'!E8)</f>
        <v>3</v>
      </c>
      <c r="F8" s="181">
        <f>Monthly!F8-(Saturdays!F8+'Sundays &amp; Holidays'!F8)</f>
        <v>2553</v>
      </c>
      <c r="G8" s="185">
        <f>Monthly!G8-(Saturdays!G8+'Sundays &amp; Holidays'!G8)</f>
        <v>23</v>
      </c>
      <c r="H8" s="183">
        <f>Monthly!H8-(Saturdays!H8+'Sundays &amp; Holidays'!H8)</f>
        <v>1865</v>
      </c>
      <c r="I8" s="184">
        <f>Monthly!I8-(Saturdays!I8+'Sundays &amp; Holidays'!I8)</f>
        <v>145</v>
      </c>
      <c r="J8" s="181">
        <f>Monthly!J8-(Saturdays!J8+'Sundays &amp; Holidays'!J8)</f>
        <v>277</v>
      </c>
      <c r="K8" s="185">
        <f>Monthly!K8-(Saturdays!K8+'Sundays &amp; Holidays'!K8)</f>
        <v>84</v>
      </c>
      <c r="L8" s="183">
        <f>Monthly!L8-(Saturdays!L8+'Sundays &amp; Holidays'!L8)</f>
        <v>219</v>
      </c>
      <c r="M8" s="181">
        <f>Monthly!M8-(Saturdays!M8+'Sundays &amp; Holidays'!M8)</f>
        <v>185</v>
      </c>
      <c r="N8" s="186">
        <f>Monthly!N8-(Saturdays!N8+'Sundays &amp; Holidays'!N8)</f>
        <v>564</v>
      </c>
      <c r="O8" s="187">
        <f>Monthly!O8-(Saturdays!O8+'Sundays &amp; Holidays'!O8)</f>
        <v>217</v>
      </c>
      <c r="P8" s="181">
        <f>Monthly!P8-(Saturdays!P8+'Sundays &amp; Holidays'!P8)</f>
        <v>159</v>
      </c>
      <c r="Q8" s="185">
        <f>Monthly!Q8-(Saturdays!Q8+'Sundays &amp; Holidays'!Q8)</f>
        <v>47</v>
      </c>
      <c r="R8" s="183">
        <f>Monthly!R8-(Saturdays!R8+'Sundays &amp; Holidays'!R8)</f>
        <v>210</v>
      </c>
      <c r="S8" s="184">
        <f>Monthly!S8-(Saturdays!S8+'Sundays &amp; Holidays'!S8)</f>
        <v>23</v>
      </c>
      <c r="T8" s="181">
        <f>Monthly!T8-(Saturdays!T8+'Sundays &amp; Holidays'!T8)</f>
        <v>5</v>
      </c>
      <c r="U8" s="185">
        <f>Monthly!U8-(Saturdays!U8+'Sundays &amp; Holidays'!U8)</f>
        <v>0</v>
      </c>
      <c r="V8" s="183">
        <f>Monthly!V8-(Saturdays!V8+'Sundays &amp; Holidays'!V8)</f>
        <v>2</v>
      </c>
      <c r="W8" s="184">
        <f>Monthly!W8-(Saturdays!W8+'Sundays &amp; Holidays'!W8)</f>
        <v>0</v>
      </c>
      <c r="X8" s="181">
        <f>Monthly!X8-(Saturdays!X8+'Sundays &amp; Holidays'!X8)</f>
        <v>0</v>
      </c>
      <c r="Y8" s="185">
        <f>Monthly!Y8-(Saturdays!Y8+'Sundays &amp; Holidays'!Y8)</f>
        <v>0</v>
      </c>
      <c r="Z8" s="183">
        <f>Monthly!Z8-(Saturdays!Z8+'Sundays &amp; Holidays'!Z8)</f>
        <v>0</v>
      </c>
      <c r="AA8" s="181">
        <f>Monthly!AA8-(Saturdays!AA8+'Sundays &amp; Holidays'!AA8)</f>
        <v>0</v>
      </c>
      <c r="AB8" s="165">
        <f>+B8+D8+F8+H8+J8+L8+N8+P8+R8+T8+V8+X8+Z8</f>
        <v>9909</v>
      </c>
      <c r="AC8" s="166">
        <f>+C8+E8+G8+I8+K8+M8+O8+Q8+S8+U8+W8+Y8+AA8</f>
        <v>728</v>
      </c>
    </row>
    <row r="9" spans="1:29" x14ac:dyDescent="0.2">
      <c r="A9" s="140" t="s">
        <v>18</v>
      </c>
      <c r="B9" s="188">
        <f>Monthly!B9-(Saturdays!B9+'Sundays &amp; Holidays'!B9)</f>
        <v>8981</v>
      </c>
      <c r="C9" s="189">
        <f>Monthly!C9-(Saturdays!C9+'Sundays &amp; Holidays'!C9)</f>
        <v>1</v>
      </c>
      <c r="D9" s="190">
        <f>Monthly!D9-(Saturdays!D9+'Sundays &amp; Holidays'!D9)</f>
        <v>3645</v>
      </c>
      <c r="E9" s="191">
        <f>Monthly!E9-(Saturdays!E9+'Sundays &amp; Holidays'!E9)</f>
        <v>37</v>
      </c>
      <c r="F9" s="188">
        <f>Monthly!F9-(Saturdays!F9+'Sundays &amp; Holidays'!F9)</f>
        <v>7390</v>
      </c>
      <c r="G9" s="192">
        <f>Monthly!G9-(Saturdays!G9+'Sundays &amp; Holidays'!G9)</f>
        <v>260</v>
      </c>
      <c r="H9" s="190">
        <f>Monthly!H9-(Saturdays!H9+'Sundays &amp; Holidays'!H9)</f>
        <v>7368</v>
      </c>
      <c r="I9" s="191">
        <f>Monthly!I9-(Saturdays!I9+'Sundays &amp; Holidays'!I9)</f>
        <v>1420</v>
      </c>
      <c r="J9" s="188">
        <f>Monthly!J9-(Saturdays!J9+'Sundays &amp; Holidays'!J9)</f>
        <v>1114</v>
      </c>
      <c r="K9" s="192">
        <f>Monthly!K9-(Saturdays!K9+'Sundays &amp; Holidays'!K9)</f>
        <v>586</v>
      </c>
      <c r="L9" s="190">
        <f>Monthly!L9-(Saturdays!L9+'Sundays &amp; Holidays'!L9)</f>
        <v>1890</v>
      </c>
      <c r="M9" s="188">
        <f>Monthly!M9-(Saturdays!M9+'Sundays &amp; Holidays'!M9)</f>
        <v>3287</v>
      </c>
      <c r="N9" s="193">
        <f>Monthly!N9-(Saturdays!N9+'Sundays &amp; Holidays'!N9)</f>
        <v>4329</v>
      </c>
      <c r="O9" s="194">
        <f>Monthly!O9-(Saturdays!O9+'Sundays &amp; Holidays'!O9)</f>
        <v>3519</v>
      </c>
      <c r="P9" s="188">
        <f>Monthly!P9-(Saturdays!P9+'Sundays &amp; Holidays'!P9)</f>
        <v>2809</v>
      </c>
      <c r="Q9" s="192">
        <f>Monthly!Q9-(Saturdays!Q9+'Sundays &amp; Holidays'!Q9)</f>
        <v>2470</v>
      </c>
      <c r="R9" s="190">
        <f>Monthly!R9-(Saturdays!R9+'Sundays &amp; Holidays'!R9)</f>
        <v>4148</v>
      </c>
      <c r="S9" s="191">
        <f>Monthly!S9-(Saturdays!S9+'Sundays &amp; Holidays'!S9)</f>
        <v>2127</v>
      </c>
      <c r="T9" s="188">
        <f>Monthly!T9-(Saturdays!T9+'Sundays &amp; Holidays'!T9)</f>
        <v>486</v>
      </c>
      <c r="U9" s="192">
        <f>Monthly!U9-(Saturdays!U9+'Sundays &amp; Holidays'!U9)</f>
        <v>1923</v>
      </c>
      <c r="V9" s="190">
        <f>Monthly!V9-(Saturdays!V9+'Sundays &amp; Holidays'!V9)</f>
        <v>1479</v>
      </c>
      <c r="W9" s="191">
        <f>Monthly!W9-(Saturdays!W9+'Sundays &amp; Holidays'!W9)</f>
        <v>3514</v>
      </c>
      <c r="X9" s="188">
        <f>Monthly!X9-(Saturdays!X9+'Sundays &amp; Holidays'!X9)</f>
        <v>2916</v>
      </c>
      <c r="Y9" s="192">
        <f>Monthly!Y9-(Saturdays!Y9+'Sundays &amp; Holidays'!Y9)</f>
        <v>2455</v>
      </c>
      <c r="Z9" s="190">
        <f>Monthly!Z9-(Saturdays!Z9+'Sundays &amp; Holidays'!Z9)</f>
        <v>9077</v>
      </c>
      <c r="AA9" s="188">
        <f>Monthly!AA9-(Saturdays!AA9+'Sundays &amp; Holidays'!AA9)</f>
        <v>5892</v>
      </c>
      <c r="AB9" s="165">
        <f t="shared" ref="AB9:AC30" si="0">+B9+D9+F9+H9+J9+L9+N9+P9+R9+T9+V9+X9+Z9</f>
        <v>55632</v>
      </c>
      <c r="AC9" s="166">
        <f t="shared" si="0"/>
        <v>27491</v>
      </c>
    </row>
    <row r="10" spans="1:29" x14ac:dyDescent="0.2">
      <c r="A10" s="132" t="s">
        <v>19</v>
      </c>
      <c r="B10" s="181">
        <f>Monthly!B10-(Saturdays!B10+'Sundays &amp; Holidays'!B10)</f>
        <v>9072</v>
      </c>
      <c r="C10" s="182">
        <f>Monthly!C10-(Saturdays!C10+'Sundays &amp; Holidays'!C10)</f>
        <v>5098</v>
      </c>
      <c r="D10" s="183">
        <f>Monthly!D10-(Saturdays!D10+'Sundays &amp; Holidays'!D10)</f>
        <v>4062</v>
      </c>
      <c r="E10" s="184">
        <f>Monthly!E10-(Saturdays!E10+'Sundays &amp; Holidays'!E10)</f>
        <v>3507</v>
      </c>
      <c r="F10" s="181">
        <f>Monthly!F10-(Saturdays!F10+'Sundays &amp; Holidays'!F10)</f>
        <v>6212</v>
      </c>
      <c r="G10" s="185">
        <f>Monthly!G10-(Saturdays!G10+'Sundays &amp; Holidays'!G10)</f>
        <v>3696</v>
      </c>
      <c r="H10" s="183">
        <f>Monthly!H10-(Saturdays!H10+'Sundays &amp; Holidays'!H10)</f>
        <v>9512</v>
      </c>
      <c r="I10" s="184">
        <f>Monthly!I10-(Saturdays!I10+'Sundays &amp; Holidays'!I10)</f>
        <v>6028</v>
      </c>
      <c r="J10" s="181">
        <f>Monthly!J10-(Saturdays!J10+'Sundays &amp; Holidays'!J10)</f>
        <v>1556</v>
      </c>
      <c r="K10" s="185">
        <f>Monthly!K10-(Saturdays!K10+'Sundays &amp; Holidays'!K10)</f>
        <v>2353</v>
      </c>
      <c r="L10" s="183">
        <f>Monthly!L10-(Saturdays!L10+'Sundays &amp; Holidays'!L10)</f>
        <v>2987</v>
      </c>
      <c r="M10" s="181">
        <f>Monthly!M10-(Saturdays!M10+'Sundays &amp; Holidays'!M10)</f>
        <v>6267</v>
      </c>
      <c r="N10" s="186">
        <f>Monthly!N10-(Saturdays!N10+'Sundays &amp; Holidays'!N10)</f>
        <v>7279</v>
      </c>
      <c r="O10" s="187">
        <f>Monthly!O10-(Saturdays!O10+'Sundays &amp; Holidays'!O10)</f>
        <v>7711</v>
      </c>
      <c r="P10" s="181">
        <f>Monthly!P10-(Saturdays!P10+'Sundays &amp; Holidays'!P10)</f>
        <v>4694</v>
      </c>
      <c r="Q10" s="185">
        <f>Monthly!Q10-(Saturdays!Q10+'Sundays &amp; Holidays'!Q10)</f>
        <v>4110</v>
      </c>
      <c r="R10" s="183">
        <f>Monthly!R10-(Saturdays!R10+'Sundays &amp; Holidays'!R10)</f>
        <v>6703</v>
      </c>
      <c r="S10" s="184">
        <f>Monthly!S10-(Saturdays!S10+'Sundays &amp; Holidays'!S10)</f>
        <v>3430</v>
      </c>
      <c r="T10" s="181">
        <f>Monthly!T10-(Saturdays!T10+'Sundays &amp; Holidays'!T10)</f>
        <v>925</v>
      </c>
      <c r="U10" s="185">
        <f>Monthly!U10-(Saturdays!U10+'Sundays &amp; Holidays'!U10)</f>
        <v>3050</v>
      </c>
      <c r="V10" s="183">
        <f>Monthly!V10-(Saturdays!V10+'Sundays &amp; Holidays'!V10)</f>
        <v>4094</v>
      </c>
      <c r="W10" s="184">
        <f>Monthly!W10-(Saturdays!W10+'Sundays &amp; Holidays'!W10)</f>
        <v>5404</v>
      </c>
      <c r="X10" s="181">
        <f>Monthly!X10-(Saturdays!X10+'Sundays &amp; Holidays'!X10)</f>
        <v>4236</v>
      </c>
      <c r="Y10" s="185">
        <f>Monthly!Y10-(Saturdays!Y10+'Sundays &amp; Holidays'!Y10)</f>
        <v>3833</v>
      </c>
      <c r="Z10" s="183">
        <f>Monthly!Z10-(Saturdays!Z10+'Sundays &amp; Holidays'!Z10)</f>
        <v>8762</v>
      </c>
      <c r="AA10" s="181">
        <f>Monthly!AA10-(Saturdays!AA10+'Sundays &amp; Holidays'!AA10)</f>
        <v>9597</v>
      </c>
      <c r="AB10" s="165">
        <f t="shared" si="0"/>
        <v>70094</v>
      </c>
      <c r="AC10" s="166">
        <f t="shared" si="0"/>
        <v>64084</v>
      </c>
    </row>
    <row r="11" spans="1:29" x14ac:dyDescent="0.2">
      <c r="A11" s="140" t="s">
        <v>20</v>
      </c>
      <c r="B11" s="188">
        <f>Monthly!B11-(Saturdays!B11+'Sundays &amp; Holidays'!B11)</f>
        <v>9865</v>
      </c>
      <c r="C11" s="189">
        <f>Monthly!C11-(Saturdays!C11+'Sundays &amp; Holidays'!C11)</f>
        <v>5750</v>
      </c>
      <c r="D11" s="190">
        <f>Monthly!D11-(Saturdays!D11+'Sundays &amp; Holidays'!D11)</f>
        <v>4497</v>
      </c>
      <c r="E11" s="191">
        <f>Monthly!E11-(Saturdays!E11+'Sundays &amp; Holidays'!E11)</f>
        <v>3631</v>
      </c>
      <c r="F11" s="188">
        <f>Monthly!F11-(Saturdays!F11+'Sundays &amp; Holidays'!F11)</f>
        <v>7273</v>
      </c>
      <c r="G11" s="192">
        <f>Monthly!G11-(Saturdays!G11+'Sundays &amp; Holidays'!G11)</f>
        <v>3585</v>
      </c>
      <c r="H11" s="190">
        <f>Monthly!H11-(Saturdays!H11+'Sundays &amp; Holidays'!H11)</f>
        <v>10513</v>
      </c>
      <c r="I11" s="191">
        <f>Monthly!I11-(Saturdays!I11+'Sundays &amp; Holidays'!I11)</f>
        <v>6696</v>
      </c>
      <c r="J11" s="188">
        <f>Monthly!J11-(Saturdays!J11+'Sundays &amp; Holidays'!J11)</f>
        <v>1784</v>
      </c>
      <c r="K11" s="192">
        <f>Monthly!K11-(Saturdays!K11+'Sundays &amp; Holidays'!K11)</f>
        <v>3318</v>
      </c>
      <c r="L11" s="190">
        <f>Monthly!L11-(Saturdays!L11+'Sundays &amp; Holidays'!L11)</f>
        <v>3369</v>
      </c>
      <c r="M11" s="188">
        <f>Monthly!M11-(Saturdays!M11+'Sundays &amp; Holidays'!M11)</f>
        <v>8151</v>
      </c>
      <c r="N11" s="193">
        <f>Monthly!N11-(Saturdays!N11+'Sundays &amp; Holidays'!N11)</f>
        <v>7590</v>
      </c>
      <c r="O11" s="194">
        <f>Monthly!O11-(Saturdays!O11+'Sundays &amp; Holidays'!O11)</f>
        <v>9679</v>
      </c>
      <c r="P11" s="188">
        <f>Monthly!P11-(Saturdays!P11+'Sundays &amp; Holidays'!P11)</f>
        <v>4910</v>
      </c>
      <c r="Q11" s="192">
        <f>Monthly!Q11-(Saturdays!Q11+'Sundays &amp; Holidays'!Q11)</f>
        <v>3693</v>
      </c>
      <c r="R11" s="190">
        <f>Monthly!R11-(Saturdays!R11+'Sundays &amp; Holidays'!R11)</f>
        <v>7379</v>
      </c>
      <c r="S11" s="191">
        <f>Monthly!S11-(Saturdays!S11+'Sundays &amp; Holidays'!S11)</f>
        <v>3856</v>
      </c>
      <c r="T11" s="188">
        <f>Monthly!T11-(Saturdays!T11+'Sundays &amp; Holidays'!T11)</f>
        <v>881</v>
      </c>
      <c r="U11" s="192">
        <f>Monthly!U11-(Saturdays!U11+'Sundays &amp; Holidays'!U11)</f>
        <v>3167</v>
      </c>
      <c r="V11" s="190">
        <f>Monthly!V11-(Saturdays!V11+'Sundays &amp; Holidays'!V11)</f>
        <v>4329</v>
      </c>
      <c r="W11" s="191">
        <f>Monthly!W11-(Saturdays!W11+'Sundays &amp; Holidays'!W11)</f>
        <v>6525</v>
      </c>
      <c r="X11" s="188">
        <f>Monthly!X11-(Saturdays!X11+'Sundays &amp; Holidays'!X11)</f>
        <v>4279</v>
      </c>
      <c r="Y11" s="192">
        <f>Monthly!Y11-(Saturdays!Y11+'Sundays &amp; Holidays'!Y11)</f>
        <v>4119</v>
      </c>
      <c r="Z11" s="190">
        <f>Monthly!Z11-(Saturdays!Z11+'Sundays &amp; Holidays'!Z11)</f>
        <v>8378</v>
      </c>
      <c r="AA11" s="188">
        <f>Monthly!AA11-(Saturdays!AA11+'Sundays &amp; Holidays'!AA11)</f>
        <v>9921</v>
      </c>
      <c r="AB11" s="165">
        <f t="shared" si="0"/>
        <v>75047</v>
      </c>
      <c r="AC11" s="166">
        <f t="shared" si="0"/>
        <v>72091</v>
      </c>
    </row>
    <row r="12" spans="1:29" x14ac:dyDescent="0.2">
      <c r="A12" s="132" t="s">
        <v>21</v>
      </c>
      <c r="B12" s="181">
        <f>Monthly!B12-(Saturdays!B12+'Sundays &amp; Holidays'!B12)</f>
        <v>9702</v>
      </c>
      <c r="C12" s="182">
        <f>Monthly!C12-(Saturdays!C12+'Sundays &amp; Holidays'!C12)</f>
        <v>7370</v>
      </c>
      <c r="D12" s="183">
        <f>Monthly!D12-(Saturdays!D12+'Sundays &amp; Holidays'!D12)</f>
        <v>5199</v>
      </c>
      <c r="E12" s="184">
        <f>Monthly!E12-(Saturdays!E12+'Sundays &amp; Holidays'!E12)</f>
        <v>3071</v>
      </c>
      <c r="F12" s="181">
        <f>Monthly!F12-(Saturdays!F12+'Sundays &amp; Holidays'!F12)</f>
        <v>6683</v>
      </c>
      <c r="G12" s="185">
        <f>Monthly!G12-(Saturdays!G12+'Sundays &amp; Holidays'!G12)</f>
        <v>3296</v>
      </c>
      <c r="H12" s="183">
        <f>Monthly!H12-(Saturdays!H12+'Sundays &amp; Holidays'!H12)</f>
        <v>10348</v>
      </c>
      <c r="I12" s="184">
        <f>Monthly!I12-(Saturdays!I12+'Sundays &amp; Holidays'!I12)</f>
        <v>7085</v>
      </c>
      <c r="J12" s="181">
        <f>Monthly!J12-(Saturdays!J12+'Sundays &amp; Holidays'!J12)</f>
        <v>1888</v>
      </c>
      <c r="K12" s="185">
        <f>Monthly!K12-(Saturdays!K12+'Sundays &amp; Holidays'!K12)</f>
        <v>3187</v>
      </c>
      <c r="L12" s="183">
        <f>Monthly!L12-(Saturdays!L12+'Sundays &amp; Holidays'!L12)</f>
        <v>2812</v>
      </c>
      <c r="M12" s="181">
        <f>Monthly!M12-(Saturdays!M12+'Sundays &amp; Holidays'!M12)</f>
        <v>8863</v>
      </c>
      <c r="N12" s="186">
        <f>Monthly!N12-(Saturdays!N12+'Sundays &amp; Holidays'!N12)</f>
        <v>6889</v>
      </c>
      <c r="O12" s="187">
        <f>Monthly!O12-(Saturdays!O12+'Sundays &amp; Holidays'!O12)</f>
        <v>10708</v>
      </c>
      <c r="P12" s="181">
        <f>Monthly!P12-(Saturdays!P12+'Sundays &amp; Holidays'!P12)</f>
        <v>4703</v>
      </c>
      <c r="Q12" s="185">
        <f>Monthly!Q12-(Saturdays!Q12+'Sundays &amp; Holidays'!Q12)</f>
        <v>3363</v>
      </c>
      <c r="R12" s="183">
        <f>Monthly!R12-(Saturdays!R12+'Sundays &amp; Holidays'!R12)</f>
        <v>7318</v>
      </c>
      <c r="S12" s="184">
        <f>Monthly!S12-(Saturdays!S12+'Sundays &amp; Holidays'!S12)</f>
        <v>3839</v>
      </c>
      <c r="T12" s="181">
        <f>Monthly!T12-(Saturdays!T12+'Sundays &amp; Holidays'!T12)</f>
        <v>860</v>
      </c>
      <c r="U12" s="185">
        <f>Monthly!U12-(Saturdays!U12+'Sundays &amp; Holidays'!U12)</f>
        <v>2667</v>
      </c>
      <c r="V12" s="183">
        <f>Monthly!V12-(Saturdays!V12+'Sundays &amp; Holidays'!V12)</f>
        <v>3990</v>
      </c>
      <c r="W12" s="184">
        <f>Monthly!W12-(Saturdays!W12+'Sundays &amp; Holidays'!W12)</f>
        <v>7831</v>
      </c>
      <c r="X12" s="181">
        <f>Monthly!X12-(Saturdays!X12+'Sundays &amp; Holidays'!X12)</f>
        <v>3877</v>
      </c>
      <c r="Y12" s="185">
        <f>Monthly!Y12-(Saturdays!Y12+'Sundays &amp; Holidays'!Y12)</f>
        <v>3538</v>
      </c>
      <c r="Z12" s="183">
        <f>Monthly!Z12-(Saturdays!Z12+'Sundays &amp; Holidays'!Z12)</f>
        <v>8801</v>
      </c>
      <c r="AA12" s="181">
        <f>Monthly!AA12-(Saturdays!AA12+'Sundays &amp; Holidays'!AA12)</f>
        <v>8744</v>
      </c>
      <c r="AB12" s="165">
        <f t="shared" si="0"/>
        <v>73070</v>
      </c>
      <c r="AC12" s="166">
        <f t="shared" si="0"/>
        <v>73562</v>
      </c>
    </row>
    <row r="13" spans="1:29" x14ac:dyDescent="0.2">
      <c r="A13" s="140" t="s">
        <v>22</v>
      </c>
      <c r="B13" s="188">
        <f>Monthly!B13-(Saturdays!B13+'Sundays &amp; Holidays'!B13)</f>
        <v>8328</v>
      </c>
      <c r="C13" s="189">
        <f>Monthly!C13-(Saturdays!C13+'Sundays &amp; Holidays'!C13)</f>
        <v>8031</v>
      </c>
      <c r="D13" s="190">
        <f>Monthly!D13-(Saturdays!D13+'Sundays &amp; Holidays'!D13)</f>
        <v>4822</v>
      </c>
      <c r="E13" s="191">
        <f>Monthly!E13-(Saturdays!E13+'Sundays &amp; Holidays'!E13)</f>
        <v>2676</v>
      </c>
      <c r="F13" s="188">
        <f>Monthly!F13-(Saturdays!F13+'Sundays &amp; Holidays'!F13)</f>
        <v>7171</v>
      </c>
      <c r="G13" s="192">
        <f>Monthly!G13-(Saturdays!G13+'Sundays &amp; Holidays'!G13)</f>
        <v>2870</v>
      </c>
      <c r="H13" s="190">
        <f>Monthly!H13-(Saturdays!H13+'Sundays &amp; Holidays'!H13)</f>
        <v>8376</v>
      </c>
      <c r="I13" s="191">
        <f>Monthly!I13-(Saturdays!I13+'Sundays &amp; Holidays'!I13)</f>
        <v>7534</v>
      </c>
      <c r="J13" s="188">
        <f>Monthly!J13-(Saturdays!J13+'Sundays &amp; Holidays'!J13)</f>
        <v>1832</v>
      </c>
      <c r="K13" s="192">
        <f>Monthly!K13-(Saturdays!K13+'Sundays &amp; Holidays'!K13)</f>
        <v>3108</v>
      </c>
      <c r="L13" s="190">
        <f>Monthly!L13-(Saturdays!L13+'Sundays &amp; Holidays'!L13)</f>
        <v>2615</v>
      </c>
      <c r="M13" s="188">
        <f>Monthly!M13-(Saturdays!M13+'Sundays &amp; Holidays'!M13)</f>
        <v>8374</v>
      </c>
      <c r="N13" s="193">
        <f>Monthly!N13-(Saturdays!N13+'Sundays &amp; Holidays'!N13)</f>
        <v>5707</v>
      </c>
      <c r="O13" s="194">
        <f>Monthly!O13-(Saturdays!O13+'Sundays &amp; Holidays'!O13)</f>
        <v>11014</v>
      </c>
      <c r="P13" s="188">
        <f>Monthly!P13-(Saturdays!P13+'Sundays &amp; Holidays'!P13)</f>
        <v>4274</v>
      </c>
      <c r="Q13" s="192">
        <f>Monthly!Q13-(Saturdays!Q13+'Sundays &amp; Holidays'!Q13)</f>
        <v>3288</v>
      </c>
      <c r="R13" s="190">
        <f>Monthly!R13-(Saturdays!R13+'Sundays &amp; Holidays'!R13)</f>
        <v>6706</v>
      </c>
      <c r="S13" s="191">
        <f>Monthly!S13-(Saturdays!S13+'Sundays &amp; Holidays'!S13)</f>
        <v>3708</v>
      </c>
      <c r="T13" s="188">
        <f>Monthly!T13-(Saturdays!T13+'Sundays &amp; Holidays'!T13)</f>
        <v>844</v>
      </c>
      <c r="U13" s="192">
        <f>Monthly!U13-(Saturdays!U13+'Sundays &amp; Holidays'!U13)</f>
        <v>1794</v>
      </c>
      <c r="V13" s="190">
        <f>Monthly!V13-(Saturdays!V13+'Sundays &amp; Holidays'!V13)</f>
        <v>3972</v>
      </c>
      <c r="W13" s="191">
        <f>Monthly!W13-(Saturdays!W13+'Sundays &amp; Holidays'!W13)</f>
        <v>7816</v>
      </c>
      <c r="X13" s="188">
        <f>Monthly!X13-(Saturdays!X13+'Sundays &amp; Holidays'!X13)</f>
        <v>3744</v>
      </c>
      <c r="Y13" s="192">
        <f>Monthly!Y13-(Saturdays!Y13+'Sundays &amp; Holidays'!Y13)</f>
        <v>2442</v>
      </c>
      <c r="Z13" s="190">
        <f>Monthly!Z13-(Saturdays!Z13+'Sundays &amp; Holidays'!Z13)</f>
        <v>8742</v>
      </c>
      <c r="AA13" s="188">
        <f>Monthly!AA13-(Saturdays!AA13+'Sundays &amp; Holidays'!AA13)</f>
        <v>8415</v>
      </c>
      <c r="AB13" s="165">
        <f t="shared" si="0"/>
        <v>67133</v>
      </c>
      <c r="AC13" s="166">
        <f t="shared" si="0"/>
        <v>71070</v>
      </c>
    </row>
    <row r="14" spans="1:29" x14ac:dyDescent="0.2">
      <c r="A14" s="132" t="s">
        <v>23</v>
      </c>
      <c r="B14" s="181">
        <f>Monthly!B14-(Saturdays!B14+'Sundays &amp; Holidays'!B14)</f>
        <v>7100</v>
      </c>
      <c r="C14" s="182">
        <f>Monthly!C14-(Saturdays!C14+'Sundays &amp; Holidays'!C14)</f>
        <v>6170</v>
      </c>
      <c r="D14" s="183">
        <f>Monthly!D14-(Saturdays!D14+'Sundays &amp; Holidays'!D14)</f>
        <v>4309</v>
      </c>
      <c r="E14" s="184">
        <f>Monthly!E14-(Saturdays!E14+'Sundays &amp; Holidays'!E14)</f>
        <v>2631</v>
      </c>
      <c r="F14" s="181">
        <f>Monthly!F14-(Saturdays!F14+'Sundays &amp; Holidays'!F14)</f>
        <v>6358</v>
      </c>
      <c r="G14" s="185">
        <f>Monthly!G14-(Saturdays!G14+'Sundays &amp; Holidays'!G14)</f>
        <v>3003</v>
      </c>
      <c r="H14" s="183">
        <f>Monthly!H14-(Saturdays!H14+'Sundays &amp; Holidays'!H14)</f>
        <v>6870</v>
      </c>
      <c r="I14" s="184">
        <f>Monthly!I14-(Saturdays!I14+'Sundays &amp; Holidays'!I14)</f>
        <v>7902</v>
      </c>
      <c r="J14" s="181">
        <f>Monthly!J14-(Saturdays!J14+'Sundays &amp; Holidays'!J14)</f>
        <v>1921</v>
      </c>
      <c r="K14" s="185">
        <f>Monthly!K14-(Saturdays!K14+'Sundays &amp; Holidays'!K14)</f>
        <v>2644</v>
      </c>
      <c r="L14" s="183">
        <f>Monthly!L14-(Saturdays!L14+'Sundays &amp; Holidays'!L14)</f>
        <v>2649</v>
      </c>
      <c r="M14" s="181">
        <f>Monthly!M14-(Saturdays!M14+'Sundays &amp; Holidays'!M14)</f>
        <v>6958</v>
      </c>
      <c r="N14" s="186">
        <f>Monthly!N14-(Saturdays!N14+'Sundays &amp; Holidays'!N14)</f>
        <v>4996</v>
      </c>
      <c r="O14" s="187">
        <f>Monthly!O14-(Saturdays!O14+'Sundays &amp; Holidays'!O14)</f>
        <v>9737</v>
      </c>
      <c r="P14" s="181">
        <f>Monthly!P14-(Saturdays!P14+'Sundays &amp; Holidays'!P14)</f>
        <v>3328</v>
      </c>
      <c r="Q14" s="185">
        <f>Monthly!Q14-(Saturdays!Q14+'Sundays &amp; Holidays'!Q14)</f>
        <v>3054</v>
      </c>
      <c r="R14" s="183">
        <f>Monthly!R14-(Saturdays!R14+'Sundays &amp; Holidays'!R14)</f>
        <v>4745</v>
      </c>
      <c r="S14" s="184">
        <f>Monthly!S14-(Saturdays!S14+'Sundays &amp; Holidays'!S14)</f>
        <v>4029</v>
      </c>
      <c r="T14" s="181">
        <f>Monthly!T14-(Saturdays!T14+'Sundays &amp; Holidays'!T14)</f>
        <v>806</v>
      </c>
      <c r="U14" s="185">
        <f>Monthly!U14-(Saturdays!U14+'Sundays &amp; Holidays'!U14)</f>
        <v>1397</v>
      </c>
      <c r="V14" s="183">
        <f>Monthly!V14-(Saturdays!V14+'Sundays &amp; Holidays'!V14)</f>
        <v>3380</v>
      </c>
      <c r="W14" s="184">
        <f>Monthly!W14-(Saturdays!W14+'Sundays &amp; Holidays'!W14)</f>
        <v>5255</v>
      </c>
      <c r="X14" s="181">
        <f>Monthly!X14-(Saturdays!X14+'Sundays &amp; Holidays'!X14)</f>
        <v>2890</v>
      </c>
      <c r="Y14" s="185">
        <f>Monthly!Y14-(Saturdays!Y14+'Sundays &amp; Holidays'!Y14)</f>
        <v>2363</v>
      </c>
      <c r="Z14" s="183">
        <f>Monthly!Z14-(Saturdays!Z14+'Sundays &amp; Holidays'!Z14)</f>
        <v>8562</v>
      </c>
      <c r="AA14" s="181">
        <f>Monthly!AA14-(Saturdays!AA14+'Sundays &amp; Holidays'!AA14)</f>
        <v>8846</v>
      </c>
      <c r="AB14" s="165">
        <f t="shared" si="0"/>
        <v>57914</v>
      </c>
      <c r="AC14" s="166">
        <f t="shared" si="0"/>
        <v>63989</v>
      </c>
    </row>
    <row r="15" spans="1:29" x14ac:dyDescent="0.2">
      <c r="A15" s="140" t="s">
        <v>24</v>
      </c>
      <c r="B15" s="195">
        <f>Monthly!B15-(Saturdays!B15+'Sundays &amp; Holidays'!B15)</f>
        <v>5496</v>
      </c>
      <c r="C15" s="189">
        <f>Monthly!C15-(Saturdays!C15+'Sundays &amp; Holidays'!C15)</f>
        <v>5643</v>
      </c>
      <c r="D15" s="190">
        <f>Monthly!D15-(Saturdays!D15+'Sundays &amp; Holidays'!D15)</f>
        <v>3577</v>
      </c>
      <c r="E15" s="191">
        <f>Monthly!E15-(Saturdays!E15+'Sundays &amp; Holidays'!E15)</f>
        <v>2819</v>
      </c>
      <c r="F15" s="188">
        <f>Monthly!F15-(Saturdays!F15+'Sundays &amp; Holidays'!F15)</f>
        <v>6039</v>
      </c>
      <c r="G15" s="192">
        <f>Monthly!G15-(Saturdays!G15+'Sundays &amp; Holidays'!G15)</f>
        <v>3188</v>
      </c>
      <c r="H15" s="190">
        <f>Monthly!H15-(Saturdays!H15+'Sundays &amp; Holidays'!H15)</f>
        <v>6513</v>
      </c>
      <c r="I15" s="191">
        <f>Monthly!I15-(Saturdays!I15+'Sundays &amp; Holidays'!I15)</f>
        <v>7180</v>
      </c>
      <c r="J15" s="188">
        <f>Monthly!J15-(Saturdays!J15+'Sundays &amp; Holidays'!J15)</f>
        <v>1954</v>
      </c>
      <c r="K15" s="192">
        <f>Monthly!K15-(Saturdays!K15+'Sundays &amp; Holidays'!K15)</f>
        <v>2011</v>
      </c>
      <c r="L15" s="190">
        <f>Monthly!L15-(Saturdays!L15+'Sundays &amp; Holidays'!L15)</f>
        <v>3139</v>
      </c>
      <c r="M15" s="188">
        <f>Monthly!M15-(Saturdays!M15+'Sundays &amp; Holidays'!M15)</f>
        <v>4761</v>
      </c>
      <c r="N15" s="193">
        <f>Monthly!N15-(Saturdays!N15+'Sundays &amp; Holidays'!N15)</f>
        <v>5072</v>
      </c>
      <c r="O15" s="196">
        <f>Monthly!O15-(Saturdays!O15+'Sundays &amp; Holidays'!O15)</f>
        <v>6943</v>
      </c>
      <c r="P15" s="188">
        <f>Monthly!P15-(Saturdays!P15+'Sundays &amp; Holidays'!P15)</f>
        <v>2736</v>
      </c>
      <c r="Q15" s="192">
        <f>Monthly!Q15-(Saturdays!Q15+'Sundays &amp; Holidays'!Q15)</f>
        <v>2868</v>
      </c>
      <c r="R15" s="190">
        <f>Monthly!R15-(Saturdays!R15+'Sundays &amp; Holidays'!R15)</f>
        <v>3841</v>
      </c>
      <c r="S15" s="191">
        <f>Monthly!S15-(Saturdays!S15+'Sundays &amp; Holidays'!S15)</f>
        <v>4011</v>
      </c>
      <c r="T15" s="188">
        <f>Monthly!T15-(Saturdays!T15+'Sundays &amp; Holidays'!T15)</f>
        <v>907</v>
      </c>
      <c r="U15" s="192">
        <f>Monthly!U15-(Saturdays!U15+'Sundays &amp; Holidays'!U15)</f>
        <v>1150</v>
      </c>
      <c r="V15" s="190">
        <f>Monthly!V15-(Saturdays!V15+'Sundays &amp; Holidays'!V15)</f>
        <v>3560</v>
      </c>
      <c r="W15" s="197">
        <f>Monthly!W15-(Saturdays!W15+'Sundays &amp; Holidays'!W15)</f>
        <v>3820</v>
      </c>
      <c r="X15" s="188">
        <f>Monthly!X15-(Saturdays!X15+'Sundays &amp; Holidays'!X15)</f>
        <v>2321</v>
      </c>
      <c r="Y15" s="192">
        <f>Monthly!Y15-(Saturdays!Y15+'Sundays &amp; Holidays'!Y15)</f>
        <v>2292</v>
      </c>
      <c r="Z15" s="190">
        <f>Monthly!Z15-(Saturdays!Z15+'Sundays &amp; Holidays'!Z15)</f>
        <v>7692</v>
      </c>
      <c r="AA15" s="188">
        <f>Monthly!AA15-(Saturdays!AA15+'Sundays &amp; Holidays'!AA15)</f>
        <v>8972</v>
      </c>
      <c r="AB15" s="165">
        <f t="shared" si="0"/>
        <v>52847</v>
      </c>
      <c r="AC15" s="166">
        <f t="shared" si="0"/>
        <v>55658</v>
      </c>
    </row>
    <row r="16" spans="1:29" x14ac:dyDescent="0.2">
      <c r="A16" s="132" t="s">
        <v>25</v>
      </c>
      <c r="B16" s="198">
        <f>Monthly!B16-(Saturdays!B16+'Sundays &amp; Holidays'!B16)</f>
        <v>4888</v>
      </c>
      <c r="C16" s="182">
        <f>Monthly!C16-(Saturdays!C16+'Sundays &amp; Holidays'!C16)</f>
        <v>5998</v>
      </c>
      <c r="D16" s="183">
        <f>Monthly!D16-(Saturdays!D16+'Sundays &amp; Holidays'!D16)</f>
        <v>3009</v>
      </c>
      <c r="E16" s="184">
        <f>Monthly!E16-(Saturdays!E16+'Sundays &amp; Holidays'!E16)</f>
        <v>3202</v>
      </c>
      <c r="F16" s="181">
        <f>Monthly!F16-(Saturdays!F16+'Sundays &amp; Holidays'!F16)</f>
        <v>5418</v>
      </c>
      <c r="G16" s="185">
        <f>Monthly!G16-(Saturdays!G16+'Sundays &amp; Holidays'!G16)</f>
        <v>3397</v>
      </c>
      <c r="H16" s="183">
        <f>Monthly!H16-(Saturdays!H16+'Sundays &amp; Holidays'!H16)</f>
        <v>6918</v>
      </c>
      <c r="I16" s="184">
        <f>Monthly!I16-(Saturdays!I16+'Sundays &amp; Holidays'!I16)</f>
        <v>7338</v>
      </c>
      <c r="J16" s="181">
        <f>Monthly!J16-(Saturdays!J16+'Sundays &amp; Holidays'!J16)</f>
        <v>1912</v>
      </c>
      <c r="K16" s="182">
        <f>Monthly!K16-(Saturdays!K16+'Sundays &amp; Holidays'!K16)</f>
        <v>1568</v>
      </c>
      <c r="L16" s="183">
        <f>Monthly!L16-(Saturdays!L16+'Sundays &amp; Holidays'!L16)</f>
        <v>3135</v>
      </c>
      <c r="M16" s="181">
        <f>Monthly!M16-(Saturdays!M16+'Sundays &amp; Holidays'!M16)</f>
        <v>4002</v>
      </c>
      <c r="N16" s="186">
        <f>Monthly!N16-(Saturdays!N16+'Sundays &amp; Holidays'!N16)</f>
        <v>5147</v>
      </c>
      <c r="O16" s="199">
        <f>Monthly!O16-(Saturdays!O16+'Sundays &amp; Holidays'!O16)</f>
        <v>5852</v>
      </c>
      <c r="P16" s="181">
        <f>Monthly!P16-(Saturdays!P16+'Sundays &amp; Holidays'!P16)</f>
        <v>2780</v>
      </c>
      <c r="Q16" s="182">
        <f>Monthly!Q16-(Saturdays!Q16+'Sundays &amp; Holidays'!Q16)</f>
        <v>2670</v>
      </c>
      <c r="R16" s="183">
        <f>Monthly!R16-(Saturdays!R16+'Sundays &amp; Holidays'!R16)</f>
        <v>3655</v>
      </c>
      <c r="S16" s="184">
        <f>Monthly!S16-(Saturdays!S16+'Sundays &amp; Holidays'!S16)</f>
        <v>3833</v>
      </c>
      <c r="T16" s="190">
        <f>Monthly!T16-(Saturdays!T16+'Sundays &amp; Holidays'!T16)</f>
        <v>895</v>
      </c>
      <c r="U16" s="181">
        <f>Monthly!U16-(Saturdays!U16+'Sundays &amp; Holidays'!U16)</f>
        <v>839</v>
      </c>
      <c r="V16" s="183">
        <f>Monthly!V16-(Saturdays!V16+'Sundays &amp; Holidays'!V16)</f>
        <v>3765</v>
      </c>
      <c r="W16" s="200">
        <f>Monthly!W16-(Saturdays!W16+'Sundays &amp; Holidays'!W16)</f>
        <v>3301</v>
      </c>
      <c r="X16" s="181">
        <f>Monthly!X16-(Saturdays!X16+'Sundays &amp; Holidays'!X16)</f>
        <v>2119</v>
      </c>
      <c r="Y16" s="185">
        <f>Monthly!Y16-(Saturdays!Y16+'Sundays &amp; Holidays'!Y16)</f>
        <v>2170</v>
      </c>
      <c r="Z16" s="183">
        <f>Monthly!Z16-(Saturdays!Z16+'Sundays &amp; Holidays'!Z16)</f>
        <v>7914</v>
      </c>
      <c r="AA16" s="181">
        <f>Monthly!AA16-(Saturdays!AA16+'Sundays &amp; Holidays'!AA16)</f>
        <v>9086</v>
      </c>
      <c r="AB16" s="165">
        <f t="shared" si="0"/>
        <v>51555</v>
      </c>
      <c r="AC16" s="166">
        <f t="shared" si="0"/>
        <v>53256</v>
      </c>
    </row>
    <row r="17" spans="1:29" x14ac:dyDescent="0.2">
      <c r="A17" s="140" t="s">
        <v>26</v>
      </c>
      <c r="B17" s="195">
        <f>Monthly!B17-(Saturdays!B17+'Sundays &amp; Holidays'!B17)</f>
        <v>4341</v>
      </c>
      <c r="C17" s="189">
        <f>Monthly!C17-(Saturdays!C17+'Sundays &amp; Holidays'!C17)</f>
        <v>5782</v>
      </c>
      <c r="D17" s="190">
        <f>Monthly!D17-(Saturdays!D17+'Sundays &amp; Holidays'!D17)</f>
        <v>2561</v>
      </c>
      <c r="E17" s="191">
        <f>Monthly!E17-(Saturdays!E17+'Sundays &amp; Holidays'!E17)</f>
        <v>3406</v>
      </c>
      <c r="F17" s="188">
        <f>Monthly!F17-(Saturdays!F17+'Sundays &amp; Holidays'!F17)</f>
        <v>4759</v>
      </c>
      <c r="G17" s="192">
        <f>Monthly!G17-(Saturdays!G17+'Sundays &amp; Holidays'!G17)</f>
        <v>3166</v>
      </c>
      <c r="H17" s="190">
        <f>Monthly!H17-(Saturdays!H17+'Sundays &amp; Holidays'!H17)</f>
        <v>6379</v>
      </c>
      <c r="I17" s="191">
        <f>Monthly!I17-(Saturdays!I17+'Sundays &amp; Holidays'!I17)</f>
        <v>6711</v>
      </c>
      <c r="J17" s="188">
        <f>Monthly!J17-(Saturdays!J17+'Sundays &amp; Holidays'!J17)</f>
        <v>1864</v>
      </c>
      <c r="K17" s="189">
        <f>Monthly!K17-(Saturdays!K17+'Sundays &amp; Holidays'!K17)</f>
        <v>1215</v>
      </c>
      <c r="L17" s="190">
        <f>Monthly!L17-(Saturdays!L17+'Sundays &amp; Holidays'!L17)</f>
        <v>3184</v>
      </c>
      <c r="M17" s="188">
        <f>Monthly!M17-(Saturdays!M17+'Sundays &amp; Holidays'!M17)</f>
        <v>3226</v>
      </c>
      <c r="N17" s="193">
        <f>Monthly!N17-(Saturdays!N17+'Sundays &amp; Holidays'!N17)</f>
        <v>5242</v>
      </c>
      <c r="O17" s="196">
        <f>Monthly!O17-(Saturdays!O17+'Sundays &amp; Holidays'!O17)</f>
        <v>5161</v>
      </c>
      <c r="P17" s="188">
        <f>Monthly!P17-(Saturdays!P17+'Sundays &amp; Holidays'!P17)</f>
        <v>2647</v>
      </c>
      <c r="Q17" s="189">
        <f>Monthly!Q17-(Saturdays!Q17+'Sundays &amp; Holidays'!Q17)</f>
        <v>2463</v>
      </c>
      <c r="R17" s="190">
        <f>Monthly!R17-(Saturdays!R17+'Sundays &amp; Holidays'!R17)</f>
        <v>3344</v>
      </c>
      <c r="S17" s="191">
        <f>Monthly!S17-(Saturdays!S17+'Sundays &amp; Holidays'!S17)</f>
        <v>3621</v>
      </c>
      <c r="T17" s="188">
        <f>Monthly!T17-(Saturdays!T17+'Sundays &amp; Holidays'!T17)</f>
        <v>1006</v>
      </c>
      <c r="U17" s="192">
        <f>Monthly!U17-(Saturdays!U17+'Sundays &amp; Holidays'!U17)</f>
        <v>761</v>
      </c>
      <c r="V17" s="190">
        <f>Monthly!V17-(Saturdays!V17+'Sundays &amp; Holidays'!V17)</f>
        <v>3606</v>
      </c>
      <c r="W17" s="197">
        <f>Monthly!W17-(Saturdays!W17+'Sundays &amp; Holidays'!W17)</f>
        <v>3220</v>
      </c>
      <c r="X17" s="188">
        <f>Monthly!X17-(Saturdays!X17+'Sundays &amp; Holidays'!X17)</f>
        <v>2032</v>
      </c>
      <c r="Y17" s="192">
        <f>Monthly!Y17-(Saturdays!Y17+'Sundays &amp; Holidays'!Y17)</f>
        <v>2180</v>
      </c>
      <c r="Z17" s="190">
        <f>Monthly!Z17-(Saturdays!Z17+'Sundays &amp; Holidays'!Z17)</f>
        <v>7204</v>
      </c>
      <c r="AA17" s="188">
        <f>Monthly!AA17-(Saturdays!AA17+'Sundays &amp; Holidays'!AA17)</f>
        <v>9399</v>
      </c>
      <c r="AB17" s="165">
        <f t="shared" si="0"/>
        <v>48169</v>
      </c>
      <c r="AC17" s="166">
        <f t="shared" si="0"/>
        <v>50311</v>
      </c>
    </row>
    <row r="18" spans="1:29" x14ac:dyDescent="0.2">
      <c r="A18" s="132" t="s">
        <v>27</v>
      </c>
      <c r="B18" s="198">
        <f>Monthly!B18-(Saturdays!B18+'Sundays &amp; Holidays'!B18)</f>
        <v>4180</v>
      </c>
      <c r="C18" s="182">
        <f>Monthly!C18-(Saturdays!C18+'Sundays &amp; Holidays'!C18)</f>
        <v>6193</v>
      </c>
      <c r="D18" s="183">
        <f>Monthly!D18-(Saturdays!D18+'Sundays &amp; Holidays'!D18)</f>
        <v>2328</v>
      </c>
      <c r="E18" s="184">
        <f>Monthly!E18-(Saturdays!E18+'Sundays &amp; Holidays'!E18)</f>
        <v>4076</v>
      </c>
      <c r="F18" s="181">
        <f>Monthly!F18-(Saturdays!F18+'Sundays &amp; Holidays'!F18)</f>
        <v>4819</v>
      </c>
      <c r="G18" s="185">
        <f>Monthly!G18-(Saturdays!G18+'Sundays &amp; Holidays'!G18)</f>
        <v>3752</v>
      </c>
      <c r="H18" s="183">
        <f>Monthly!H18-(Saturdays!H18+'Sundays &amp; Holidays'!H18)</f>
        <v>6798</v>
      </c>
      <c r="I18" s="184">
        <f>Monthly!I18-(Saturdays!I18+'Sundays &amp; Holidays'!I18)</f>
        <v>6853</v>
      </c>
      <c r="J18" s="181">
        <f>Monthly!J18-(Saturdays!J18+'Sundays &amp; Holidays'!J18)</f>
        <v>2275</v>
      </c>
      <c r="K18" s="182">
        <f>Monthly!K18-(Saturdays!K18+'Sundays &amp; Holidays'!K18)</f>
        <v>1025</v>
      </c>
      <c r="L18" s="183">
        <f>Monthly!L18-(Saturdays!L18+'Sundays &amp; Holidays'!L18)</f>
        <v>3919</v>
      </c>
      <c r="M18" s="181">
        <f>Monthly!M18-(Saturdays!M18+'Sundays &amp; Holidays'!M18)</f>
        <v>3000</v>
      </c>
      <c r="N18" s="186">
        <f>Monthly!N18-(Saturdays!N18+'Sundays &amp; Holidays'!N18)</f>
        <v>6011</v>
      </c>
      <c r="O18" s="199">
        <f>Monthly!O18-(Saturdays!O18+'Sundays &amp; Holidays'!O18)</f>
        <v>4671</v>
      </c>
      <c r="P18" s="181">
        <f>Monthly!P18-(Saturdays!P18+'Sundays &amp; Holidays'!P18)</f>
        <v>3001</v>
      </c>
      <c r="Q18" s="182">
        <f>Monthly!Q18-(Saturdays!Q18+'Sundays &amp; Holidays'!Q18)</f>
        <v>2610</v>
      </c>
      <c r="R18" s="183">
        <f>Monthly!R18-(Saturdays!R18+'Sundays &amp; Holidays'!R18)</f>
        <v>3449</v>
      </c>
      <c r="S18" s="184">
        <f>Monthly!S18-(Saturdays!S18+'Sundays &amp; Holidays'!S18)</f>
        <v>3831</v>
      </c>
      <c r="T18" s="181">
        <f>Monthly!T18-(Saturdays!T18+'Sundays &amp; Holidays'!T18)</f>
        <v>1388</v>
      </c>
      <c r="U18" s="185">
        <f>Monthly!U18-(Saturdays!U18+'Sundays &amp; Holidays'!U18)</f>
        <v>710</v>
      </c>
      <c r="V18" s="183">
        <f>Monthly!V18-(Saturdays!V18+'Sundays &amp; Holidays'!V18)</f>
        <v>4626</v>
      </c>
      <c r="W18" s="200">
        <f>Monthly!W18-(Saturdays!W18+'Sundays &amp; Holidays'!W18)</f>
        <v>2953</v>
      </c>
      <c r="X18" s="181">
        <f>Monthly!X18-(Saturdays!X18+'Sundays &amp; Holidays'!X18)</f>
        <v>2149</v>
      </c>
      <c r="Y18" s="185">
        <f>Monthly!Y18-(Saturdays!Y18+'Sundays &amp; Holidays'!Y18)</f>
        <v>2233</v>
      </c>
      <c r="Z18" s="183">
        <f>Monthly!Z18-(Saturdays!Z18+'Sundays &amp; Holidays'!Z18)</f>
        <v>7495</v>
      </c>
      <c r="AA18" s="181">
        <f>Monthly!AA18-(Saturdays!AA18+'Sundays &amp; Holidays'!AA18)</f>
        <v>8406</v>
      </c>
      <c r="AB18" s="165">
        <f t="shared" si="0"/>
        <v>52438</v>
      </c>
      <c r="AC18" s="166">
        <f t="shared" si="0"/>
        <v>50313</v>
      </c>
    </row>
    <row r="19" spans="1:29" x14ac:dyDescent="0.2">
      <c r="A19" s="140" t="s">
        <v>28</v>
      </c>
      <c r="B19" s="195">
        <f>Monthly!B19-(Saturdays!B19+'Sundays &amp; Holidays'!B19)</f>
        <v>4597</v>
      </c>
      <c r="C19" s="189">
        <f>Monthly!C19-(Saturdays!C19+'Sundays &amp; Holidays'!C19)</f>
        <v>7401</v>
      </c>
      <c r="D19" s="190">
        <f>Monthly!D19-(Saturdays!D19+'Sundays &amp; Holidays'!D19)</f>
        <v>2620</v>
      </c>
      <c r="E19" s="191">
        <f>Monthly!E19-(Saturdays!E19+'Sundays &amp; Holidays'!E19)</f>
        <v>5208</v>
      </c>
      <c r="F19" s="188">
        <f>Monthly!F19-(Saturdays!F19+'Sundays &amp; Holidays'!F19)</f>
        <v>4853</v>
      </c>
      <c r="G19" s="192">
        <f>Monthly!G19-(Saturdays!G19+'Sundays &amp; Holidays'!G19)</f>
        <v>4415</v>
      </c>
      <c r="H19" s="190">
        <f>Monthly!H19-(Saturdays!H19+'Sundays &amp; Holidays'!H19)</f>
        <v>7568</v>
      </c>
      <c r="I19" s="191">
        <f>Monthly!I19-(Saturdays!I19+'Sundays &amp; Holidays'!I19)</f>
        <v>8158</v>
      </c>
      <c r="J19" s="188">
        <f>Monthly!J19-(Saturdays!J19+'Sundays &amp; Holidays'!J19)</f>
        <v>2511</v>
      </c>
      <c r="K19" s="189">
        <f>Monthly!K19-(Saturdays!K19+'Sundays &amp; Holidays'!K19)</f>
        <v>980</v>
      </c>
      <c r="L19" s="190">
        <f>Monthly!L19-(Saturdays!L19+'Sundays &amp; Holidays'!L19)</f>
        <v>6233</v>
      </c>
      <c r="M19" s="188">
        <f>Monthly!M19-(Saturdays!M19+'Sundays &amp; Holidays'!M19)</f>
        <v>2780</v>
      </c>
      <c r="N19" s="193">
        <f>Monthly!N19-(Saturdays!N19+'Sundays &amp; Holidays'!N19)</f>
        <v>7502</v>
      </c>
      <c r="O19" s="196">
        <f>Monthly!O19-(Saturdays!O19+'Sundays &amp; Holidays'!O19)</f>
        <v>4888</v>
      </c>
      <c r="P19" s="188">
        <f>Monthly!P19-(Saturdays!P19+'Sundays &amp; Holidays'!P19)</f>
        <v>3839</v>
      </c>
      <c r="Q19" s="189">
        <f>Monthly!Q19-(Saturdays!Q19+'Sundays &amp; Holidays'!Q19)</f>
        <v>2884</v>
      </c>
      <c r="R19" s="190">
        <f>Monthly!R19-(Saturdays!R19+'Sundays &amp; Holidays'!R19)</f>
        <v>3532</v>
      </c>
      <c r="S19" s="191">
        <f>Monthly!S19-(Saturdays!S19+'Sundays &amp; Holidays'!S19)</f>
        <v>4483</v>
      </c>
      <c r="T19" s="188">
        <f>Monthly!T19-(Saturdays!T19+'Sundays &amp; Holidays'!T19)</f>
        <v>2563</v>
      </c>
      <c r="U19" s="192">
        <f>Monthly!U19-(Saturdays!U19+'Sundays &amp; Holidays'!U19)</f>
        <v>618</v>
      </c>
      <c r="V19" s="190">
        <f>Monthly!V19-(Saturdays!V19+'Sundays &amp; Holidays'!V19)</f>
        <v>6444</v>
      </c>
      <c r="W19" s="197">
        <f>Monthly!W19-(Saturdays!W19+'Sundays &amp; Holidays'!W19)</f>
        <v>2907</v>
      </c>
      <c r="X19" s="188">
        <f>Monthly!X19-(Saturdays!X19+'Sundays &amp; Holidays'!X19)</f>
        <v>3196</v>
      </c>
      <c r="Y19" s="192">
        <f>Monthly!Y19-(Saturdays!Y19+'Sundays &amp; Holidays'!Y19)</f>
        <v>2349</v>
      </c>
      <c r="Z19" s="190">
        <f>Monthly!Z19-(Saturdays!Z19+'Sundays &amp; Holidays'!Z19)</f>
        <v>7862</v>
      </c>
      <c r="AA19" s="188">
        <f>Monthly!AA19-(Saturdays!AA19+'Sundays &amp; Holidays'!AA19)</f>
        <v>10101</v>
      </c>
      <c r="AB19" s="165">
        <f t="shared" si="0"/>
        <v>63320</v>
      </c>
      <c r="AC19" s="166">
        <f t="shared" si="0"/>
        <v>57172</v>
      </c>
    </row>
    <row r="20" spans="1:29" x14ac:dyDescent="0.2">
      <c r="A20" s="132" t="s">
        <v>29</v>
      </c>
      <c r="B20" s="198">
        <f>Monthly!B20-(Saturdays!B20+'Sundays &amp; Holidays'!B20)</f>
        <v>5522</v>
      </c>
      <c r="C20" s="182">
        <f>Monthly!C20-(Saturdays!C20+'Sundays &amp; Holidays'!C20)</f>
        <v>9037</v>
      </c>
      <c r="D20" s="183">
        <f>Monthly!D20-(Saturdays!D20+'Sundays &amp; Holidays'!D20)</f>
        <v>3425</v>
      </c>
      <c r="E20" s="184">
        <f>Monthly!E20-(Saturdays!E20+'Sundays &amp; Holidays'!E20)</f>
        <v>5672</v>
      </c>
      <c r="F20" s="181">
        <f>Monthly!F20-(Saturdays!F20+'Sundays &amp; Holidays'!F20)</f>
        <v>5535</v>
      </c>
      <c r="G20" s="185">
        <f>Monthly!G20-(Saturdays!G20+'Sundays &amp; Holidays'!G20)</f>
        <v>5226</v>
      </c>
      <c r="H20" s="183">
        <f>Monthly!H20-(Saturdays!H20+'Sundays &amp; Holidays'!H20)</f>
        <v>8853</v>
      </c>
      <c r="I20" s="184">
        <f>Monthly!I20-(Saturdays!I20+'Sundays &amp; Holidays'!I20)</f>
        <v>8884</v>
      </c>
      <c r="J20" s="181">
        <f>Monthly!J20-(Saturdays!J20+'Sundays &amp; Holidays'!J20)</f>
        <v>3154</v>
      </c>
      <c r="K20" s="182">
        <f>Monthly!K20-(Saturdays!K20+'Sundays &amp; Holidays'!K20)</f>
        <v>1063</v>
      </c>
      <c r="L20" s="183">
        <f>Monthly!L20-(Saturdays!L20+'Sundays &amp; Holidays'!L20)</f>
        <v>7209</v>
      </c>
      <c r="M20" s="181">
        <f>Monthly!M20-(Saturdays!M20+'Sundays &amp; Holidays'!M20)</f>
        <v>2869</v>
      </c>
      <c r="N20" s="186">
        <f>Monthly!N20-(Saturdays!N20+'Sundays &amp; Holidays'!N20)</f>
        <v>7998</v>
      </c>
      <c r="O20" s="199">
        <f>Monthly!O20-(Saturdays!O20+'Sundays &amp; Holidays'!O20)</f>
        <v>5537</v>
      </c>
      <c r="P20" s="181">
        <f>Monthly!P20-(Saturdays!P20+'Sundays &amp; Holidays'!P20)</f>
        <v>4305</v>
      </c>
      <c r="Q20" s="182">
        <f>Monthly!Q20-(Saturdays!Q20+'Sundays &amp; Holidays'!Q20)</f>
        <v>3408</v>
      </c>
      <c r="R20" s="183">
        <f>Monthly!R20-(Saturdays!R20+'Sundays &amp; Holidays'!R20)</f>
        <v>4277</v>
      </c>
      <c r="S20" s="184">
        <f>Monthly!S20-(Saturdays!S20+'Sundays &amp; Holidays'!S20)</f>
        <v>5340</v>
      </c>
      <c r="T20" s="181">
        <f>Monthly!T20-(Saturdays!T20+'Sundays &amp; Holidays'!T20)</f>
        <v>3569</v>
      </c>
      <c r="U20" s="185">
        <f>Monthly!U20-(Saturdays!U20+'Sundays &amp; Holidays'!U20)</f>
        <v>648</v>
      </c>
      <c r="V20" s="183">
        <f>Monthly!V20-(Saturdays!V20+'Sundays &amp; Holidays'!V20)</f>
        <v>9424</v>
      </c>
      <c r="W20" s="200">
        <f>Monthly!W20-(Saturdays!W20+'Sundays &amp; Holidays'!W20)</f>
        <v>2846</v>
      </c>
      <c r="X20" s="181">
        <f>Monthly!X20-(Saturdays!X20+'Sundays &amp; Holidays'!X20)</f>
        <v>4811</v>
      </c>
      <c r="Y20" s="185">
        <f>Monthly!Y20-(Saturdays!Y20+'Sundays &amp; Holidays'!Y20)</f>
        <v>2835</v>
      </c>
      <c r="Z20" s="183">
        <f>Monthly!Z20-(Saturdays!Z20+'Sundays &amp; Holidays'!Z20)</f>
        <v>8449</v>
      </c>
      <c r="AA20" s="181">
        <f>Monthly!AA20-(Saturdays!AA20+'Sundays &amp; Holidays'!AA20)</f>
        <v>12995</v>
      </c>
      <c r="AB20" s="165">
        <f t="shared" si="0"/>
        <v>76531</v>
      </c>
      <c r="AC20" s="166">
        <f t="shared" si="0"/>
        <v>66360</v>
      </c>
    </row>
    <row r="21" spans="1:29" x14ac:dyDescent="0.2">
      <c r="A21" s="140" t="s">
        <v>30</v>
      </c>
      <c r="B21" s="195">
        <f>Monthly!B21-(Saturdays!B21+'Sundays &amp; Holidays'!B21)</f>
        <v>7280</v>
      </c>
      <c r="C21" s="189">
        <f>Monthly!C21-(Saturdays!C21+'Sundays &amp; Holidays'!C21)</f>
        <v>10063</v>
      </c>
      <c r="D21" s="190">
        <f>Monthly!D21-(Saturdays!D21+'Sundays &amp; Holidays'!D21)</f>
        <v>3493</v>
      </c>
      <c r="E21" s="191">
        <f>Monthly!E21-(Saturdays!E21+'Sundays &amp; Holidays'!E21)</f>
        <v>6043</v>
      </c>
      <c r="F21" s="188">
        <f>Monthly!F21-(Saturdays!F21+'Sundays &amp; Holidays'!F21)</f>
        <v>5500</v>
      </c>
      <c r="G21" s="192">
        <f>Monthly!G21-(Saturdays!G21+'Sundays &amp; Holidays'!G21)</f>
        <v>6150</v>
      </c>
      <c r="H21" s="190">
        <f>Monthly!H21-(Saturdays!H21+'Sundays &amp; Holidays'!H21)</f>
        <v>10083</v>
      </c>
      <c r="I21" s="191">
        <f>Monthly!I21-(Saturdays!I21+'Sundays &amp; Holidays'!I21)</f>
        <v>10495</v>
      </c>
      <c r="J21" s="188">
        <f>Monthly!J21-(Saturdays!J21+'Sundays &amp; Holidays'!J21)</f>
        <v>3053</v>
      </c>
      <c r="K21" s="189">
        <f>Monthly!K21-(Saturdays!K21+'Sundays &amp; Holidays'!K21)</f>
        <v>1253</v>
      </c>
      <c r="L21" s="190">
        <f>Monthly!L21-(Saturdays!L21+'Sundays &amp; Holidays'!L21)</f>
        <v>6990</v>
      </c>
      <c r="M21" s="188">
        <f>Monthly!M21-(Saturdays!M21+'Sundays &amp; Holidays'!M21)</f>
        <v>2806</v>
      </c>
      <c r="N21" s="193">
        <f>Monthly!N21-(Saturdays!N21+'Sundays &amp; Holidays'!N21)</f>
        <v>9027</v>
      </c>
      <c r="O21" s="196">
        <f>Monthly!O21-(Saturdays!O21+'Sundays &amp; Holidays'!O21)</f>
        <v>6478</v>
      </c>
      <c r="P21" s="188">
        <f>Monthly!P21-(Saturdays!P21+'Sundays &amp; Holidays'!P21)</f>
        <v>4437</v>
      </c>
      <c r="Q21" s="189">
        <f>Monthly!Q21-(Saturdays!Q21+'Sundays &amp; Holidays'!Q21)</f>
        <v>4433</v>
      </c>
      <c r="R21" s="190">
        <f>Monthly!R21-(Saturdays!R21+'Sundays &amp; Holidays'!R21)</f>
        <v>4726</v>
      </c>
      <c r="S21" s="191">
        <f>Monthly!S21-(Saturdays!S21+'Sundays &amp; Holidays'!S21)</f>
        <v>6537</v>
      </c>
      <c r="T21" s="188">
        <f>Monthly!T21-(Saturdays!T21+'Sundays &amp; Holidays'!T21)</f>
        <v>3328</v>
      </c>
      <c r="U21" s="192">
        <f>Monthly!U21-(Saturdays!U21+'Sundays &amp; Holidays'!U21)</f>
        <v>624</v>
      </c>
      <c r="V21" s="190">
        <f>Monthly!V21-(Saturdays!V21+'Sundays &amp; Holidays'!V21)</f>
        <v>9643</v>
      </c>
      <c r="W21" s="197">
        <f>Monthly!W21-(Saturdays!W21+'Sundays &amp; Holidays'!W21)</f>
        <v>2623</v>
      </c>
      <c r="X21" s="188">
        <f>Monthly!X21-(Saturdays!X21+'Sundays &amp; Holidays'!X21)</f>
        <v>5306</v>
      </c>
      <c r="Y21" s="192">
        <f>Monthly!Y21-(Saturdays!Y21+'Sundays &amp; Holidays'!Y21)</f>
        <v>3624</v>
      </c>
      <c r="Z21" s="190">
        <f>Monthly!Z21-(Saturdays!Z21+'Sundays &amp; Holidays'!Z21)</f>
        <v>8358</v>
      </c>
      <c r="AA21" s="188">
        <f>Monthly!AA21-(Saturdays!AA21+'Sundays &amp; Holidays'!AA21)</f>
        <v>15189</v>
      </c>
      <c r="AB21" s="165">
        <f t="shared" si="0"/>
        <v>81224</v>
      </c>
      <c r="AC21" s="166">
        <f t="shared" si="0"/>
        <v>76318</v>
      </c>
    </row>
    <row r="22" spans="1:29" x14ac:dyDescent="0.2">
      <c r="A22" s="132" t="s">
        <v>31</v>
      </c>
      <c r="B22" s="198">
        <f>Monthly!B22-(Saturdays!B22+'Sundays &amp; Holidays'!B22)</f>
        <v>9332</v>
      </c>
      <c r="C22" s="182">
        <f>Monthly!C22-(Saturdays!C22+'Sundays &amp; Holidays'!C22)</f>
        <v>10162</v>
      </c>
      <c r="D22" s="183">
        <f>Monthly!D22-(Saturdays!D22+'Sundays &amp; Holidays'!D22)</f>
        <v>3005</v>
      </c>
      <c r="E22" s="184">
        <f>Monthly!E22-(Saturdays!E22+'Sundays &amp; Holidays'!E22)</f>
        <v>6249</v>
      </c>
      <c r="F22" s="181">
        <f>Monthly!F22-(Saturdays!F22+'Sundays &amp; Holidays'!F22)</f>
        <v>3714</v>
      </c>
      <c r="G22" s="185">
        <f>Monthly!G22-(Saturdays!G22+'Sundays &amp; Holidays'!G22)</f>
        <v>7155</v>
      </c>
      <c r="H22" s="183">
        <f>Monthly!H22-(Saturdays!H22+'Sundays &amp; Holidays'!H22)</f>
        <v>9383</v>
      </c>
      <c r="I22" s="184">
        <f>Monthly!I22-(Saturdays!I22+'Sundays &amp; Holidays'!I22)</f>
        <v>11350</v>
      </c>
      <c r="J22" s="181">
        <f>Monthly!J22-(Saturdays!J22+'Sundays &amp; Holidays'!J22)</f>
        <v>2948</v>
      </c>
      <c r="K22" s="182">
        <f>Monthly!K22-(Saturdays!K22+'Sundays &amp; Holidays'!K22)</f>
        <v>1351</v>
      </c>
      <c r="L22" s="183">
        <f>Monthly!L22-(Saturdays!L22+'Sundays &amp; Holidays'!L22)</f>
        <v>7626</v>
      </c>
      <c r="M22" s="181">
        <f>Monthly!M22-(Saturdays!M22+'Sundays &amp; Holidays'!M22)</f>
        <v>2555</v>
      </c>
      <c r="N22" s="186">
        <f>Monthly!N22-(Saturdays!N22+'Sundays &amp; Holidays'!N22)</f>
        <v>9232</v>
      </c>
      <c r="O22" s="199">
        <f>Monthly!O22-(Saturdays!O22+'Sundays &amp; Holidays'!O22)</f>
        <v>6856</v>
      </c>
      <c r="P22" s="181">
        <f>Monthly!P22-(Saturdays!P22+'Sundays &amp; Holidays'!P22)</f>
        <v>4311</v>
      </c>
      <c r="Q22" s="182">
        <f>Monthly!Q22-(Saturdays!Q22+'Sundays &amp; Holidays'!Q22)</f>
        <v>5099</v>
      </c>
      <c r="R22" s="183">
        <f>Monthly!R22-(Saturdays!R22+'Sundays &amp; Holidays'!R22)</f>
        <v>4288</v>
      </c>
      <c r="S22" s="184">
        <f>Monthly!S22-(Saturdays!S22+'Sundays &amp; Holidays'!S22)</f>
        <v>7693</v>
      </c>
      <c r="T22" s="181">
        <f>Monthly!T22-(Saturdays!T22+'Sundays &amp; Holidays'!T22)</f>
        <v>2952</v>
      </c>
      <c r="U22" s="185">
        <f>Monthly!U22-(Saturdays!U22+'Sundays &amp; Holidays'!U22)</f>
        <v>645</v>
      </c>
      <c r="V22" s="183">
        <f>Monthly!V22-(Saturdays!V22+'Sundays &amp; Holidays'!V22)</f>
        <v>13737</v>
      </c>
      <c r="W22" s="200">
        <f>Monthly!W22-(Saturdays!W22+'Sundays &amp; Holidays'!W22)</f>
        <v>2450</v>
      </c>
      <c r="X22" s="181">
        <f>Monthly!X22-(Saturdays!X22+'Sundays &amp; Holidays'!X22)</f>
        <v>4757</v>
      </c>
      <c r="Y22" s="185">
        <f>Monthly!Y22-(Saturdays!Y22+'Sundays &amp; Holidays'!Y22)</f>
        <v>4293</v>
      </c>
      <c r="Z22" s="183">
        <f>Monthly!Z22-(Saturdays!Z22+'Sundays &amp; Holidays'!Z22)</f>
        <v>7626</v>
      </c>
      <c r="AA22" s="181">
        <f>Monthly!AA22-(Saturdays!AA22+'Sundays &amp; Holidays'!AA22)</f>
        <v>18270</v>
      </c>
      <c r="AB22" s="165">
        <f t="shared" si="0"/>
        <v>82911</v>
      </c>
      <c r="AC22" s="166">
        <f t="shared" si="0"/>
        <v>84128</v>
      </c>
    </row>
    <row r="23" spans="1:29" x14ac:dyDescent="0.2">
      <c r="A23" s="140" t="s">
        <v>32</v>
      </c>
      <c r="B23" s="195">
        <f>Monthly!B23-(Saturdays!B23+'Sundays &amp; Holidays'!B23)</f>
        <v>5455</v>
      </c>
      <c r="C23" s="189">
        <f>Monthly!C23-(Saturdays!C23+'Sundays &amp; Holidays'!C23)</f>
        <v>10120</v>
      </c>
      <c r="D23" s="190">
        <f>Monthly!D23-(Saturdays!D23+'Sundays &amp; Holidays'!D23)</f>
        <v>1887</v>
      </c>
      <c r="E23" s="191">
        <f>Monthly!E23-(Saturdays!E23+'Sundays &amp; Holidays'!E23)</f>
        <v>5774</v>
      </c>
      <c r="F23" s="188">
        <f>Monthly!F23-(Saturdays!F23+'Sundays &amp; Holidays'!F23)</f>
        <v>2109</v>
      </c>
      <c r="G23" s="192">
        <f>Monthly!G23-(Saturdays!G23+'Sundays &amp; Holidays'!G23)</f>
        <v>7175</v>
      </c>
      <c r="H23" s="190">
        <f>Monthly!H23-(Saturdays!H23+'Sundays &amp; Holidays'!H23)</f>
        <v>8150</v>
      </c>
      <c r="I23" s="191">
        <f>Monthly!I23-(Saturdays!I23+'Sundays &amp; Holidays'!I23)</f>
        <v>11000</v>
      </c>
      <c r="J23" s="188">
        <f>Monthly!J23-(Saturdays!J23+'Sundays &amp; Holidays'!J23)</f>
        <v>1832</v>
      </c>
      <c r="K23" s="189">
        <f>Monthly!K23-(Saturdays!K23+'Sundays &amp; Holidays'!K23)</f>
        <v>1326</v>
      </c>
      <c r="L23" s="190">
        <f>Monthly!L23-(Saturdays!L23+'Sundays &amp; Holidays'!L23)</f>
        <v>7097</v>
      </c>
      <c r="M23" s="188">
        <f>Monthly!M23-(Saturdays!M23+'Sundays &amp; Holidays'!M23)</f>
        <v>2426</v>
      </c>
      <c r="N23" s="193">
        <f>Monthly!N23-(Saturdays!N23+'Sundays &amp; Holidays'!N23)</f>
        <v>9544</v>
      </c>
      <c r="O23" s="196">
        <f>Monthly!O23-(Saturdays!O23+'Sundays &amp; Holidays'!O23)</f>
        <v>6594</v>
      </c>
      <c r="P23" s="188">
        <f>Monthly!P23-(Saturdays!P23+'Sundays &amp; Holidays'!P23)</f>
        <v>3858</v>
      </c>
      <c r="Q23" s="189">
        <f>Monthly!Q23-(Saturdays!Q23+'Sundays &amp; Holidays'!Q23)</f>
        <v>4853</v>
      </c>
      <c r="R23" s="190">
        <f>Monthly!R23-(Saturdays!R23+'Sundays &amp; Holidays'!R23)</f>
        <v>3576</v>
      </c>
      <c r="S23" s="191">
        <f>Monthly!S23-(Saturdays!S23+'Sundays &amp; Holidays'!S23)</f>
        <v>6917</v>
      </c>
      <c r="T23" s="188">
        <f>Monthly!T23-(Saturdays!T23+'Sundays &amp; Holidays'!T23)</f>
        <v>1943</v>
      </c>
      <c r="U23" s="192">
        <f>Monthly!U23-(Saturdays!U23+'Sundays &amp; Holidays'!U23)</f>
        <v>542</v>
      </c>
      <c r="V23" s="190">
        <f>Monthly!V23-(Saturdays!V23+'Sundays &amp; Holidays'!V23)</f>
        <v>8887</v>
      </c>
      <c r="W23" s="197">
        <f>Monthly!W23-(Saturdays!W23+'Sundays &amp; Holidays'!W23)</f>
        <v>1938</v>
      </c>
      <c r="X23" s="188">
        <f>Monthly!X23-(Saturdays!X23+'Sundays &amp; Holidays'!X23)</f>
        <v>3127</v>
      </c>
      <c r="Y23" s="192">
        <f>Monthly!Y23-(Saturdays!Y23+'Sundays &amp; Holidays'!Y23)</f>
        <v>3823</v>
      </c>
      <c r="Z23" s="190">
        <f>Monthly!Z23-(Saturdays!Z23+'Sundays &amp; Holidays'!Z23)</f>
        <v>6078</v>
      </c>
      <c r="AA23" s="188">
        <f>Monthly!AA23-(Saturdays!AA23+'Sundays &amp; Holidays'!AA23)</f>
        <v>16303</v>
      </c>
      <c r="AB23" s="165">
        <f t="shared" si="0"/>
        <v>63543</v>
      </c>
      <c r="AC23" s="166">
        <f t="shared" si="0"/>
        <v>78791</v>
      </c>
    </row>
    <row r="24" spans="1:29" x14ac:dyDescent="0.2">
      <c r="A24" s="132" t="s">
        <v>33</v>
      </c>
      <c r="B24" s="198">
        <f>Monthly!B24-(Saturdays!B24+'Sundays &amp; Holidays'!B24)</f>
        <v>2676</v>
      </c>
      <c r="C24" s="182">
        <f>Monthly!C24-(Saturdays!C24+'Sundays &amp; Holidays'!C24)</f>
        <v>7760</v>
      </c>
      <c r="D24" s="183">
        <f>Monthly!D24-(Saturdays!D24+'Sundays &amp; Holidays'!D24)</f>
        <v>771</v>
      </c>
      <c r="E24" s="184">
        <f>Monthly!E24-(Saturdays!E24+'Sundays &amp; Holidays'!E24)</f>
        <v>4118</v>
      </c>
      <c r="F24" s="181">
        <f>Monthly!F24-(Saturdays!F24+'Sundays &amp; Holidays'!F24)</f>
        <v>1179</v>
      </c>
      <c r="G24" s="185">
        <f>Monthly!G24-(Saturdays!G24+'Sundays &amp; Holidays'!G24)</f>
        <v>5473</v>
      </c>
      <c r="H24" s="183">
        <f>Monthly!H24-(Saturdays!H24+'Sundays &amp; Holidays'!H24)</f>
        <v>2434</v>
      </c>
      <c r="I24" s="184">
        <f>Monthly!I24-(Saturdays!I24+'Sundays &amp; Holidays'!I24)</f>
        <v>7222</v>
      </c>
      <c r="J24" s="181">
        <f>Monthly!J24-(Saturdays!J24+'Sundays &amp; Holidays'!J24)</f>
        <v>636</v>
      </c>
      <c r="K24" s="182">
        <f>Monthly!K24-(Saturdays!K24+'Sundays &amp; Holidays'!K24)</f>
        <v>905</v>
      </c>
      <c r="L24" s="183">
        <f>Monthly!L24-(Saturdays!L24+'Sundays &amp; Holidays'!L24)</f>
        <v>3972</v>
      </c>
      <c r="M24" s="181">
        <f>Monthly!M24-(Saturdays!M24+'Sundays &amp; Holidays'!M24)</f>
        <v>1702</v>
      </c>
      <c r="N24" s="186">
        <f>Monthly!N24-(Saturdays!N24+'Sundays &amp; Holidays'!N24)</f>
        <v>5901</v>
      </c>
      <c r="O24" s="199">
        <f>Monthly!O24-(Saturdays!O24+'Sundays &amp; Holidays'!O24)</f>
        <v>3832</v>
      </c>
      <c r="P24" s="181">
        <f>Monthly!P24-(Saturdays!P24+'Sundays &amp; Holidays'!P24)</f>
        <v>1818</v>
      </c>
      <c r="Q24" s="182">
        <f>Monthly!Q24-(Saturdays!Q24+'Sundays &amp; Holidays'!Q24)</f>
        <v>2844</v>
      </c>
      <c r="R24" s="183">
        <f>Monthly!R24-(Saturdays!R24+'Sundays &amp; Holidays'!R24)</f>
        <v>1632</v>
      </c>
      <c r="S24" s="184">
        <f>Monthly!S24-(Saturdays!S24+'Sundays &amp; Holidays'!S24)</f>
        <v>4141</v>
      </c>
      <c r="T24" s="181">
        <f>Monthly!T24-(Saturdays!T24+'Sundays &amp; Holidays'!T24)</f>
        <v>747</v>
      </c>
      <c r="U24" s="185">
        <f>Monthly!U24-(Saturdays!U24+'Sundays &amp; Holidays'!U24)</f>
        <v>319</v>
      </c>
      <c r="V24" s="183">
        <f>Monthly!V24-(Saturdays!V24+'Sundays &amp; Holidays'!V24)</f>
        <v>4759</v>
      </c>
      <c r="W24" s="200">
        <f>Monthly!W24-(Saturdays!W24+'Sundays &amp; Holidays'!W24)</f>
        <v>1730</v>
      </c>
      <c r="X24" s="181">
        <f>Monthly!X24-(Saturdays!X24+'Sundays &amp; Holidays'!X24)</f>
        <v>895</v>
      </c>
      <c r="Y24" s="185">
        <f>Monthly!Y24-(Saturdays!Y24+'Sundays &amp; Holidays'!Y24)</f>
        <v>2046</v>
      </c>
      <c r="Z24" s="183">
        <f>Monthly!Z24-(Saturdays!Z24+'Sundays &amp; Holidays'!Z24)</f>
        <v>3078</v>
      </c>
      <c r="AA24" s="181">
        <f>Monthly!AA24-(Saturdays!AA24+'Sundays &amp; Holidays'!AA24)</f>
        <v>9562</v>
      </c>
      <c r="AB24" s="165">
        <f t="shared" si="0"/>
        <v>30498</v>
      </c>
      <c r="AC24" s="166">
        <f t="shared" si="0"/>
        <v>51654</v>
      </c>
    </row>
    <row r="25" spans="1:29" x14ac:dyDescent="0.2">
      <c r="A25" s="140" t="s">
        <v>34</v>
      </c>
      <c r="B25" s="195">
        <f>Monthly!B25-(Saturdays!B25+'Sundays &amp; Holidays'!B25)</f>
        <v>100</v>
      </c>
      <c r="C25" s="189">
        <f>Monthly!C25-(Saturdays!C25+'Sundays &amp; Holidays'!C25)</f>
        <v>3418</v>
      </c>
      <c r="D25" s="190">
        <f>Monthly!D25-(Saturdays!D25+'Sundays &amp; Holidays'!D25)</f>
        <v>87</v>
      </c>
      <c r="E25" s="191">
        <f>Monthly!E25-(Saturdays!E25+'Sundays &amp; Holidays'!E25)</f>
        <v>2040</v>
      </c>
      <c r="F25" s="188">
        <f>Monthly!F25-(Saturdays!F25+'Sundays &amp; Holidays'!F25)</f>
        <v>151</v>
      </c>
      <c r="G25" s="192">
        <f>Monthly!G25-(Saturdays!G25+'Sundays &amp; Holidays'!G25)</f>
        <v>1928</v>
      </c>
      <c r="H25" s="190">
        <f>Monthly!H25-(Saturdays!H25+'Sundays &amp; Holidays'!H25)</f>
        <v>432</v>
      </c>
      <c r="I25" s="191">
        <f>Monthly!I25-(Saturdays!I25+'Sundays &amp; Holidays'!I25)</f>
        <v>2292</v>
      </c>
      <c r="J25" s="188">
        <f>Monthly!J25-(Saturdays!J25+'Sundays &amp; Holidays'!J25)</f>
        <v>62</v>
      </c>
      <c r="K25" s="189">
        <f>Monthly!K25-(Saturdays!K25+'Sundays &amp; Holidays'!K25)</f>
        <v>319</v>
      </c>
      <c r="L25" s="190">
        <f>Monthly!L25-(Saturdays!L25+'Sundays &amp; Holidays'!L25)</f>
        <v>855</v>
      </c>
      <c r="M25" s="188">
        <f>Monthly!M25-(Saturdays!M25+'Sundays &amp; Holidays'!M25)</f>
        <v>510</v>
      </c>
      <c r="N25" s="193">
        <f>Monthly!N25-(Saturdays!N25+'Sundays &amp; Holidays'!N25)</f>
        <v>1181</v>
      </c>
      <c r="O25" s="196">
        <f>Monthly!O25-(Saturdays!O25+'Sundays &amp; Holidays'!O25)</f>
        <v>1276</v>
      </c>
      <c r="P25" s="188">
        <f>Monthly!P25-(Saturdays!P25+'Sundays &amp; Holidays'!P25)</f>
        <v>344</v>
      </c>
      <c r="Q25" s="189">
        <f>Monthly!Q25-(Saturdays!Q25+'Sundays &amp; Holidays'!Q25)</f>
        <v>850</v>
      </c>
      <c r="R25" s="190">
        <f>Monthly!R25-(Saturdays!R25+'Sundays &amp; Holidays'!R25)</f>
        <v>383</v>
      </c>
      <c r="S25" s="191">
        <f>Monthly!S25-(Saturdays!S25+'Sundays &amp; Holidays'!S25)</f>
        <v>1190</v>
      </c>
      <c r="T25" s="188">
        <f>Monthly!T25-(Saturdays!T25+'Sundays &amp; Holidays'!T25)</f>
        <v>248</v>
      </c>
      <c r="U25" s="192">
        <f>Monthly!U25-(Saturdays!U25+'Sundays &amp; Holidays'!U25)</f>
        <v>158</v>
      </c>
      <c r="V25" s="190">
        <f>Monthly!V25-(Saturdays!V25+'Sundays &amp; Holidays'!V25)</f>
        <v>636</v>
      </c>
      <c r="W25" s="197">
        <f>Monthly!W25-(Saturdays!W25+'Sundays &amp; Holidays'!W25)</f>
        <v>623</v>
      </c>
      <c r="X25" s="188">
        <f>Monthly!X25-(Saturdays!X25+'Sundays &amp; Holidays'!X25)</f>
        <v>262</v>
      </c>
      <c r="Y25" s="192">
        <f>Monthly!Y25-(Saturdays!Y25+'Sundays &amp; Holidays'!Y25)</f>
        <v>698</v>
      </c>
      <c r="Z25" s="190">
        <f>Monthly!Z25-(Saturdays!Z25+'Sundays &amp; Holidays'!Z25)</f>
        <v>989</v>
      </c>
      <c r="AA25" s="188">
        <f>Monthly!AA25-(Saturdays!AA25+'Sundays &amp; Holidays'!AA25)</f>
        <v>2340</v>
      </c>
      <c r="AB25" s="165">
        <f t="shared" si="0"/>
        <v>5730</v>
      </c>
      <c r="AC25" s="166">
        <f t="shared" si="0"/>
        <v>17642</v>
      </c>
    </row>
    <row r="26" spans="1:29" x14ac:dyDescent="0.2">
      <c r="A26" s="132" t="s">
        <v>35</v>
      </c>
      <c r="B26" s="198">
        <f>Monthly!B26-(Saturdays!B26+'Sundays &amp; Holidays'!B26)</f>
        <v>0</v>
      </c>
      <c r="C26" s="182">
        <f>Monthly!C26-(Saturdays!C26+'Sundays &amp; Holidays'!C26)</f>
        <v>303</v>
      </c>
      <c r="D26" s="183">
        <f>Monthly!D26-(Saturdays!D26+'Sundays &amp; Holidays'!D26)</f>
        <v>4</v>
      </c>
      <c r="E26" s="184">
        <f>Monthly!E26-(Saturdays!E26+'Sundays &amp; Holidays'!E26)</f>
        <v>283</v>
      </c>
      <c r="F26" s="181">
        <f>Monthly!F26-(Saturdays!F26+'Sundays &amp; Holidays'!F26)</f>
        <v>6</v>
      </c>
      <c r="G26" s="185">
        <f>Monthly!G26-(Saturdays!G26+'Sundays &amp; Holidays'!G26)</f>
        <v>110</v>
      </c>
      <c r="H26" s="183">
        <f>Monthly!H26-(Saturdays!H26+'Sundays &amp; Holidays'!H26)</f>
        <v>44</v>
      </c>
      <c r="I26" s="184">
        <f>Monthly!I26-(Saturdays!I26+'Sundays &amp; Holidays'!I26)</f>
        <v>198</v>
      </c>
      <c r="J26" s="181">
        <f>Monthly!J26-(Saturdays!J26+'Sundays &amp; Holidays'!J26)</f>
        <v>2</v>
      </c>
      <c r="K26" s="182">
        <f>Monthly!K26-(Saturdays!K26+'Sundays &amp; Holidays'!K26)</f>
        <v>13</v>
      </c>
      <c r="L26" s="183">
        <f>Monthly!L26-(Saturdays!L26+'Sundays &amp; Holidays'!L26)</f>
        <v>81</v>
      </c>
      <c r="M26" s="181">
        <f>Monthly!M26-(Saturdays!M26+'Sundays &amp; Holidays'!M26)</f>
        <v>30</v>
      </c>
      <c r="N26" s="186">
        <f>Monthly!N26-(Saturdays!N26+'Sundays &amp; Holidays'!N26)</f>
        <v>40</v>
      </c>
      <c r="O26" s="199">
        <f>Monthly!O26-(Saturdays!O26+'Sundays &amp; Holidays'!O26)</f>
        <v>69</v>
      </c>
      <c r="P26" s="181">
        <f>Monthly!P26-(Saturdays!P26+'Sundays &amp; Holidays'!P26)</f>
        <v>21</v>
      </c>
      <c r="Q26" s="182">
        <f>Monthly!Q26-(Saturdays!Q26+'Sundays &amp; Holidays'!Q26)</f>
        <v>33</v>
      </c>
      <c r="R26" s="183">
        <f>Monthly!R26-(Saturdays!R26+'Sundays &amp; Holidays'!R26)</f>
        <v>21</v>
      </c>
      <c r="S26" s="184">
        <f>Monthly!S26-(Saturdays!S26+'Sundays &amp; Holidays'!S26)</f>
        <v>66</v>
      </c>
      <c r="T26" s="181">
        <f>Monthly!T26-(Saturdays!T26+'Sundays &amp; Holidays'!T26)</f>
        <v>6</v>
      </c>
      <c r="U26" s="185">
        <f>Monthly!U26-(Saturdays!U26+'Sundays &amp; Holidays'!U26)</f>
        <v>31</v>
      </c>
      <c r="V26" s="183">
        <f>Monthly!V26-(Saturdays!V26+'Sundays &amp; Holidays'!V26)</f>
        <v>27</v>
      </c>
      <c r="W26" s="200">
        <f>Monthly!W26-(Saturdays!W26+'Sundays &amp; Holidays'!W26)</f>
        <v>17</v>
      </c>
      <c r="X26" s="181">
        <f>Monthly!X26-(Saturdays!X26+'Sundays &amp; Holidays'!X26)</f>
        <v>7</v>
      </c>
      <c r="Y26" s="185">
        <f>Monthly!Y26-(Saturdays!Y26+'Sundays &amp; Holidays'!Y26)</f>
        <v>45</v>
      </c>
      <c r="Z26" s="183">
        <f>Monthly!Z26-(Saturdays!Z26+'Sundays &amp; Holidays'!Z26)</f>
        <v>33</v>
      </c>
      <c r="AA26" s="181">
        <f>Monthly!AA26-(Saturdays!AA26+'Sundays &amp; Holidays'!AA26)</f>
        <v>119</v>
      </c>
      <c r="AB26" s="165">
        <f t="shared" si="0"/>
        <v>292</v>
      </c>
      <c r="AC26" s="166">
        <f t="shared" si="0"/>
        <v>1317</v>
      </c>
    </row>
    <row r="27" spans="1:29" x14ac:dyDescent="0.2">
      <c r="A27" s="140" t="s">
        <v>36</v>
      </c>
      <c r="B27" s="195">
        <f>Monthly!B27-(Saturdays!B27+'Sundays &amp; Holidays'!B27)</f>
        <v>0</v>
      </c>
      <c r="C27" s="189">
        <f>Monthly!C27-(Saturdays!C27+'Sundays &amp; Holidays'!C27)</f>
        <v>11</v>
      </c>
      <c r="D27" s="190">
        <f>Monthly!D27-(Saturdays!D27+'Sundays &amp; Holidays'!D27)</f>
        <v>0</v>
      </c>
      <c r="E27" s="191">
        <f>Monthly!E27-(Saturdays!E27+'Sundays &amp; Holidays'!E27)</f>
        <v>6</v>
      </c>
      <c r="F27" s="188">
        <f>Monthly!F27-(Saturdays!F27+'Sundays &amp; Holidays'!F27)</f>
        <v>0</v>
      </c>
      <c r="G27" s="192">
        <f>Monthly!G27-(Saturdays!G27+'Sundays &amp; Holidays'!G27)</f>
        <v>1</v>
      </c>
      <c r="H27" s="190">
        <f>Monthly!H27-(Saturdays!H27+'Sundays &amp; Holidays'!H27)</f>
        <v>0</v>
      </c>
      <c r="I27" s="191">
        <f>Monthly!I27-(Saturdays!I27+'Sundays &amp; Holidays'!I27)</f>
        <v>0</v>
      </c>
      <c r="J27" s="188">
        <f>Monthly!J27-(Saturdays!J27+'Sundays &amp; Holidays'!J27)</f>
        <v>0</v>
      </c>
      <c r="K27" s="192">
        <f>Monthly!K27-(Saturdays!K27+'Sundays &amp; Holidays'!K27)</f>
        <v>0</v>
      </c>
      <c r="L27" s="190">
        <f>Monthly!L27-(Saturdays!L27+'Sundays &amp; Holidays'!L27)</f>
        <v>0</v>
      </c>
      <c r="M27" s="188">
        <f>Monthly!M27-(Saturdays!M27+'Sundays &amp; Holidays'!M27)</f>
        <v>0</v>
      </c>
      <c r="N27" s="193">
        <f>Monthly!N27-(Saturdays!N27+'Sundays &amp; Holidays'!N27)</f>
        <v>0</v>
      </c>
      <c r="O27" s="196">
        <f>Monthly!O27-(Saturdays!O27+'Sundays &amp; Holidays'!O27)</f>
        <v>0</v>
      </c>
      <c r="P27" s="188">
        <f>Monthly!P27-(Saturdays!P27+'Sundays &amp; Holidays'!P27)</f>
        <v>0</v>
      </c>
      <c r="Q27" s="192">
        <f>Monthly!Q27-(Saturdays!Q27+'Sundays &amp; Holidays'!Q27)</f>
        <v>0</v>
      </c>
      <c r="R27" s="190">
        <f>Monthly!R27-(Saturdays!R27+'Sundays &amp; Holidays'!R27)</f>
        <v>0</v>
      </c>
      <c r="S27" s="191">
        <f>Monthly!S27-(Saturdays!S27+'Sundays &amp; Holidays'!S27)</f>
        <v>0</v>
      </c>
      <c r="T27" s="188">
        <f>Monthly!T27-(Saturdays!T27+'Sundays &amp; Holidays'!T27)</f>
        <v>0</v>
      </c>
      <c r="U27" s="192">
        <f>Monthly!U27-(Saturdays!U27+'Sundays &amp; Holidays'!U27)</f>
        <v>0</v>
      </c>
      <c r="V27" s="190">
        <f>Monthly!V27-(Saturdays!V27+'Sundays &amp; Holidays'!V27)</f>
        <v>0</v>
      </c>
      <c r="W27" s="191">
        <f>Monthly!W27-(Saturdays!W27+'Sundays &amp; Holidays'!W27)</f>
        <v>0</v>
      </c>
      <c r="X27" s="188">
        <f>Monthly!X27-(Saturdays!X27+'Sundays &amp; Holidays'!X27)</f>
        <v>0</v>
      </c>
      <c r="Y27" s="192">
        <f>Monthly!Y27-(Saturdays!Y27+'Sundays &amp; Holidays'!Y27)</f>
        <v>0</v>
      </c>
      <c r="Z27" s="190">
        <f>Monthly!Z27-(Saturdays!Z27+'Sundays &amp; Holidays'!Z27)</f>
        <v>0</v>
      </c>
      <c r="AA27" s="188">
        <f>Monthly!AA27-(Saturdays!AA27+'Sundays &amp; Holidays'!AA27)</f>
        <v>0</v>
      </c>
      <c r="AB27" s="165">
        <f t="shared" si="0"/>
        <v>0</v>
      </c>
      <c r="AC27" s="166">
        <f t="shared" si="0"/>
        <v>18</v>
      </c>
    </row>
    <row r="28" spans="1:29" x14ac:dyDescent="0.2">
      <c r="A28" s="132" t="s">
        <v>37</v>
      </c>
      <c r="B28" s="57">
        <f>Monthly!B28-(Saturdays!B28+'Sundays &amp; Holidays'!B28)</f>
        <v>0</v>
      </c>
      <c r="C28" s="58">
        <f>Monthly!C28-(Saturdays!C28+'Sundays &amp; Holidays'!C28)</f>
        <v>0</v>
      </c>
      <c r="D28" s="134">
        <f>Monthly!D28-(Saturdays!D28+'Sundays &amp; Holidays'!D28)</f>
        <v>0</v>
      </c>
      <c r="E28" s="135">
        <f>Monthly!E28-(Saturdays!E28+'Sundays &amp; Holidays'!E28)</f>
        <v>0</v>
      </c>
      <c r="F28" s="133">
        <f>Monthly!F28-(Saturdays!F28+'Sundays &amp; Holidays'!F28)</f>
        <v>0</v>
      </c>
      <c r="G28" s="136">
        <f>Monthly!G28-(Saturdays!G28+'Sundays &amp; Holidays'!G28)</f>
        <v>0</v>
      </c>
      <c r="H28" s="134">
        <f>Monthly!H28-(Saturdays!H28+'Sundays &amp; Holidays'!H28)</f>
        <v>0</v>
      </c>
      <c r="I28" s="135">
        <f>Monthly!I28-(Saturdays!I28+'Sundays &amp; Holidays'!I28)</f>
        <v>0</v>
      </c>
      <c r="J28" s="133">
        <f>Monthly!J28-(Saturdays!J28+'Sundays &amp; Holidays'!J28)</f>
        <v>0</v>
      </c>
      <c r="K28" s="136">
        <f>Monthly!K28-(Saturdays!K28+'Sundays &amp; Holidays'!K28)</f>
        <v>0</v>
      </c>
      <c r="L28" s="134">
        <f>Monthly!L28-(Saturdays!L28+'Sundays &amp; Holidays'!L28)</f>
        <v>0</v>
      </c>
      <c r="M28" s="133">
        <f>Monthly!M28-(Saturdays!M28+'Sundays &amp; Holidays'!M28)</f>
        <v>0</v>
      </c>
      <c r="N28" s="137">
        <f>Monthly!N28-(Saturdays!N28+'Sundays &amp; Holidays'!N28)</f>
        <v>0</v>
      </c>
      <c r="O28" s="138">
        <f>Monthly!O28-(Saturdays!O28+'Sundays &amp; Holidays'!O28)</f>
        <v>0</v>
      </c>
      <c r="P28" s="133">
        <f>Monthly!P28-(Saturdays!P28+'Sundays &amp; Holidays'!P28)</f>
        <v>0</v>
      </c>
      <c r="Q28" s="136">
        <f>Monthly!Q28-(Saturdays!Q28+'Sundays &amp; Holidays'!Q28)</f>
        <v>0</v>
      </c>
      <c r="R28" s="134">
        <f>Monthly!R28-(Saturdays!R28+'Sundays &amp; Holidays'!R28)</f>
        <v>0</v>
      </c>
      <c r="S28" s="135">
        <f>Monthly!S28-(Saturdays!S28+'Sundays &amp; Holidays'!S28)</f>
        <v>1</v>
      </c>
      <c r="T28" s="133">
        <f>Monthly!T28-(Saturdays!T28+'Sundays &amp; Holidays'!T28)</f>
        <v>0</v>
      </c>
      <c r="U28" s="136">
        <f>Monthly!U28-(Saturdays!U28+'Sundays &amp; Holidays'!U28)</f>
        <v>0</v>
      </c>
      <c r="V28" s="134">
        <f>Monthly!V28-(Saturdays!V28+'Sundays &amp; Holidays'!V28)</f>
        <v>0</v>
      </c>
      <c r="W28" s="135">
        <f>Monthly!W28-(Saturdays!W28+'Sundays &amp; Holidays'!W28)</f>
        <v>0</v>
      </c>
      <c r="X28" s="133">
        <f>Monthly!X28-(Saturdays!X28+'Sundays &amp; Holidays'!X28)</f>
        <v>0</v>
      </c>
      <c r="Y28" s="136">
        <f>Monthly!Y28-(Saturdays!Y28+'Sundays &amp; Holidays'!Y28)</f>
        <v>0</v>
      </c>
      <c r="Z28" s="139">
        <f>Monthly!Z28-(Saturdays!Z28+'Sundays &amp; Holidays'!Z28)</f>
        <v>0</v>
      </c>
      <c r="AA28" s="2">
        <f>Monthly!AA28-(Saturdays!AA28+'Sundays &amp; Holidays'!AA28)</f>
        <v>0</v>
      </c>
      <c r="AB28" s="165">
        <f t="shared" si="0"/>
        <v>0</v>
      </c>
      <c r="AC28" s="166">
        <f t="shared" si="0"/>
        <v>1</v>
      </c>
    </row>
    <row r="29" spans="1:29" x14ac:dyDescent="0.2">
      <c r="A29" s="140" t="s">
        <v>38</v>
      </c>
      <c r="B29" s="55">
        <f>Monthly!B29-(Saturdays!B29+'Sundays &amp; Holidays'!B29)</f>
        <v>0</v>
      </c>
      <c r="C29" s="56">
        <f>Monthly!C29-(Saturdays!C29+'Sundays &amp; Holidays'!C29)</f>
        <v>0</v>
      </c>
      <c r="D29" s="145">
        <f>Monthly!D29-(Saturdays!D29+'Sundays &amp; Holidays'!D29)</f>
        <v>0</v>
      </c>
      <c r="E29" s="142">
        <f>Monthly!E29-(Saturdays!E29+'Sundays &amp; Holidays'!E29)</f>
        <v>0</v>
      </c>
      <c r="F29" s="143">
        <f>Monthly!F29-(Saturdays!F29+'Sundays &amp; Holidays'!F29)</f>
        <v>0</v>
      </c>
      <c r="G29" s="144">
        <f>Monthly!G29-(Saturdays!G29+'Sundays &amp; Holidays'!G29)</f>
        <v>0</v>
      </c>
      <c r="H29" s="145">
        <f>Monthly!H29-(Saturdays!H29+'Sundays &amp; Holidays'!H29)</f>
        <v>0</v>
      </c>
      <c r="I29" s="142">
        <f>Monthly!I29-(Saturdays!I29+'Sundays &amp; Holidays'!I29)</f>
        <v>0</v>
      </c>
      <c r="J29" s="143">
        <f>Monthly!J29-(Saturdays!J29+'Sundays &amp; Holidays'!J29)</f>
        <v>0</v>
      </c>
      <c r="K29" s="144">
        <f>Monthly!K29-(Saturdays!K29+'Sundays &amp; Holidays'!K29)</f>
        <v>0</v>
      </c>
      <c r="L29" s="145">
        <f>Monthly!L29-(Saturdays!L29+'Sundays &amp; Holidays'!L29)</f>
        <v>0</v>
      </c>
      <c r="M29" s="143">
        <f>Monthly!M29-(Saturdays!M29+'Sundays &amp; Holidays'!M29)</f>
        <v>0</v>
      </c>
      <c r="N29" s="147">
        <f>Monthly!N29-(Saturdays!N29+'Sundays &amp; Holidays'!N29)</f>
        <v>0</v>
      </c>
      <c r="O29" s="146">
        <f>Monthly!O29-(Saturdays!O29+'Sundays &amp; Holidays'!O29)</f>
        <v>0</v>
      </c>
      <c r="P29" s="143">
        <f>Monthly!P29-(Saturdays!P29+'Sundays &amp; Holidays'!P29)</f>
        <v>0</v>
      </c>
      <c r="Q29" s="144">
        <f>Monthly!Q29-(Saturdays!Q29+'Sundays &amp; Holidays'!Q29)</f>
        <v>0</v>
      </c>
      <c r="R29" s="145">
        <f>Monthly!R29-(Saturdays!R29+'Sundays &amp; Holidays'!R29)</f>
        <v>0</v>
      </c>
      <c r="S29" s="142">
        <f>Monthly!S29-(Saturdays!S29+'Sundays &amp; Holidays'!S29)</f>
        <v>0</v>
      </c>
      <c r="T29" s="143">
        <f>Monthly!T29-(Saturdays!T29+'Sundays &amp; Holidays'!T29)</f>
        <v>0</v>
      </c>
      <c r="U29" s="144">
        <f>Monthly!U29-(Saturdays!U29+'Sundays &amp; Holidays'!U29)</f>
        <v>0</v>
      </c>
      <c r="V29" s="145">
        <f>Monthly!V29-(Saturdays!V29+'Sundays &amp; Holidays'!V29)</f>
        <v>0</v>
      </c>
      <c r="W29" s="142">
        <f>Monthly!W29-(Saturdays!W29+'Sundays &amp; Holidays'!W29)</f>
        <v>0</v>
      </c>
      <c r="X29" s="143">
        <f>Monthly!X29-(Saturdays!X29+'Sundays &amp; Holidays'!X29)</f>
        <v>0</v>
      </c>
      <c r="Y29" s="144">
        <f>Monthly!Y29-(Saturdays!Y29+'Sundays &amp; Holidays'!Y29)</f>
        <v>0</v>
      </c>
      <c r="Z29" s="3">
        <f>Monthly!Z29-(Saturdays!Z29+'Sundays &amp; Holidays'!Z29)</f>
        <v>0</v>
      </c>
      <c r="AA29" s="141">
        <f>Monthly!AA29-(Saturdays!AA29+'Sundays &amp; Holidays'!AA29)</f>
        <v>0</v>
      </c>
      <c r="AB29" s="165">
        <f t="shared" si="0"/>
        <v>0</v>
      </c>
      <c r="AC29" s="166">
        <f t="shared" si="0"/>
        <v>0</v>
      </c>
    </row>
    <row r="30" spans="1:29" ht="13.5" thickBot="1" x14ac:dyDescent="0.25">
      <c r="A30" s="132" t="s">
        <v>39</v>
      </c>
      <c r="B30" s="57">
        <f>Monthly!B30-(Saturdays!B30+'Sundays &amp; Holidays'!B30)</f>
        <v>0</v>
      </c>
      <c r="C30" s="58">
        <f>Monthly!C30-(Saturdays!C30+'Sundays &amp; Holidays'!C30)</f>
        <v>0</v>
      </c>
      <c r="D30" s="134">
        <f>Monthly!D30-(Saturdays!D30+'Sundays &amp; Holidays'!D30)</f>
        <v>0</v>
      </c>
      <c r="E30" s="135">
        <f>Monthly!E30-(Saturdays!E30+'Sundays &amp; Holidays'!E30)</f>
        <v>0</v>
      </c>
      <c r="F30" s="133">
        <f>Monthly!F30-(Saturdays!F30+'Sundays &amp; Holidays'!F30)</f>
        <v>0</v>
      </c>
      <c r="G30" s="136">
        <f>Monthly!G30-(Saturdays!G30+'Sundays &amp; Holidays'!G30)</f>
        <v>0</v>
      </c>
      <c r="H30" s="134">
        <f>Monthly!H30-(Saturdays!H30+'Sundays &amp; Holidays'!H30)</f>
        <v>0</v>
      </c>
      <c r="I30" s="135">
        <f>Monthly!I30-(Saturdays!I30+'Sundays &amp; Holidays'!I30)</f>
        <v>0</v>
      </c>
      <c r="J30" s="133">
        <f>Monthly!J30-(Saturdays!J30+'Sundays &amp; Holidays'!J30)</f>
        <v>0</v>
      </c>
      <c r="K30" s="136">
        <f>Monthly!K30-(Saturdays!K30+'Sundays &amp; Holidays'!K30)</f>
        <v>0</v>
      </c>
      <c r="L30" s="134">
        <f>Monthly!L30-(Saturdays!L30+'Sundays &amp; Holidays'!L30)</f>
        <v>0</v>
      </c>
      <c r="M30" s="133">
        <f>Monthly!M30-(Saturdays!M30+'Sundays &amp; Holidays'!M30)</f>
        <v>0</v>
      </c>
      <c r="N30" s="137">
        <f>Monthly!N30-(Saturdays!N30+'Sundays &amp; Holidays'!N30)</f>
        <v>0</v>
      </c>
      <c r="O30" s="138">
        <f>Monthly!O30-(Saturdays!O30+'Sundays &amp; Holidays'!O30)</f>
        <v>0</v>
      </c>
      <c r="P30" s="133">
        <f>Monthly!P30-(Saturdays!P30+'Sundays &amp; Holidays'!P30)</f>
        <v>0</v>
      </c>
      <c r="Q30" s="136">
        <f>Monthly!Q30-(Saturdays!Q30+'Sundays &amp; Holidays'!Q30)</f>
        <v>0</v>
      </c>
      <c r="R30" s="134">
        <f>Monthly!R30-(Saturdays!R30+'Sundays &amp; Holidays'!R30)</f>
        <v>1</v>
      </c>
      <c r="S30" s="135">
        <f>Monthly!S30-(Saturdays!S30+'Sundays &amp; Holidays'!S30)</f>
        <v>0</v>
      </c>
      <c r="T30" s="133">
        <f>Monthly!T30-(Saturdays!T30+'Sundays &amp; Holidays'!T30)</f>
        <v>0</v>
      </c>
      <c r="U30" s="136">
        <f>Monthly!U30-(Saturdays!U30+'Sundays &amp; Holidays'!U30)</f>
        <v>0</v>
      </c>
      <c r="V30" s="134">
        <f>Monthly!V30-(Saturdays!V30+'Sundays &amp; Holidays'!V30)</f>
        <v>0</v>
      </c>
      <c r="W30" s="135">
        <f>Monthly!W30-(Saturdays!W30+'Sundays &amp; Holidays'!W30)</f>
        <v>0</v>
      </c>
      <c r="X30" s="133">
        <f>Monthly!X30-(Saturdays!X30+'Sundays &amp; Holidays'!X30)</f>
        <v>0</v>
      </c>
      <c r="Y30" s="136">
        <f>Monthly!Y30-(Saturdays!Y30+'Sundays &amp; Holidays'!Y30)</f>
        <v>0</v>
      </c>
      <c r="Z30" s="139">
        <f>Monthly!Z30-(Saturdays!Z30+'Sundays &amp; Holidays'!Z30)</f>
        <v>0</v>
      </c>
      <c r="AA30" s="2">
        <f>Monthly!AA30-(Saturdays!AA30+'Sundays &amp; Holidays'!AA30)</f>
        <v>0</v>
      </c>
      <c r="AB30" s="165">
        <f t="shared" si="0"/>
        <v>1</v>
      </c>
      <c r="AC30" s="166">
        <f t="shared" si="0"/>
        <v>0</v>
      </c>
    </row>
    <row r="31" spans="1:29" ht="14.25" thickTop="1" thickBot="1" x14ac:dyDescent="0.25">
      <c r="A31" s="42" t="s">
        <v>13</v>
      </c>
      <c r="B31" s="14">
        <f t="shared" ref="B31:AA31" si="1">SUM(B7:B30)</f>
        <v>109530</v>
      </c>
      <c r="C31" s="1">
        <f t="shared" si="1"/>
        <v>114312</v>
      </c>
      <c r="D31" s="43">
        <f t="shared" si="1"/>
        <v>54741</v>
      </c>
      <c r="E31" s="261">
        <f t="shared" si="1"/>
        <v>64452</v>
      </c>
      <c r="F31" s="14">
        <f t="shared" si="1"/>
        <v>87722</v>
      </c>
      <c r="G31" s="1">
        <f t="shared" si="1"/>
        <v>67869</v>
      </c>
      <c r="H31" s="43">
        <f t="shared" si="1"/>
        <v>128407</v>
      </c>
      <c r="I31" s="261">
        <f t="shared" si="1"/>
        <v>124491</v>
      </c>
      <c r="J31" s="14">
        <f t="shared" si="1"/>
        <v>32575</v>
      </c>
      <c r="K31" s="1">
        <f t="shared" si="1"/>
        <v>28309</v>
      </c>
      <c r="L31" s="43">
        <f t="shared" si="1"/>
        <v>69981</v>
      </c>
      <c r="M31" s="261">
        <f t="shared" si="1"/>
        <v>72752</v>
      </c>
      <c r="N31" s="14">
        <f t="shared" si="1"/>
        <v>109251</v>
      </c>
      <c r="O31" s="1">
        <f t="shared" si="1"/>
        <v>110742</v>
      </c>
      <c r="P31" s="43">
        <f t="shared" si="1"/>
        <v>58974</v>
      </c>
      <c r="Q31" s="261">
        <f t="shared" si="1"/>
        <v>55040</v>
      </c>
      <c r="R31" s="14">
        <f t="shared" si="1"/>
        <v>73934</v>
      </c>
      <c r="S31" s="1">
        <f t="shared" si="1"/>
        <v>72676</v>
      </c>
      <c r="T31" s="43">
        <f t="shared" si="1"/>
        <v>24359</v>
      </c>
      <c r="U31" s="261">
        <f t="shared" si="1"/>
        <v>21043</v>
      </c>
      <c r="V31" s="14">
        <f t="shared" si="1"/>
        <v>90360</v>
      </c>
      <c r="W31" s="1">
        <f t="shared" si="1"/>
        <v>64773</v>
      </c>
      <c r="X31" s="43">
        <f t="shared" si="1"/>
        <v>52924</v>
      </c>
      <c r="Y31" s="261">
        <f t="shared" si="1"/>
        <v>47338</v>
      </c>
      <c r="Z31" s="14">
        <f t="shared" si="1"/>
        <v>125100</v>
      </c>
      <c r="AA31" s="1">
        <f t="shared" si="1"/>
        <v>172157</v>
      </c>
      <c r="AB31" s="43">
        <f>SUM(AB7:AB30)</f>
        <v>1017858</v>
      </c>
      <c r="AC31" s="1">
        <f>SUM(AC7:AC30)</f>
        <v>1015954</v>
      </c>
    </row>
    <row r="32" spans="1:29" ht="15.75" thickTop="1" x14ac:dyDescent="0.2">
      <c r="AB32" s="176" t="str">
        <f>IF(AB31='Daily Total'!D44,"Correct","Wrong")</f>
        <v>Correct</v>
      </c>
      <c r="AC32" s="176" t="str">
        <f>IF(AC31='Daily Total'!E44,"Correct","Wrong")</f>
        <v>Correct</v>
      </c>
    </row>
    <row r="35" spans="1:29" x14ac:dyDescent="0.2">
      <c r="A35" s="44" t="s">
        <v>87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4" t="s">
        <v>1</v>
      </c>
      <c r="C37" s="265"/>
      <c r="D37" s="264" t="s">
        <v>2</v>
      </c>
      <c r="E37" s="265"/>
      <c r="F37" s="264" t="s">
        <v>3</v>
      </c>
      <c r="G37" s="265"/>
      <c r="H37" s="264" t="s">
        <v>4</v>
      </c>
      <c r="I37" s="265"/>
      <c r="J37" s="264" t="s">
        <v>5</v>
      </c>
      <c r="K37" s="265"/>
      <c r="L37" s="264" t="s">
        <v>6</v>
      </c>
      <c r="M37" s="265"/>
      <c r="N37" s="264" t="s">
        <v>7</v>
      </c>
      <c r="O37" s="265"/>
      <c r="P37" s="264" t="s">
        <v>8</v>
      </c>
      <c r="Q37" s="265"/>
      <c r="R37" s="264" t="s">
        <v>9</v>
      </c>
      <c r="S37" s="265"/>
      <c r="T37" s="264" t="s">
        <v>10</v>
      </c>
      <c r="U37" s="265"/>
      <c r="V37" s="264" t="s">
        <v>11</v>
      </c>
      <c r="W37" s="265"/>
      <c r="X37" s="264" t="s">
        <v>12</v>
      </c>
      <c r="Y37" s="265"/>
      <c r="Z37" s="264" t="s">
        <v>40</v>
      </c>
      <c r="AA37" s="265"/>
      <c r="AB37" s="264" t="s">
        <v>47</v>
      </c>
      <c r="AC37" s="265"/>
    </row>
    <row r="38" spans="1:29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29" ht="13.5" thickTop="1" x14ac:dyDescent="0.2">
      <c r="A39" s="120" t="s">
        <v>16</v>
      </c>
      <c r="B39" s="121">
        <f>+B7/$B$65</f>
        <v>0</v>
      </c>
      <c r="C39" s="178">
        <f t="shared" ref="C39:AA39" si="2">+C7/$B$65</f>
        <v>0</v>
      </c>
      <c r="D39" s="122">
        <f t="shared" si="2"/>
        <v>0</v>
      </c>
      <c r="E39" s="173">
        <f t="shared" si="2"/>
        <v>0</v>
      </c>
      <c r="F39" s="121">
        <f t="shared" si="2"/>
        <v>0</v>
      </c>
      <c r="G39" s="123">
        <f t="shared" si="2"/>
        <v>0</v>
      </c>
      <c r="H39" s="122">
        <f t="shared" si="2"/>
        <v>0</v>
      </c>
      <c r="I39" s="173">
        <f t="shared" si="2"/>
        <v>0</v>
      </c>
      <c r="J39" s="121">
        <f t="shared" si="2"/>
        <v>0</v>
      </c>
      <c r="K39" s="123">
        <f t="shared" si="2"/>
        <v>0</v>
      </c>
      <c r="L39" s="122">
        <f t="shared" si="2"/>
        <v>0</v>
      </c>
      <c r="M39" s="121">
        <f t="shared" si="2"/>
        <v>0</v>
      </c>
      <c r="N39" s="172">
        <f t="shared" si="2"/>
        <v>0</v>
      </c>
      <c r="O39" s="174">
        <f t="shared" si="2"/>
        <v>0</v>
      </c>
      <c r="P39" s="121">
        <f t="shared" si="2"/>
        <v>0</v>
      </c>
      <c r="Q39" s="123">
        <f t="shared" si="2"/>
        <v>0</v>
      </c>
      <c r="R39" s="122">
        <f t="shared" si="2"/>
        <v>0</v>
      </c>
      <c r="S39" s="173">
        <f t="shared" si="2"/>
        <v>0</v>
      </c>
      <c r="T39" s="121">
        <f t="shared" si="2"/>
        <v>0</v>
      </c>
      <c r="U39" s="123">
        <f t="shared" si="2"/>
        <v>0</v>
      </c>
      <c r="V39" s="122">
        <f t="shared" si="2"/>
        <v>0</v>
      </c>
      <c r="W39" s="173">
        <f t="shared" si="2"/>
        <v>0</v>
      </c>
      <c r="X39" s="121">
        <f t="shared" si="2"/>
        <v>0</v>
      </c>
      <c r="Y39" s="123">
        <f t="shared" si="2"/>
        <v>0</v>
      </c>
      <c r="Z39" s="21">
        <f t="shared" si="2"/>
        <v>0</v>
      </c>
      <c r="AA39" s="177">
        <f t="shared" si="2"/>
        <v>0</v>
      </c>
      <c r="AB39" s="163">
        <f>+B39+D39+F39+H39+J39+L39+N39+P39+R39+T39+V39+X39+Z39</f>
        <v>0</v>
      </c>
      <c r="AC39" s="164">
        <f>+C39+E39+G39+I39+K39+M39+O39+Q39+S39+U39+W39+Y39+AA39</f>
        <v>0</v>
      </c>
    </row>
    <row r="40" spans="1:29" x14ac:dyDescent="0.2">
      <c r="A40" s="132" t="s">
        <v>17</v>
      </c>
      <c r="B40" s="181">
        <f t="shared" ref="B40:AA40" si="3">+B8/$B$65</f>
        <v>124.52380952380952</v>
      </c>
      <c r="C40" s="182">
        <f t="shared" si="3"/>
        <v>4.7619047619047616E-2</v>
      </c>
      <c r="D40" s="183">
        <f t="shared" si="3"/>
        <v>68.571428571428569</v>
      </c>
      <c r="E40" s="184">
        <f t="shared" si="3"/>
        <v>0.14285714285714285</v>
      </c>
      <c r="F40" s="181">
        <f t="shared" si="3"/>
        <v>121.57142857142857</v>
      </c>
      <c r="G40" s="185">
        <f t="shared" si="3"/>
        <v>1.0952380952380953</v>
      </c>
      <c r="H40" s="183">
        <f t="shared" si="3"/>
        <v>88.80952380952381</v>
      </c>
      <c r="I40" s="184">
        <f t="shared" si="3"/>
        <v>6.9047619047619051</v>
      </c>
      <c r="J40" s="181">
        <f t="shared" si="3"/>
        <v>13.19047619047619</v>
      </c>
      <c r="K40" s="185">
        <f t="shared" si="3"/>
        <v>4</v>
      </c>
      <c r="L40" s="183">
        <f t="shared" si="3"/>
        <v>10.428571428571429</v>
      </c>
      <c r="M40" s="181">
        <f t="shared" si="3"/>
        <v>8.8095238095238102</v>
      </c>
      <c r="N40" s="186">
        <f t="shared" si="3"/>
        <v>26.857142857142858</v>
      </c>
      <c r="O40" s="187">
        <f t="shared" si="3"/>
        <v>10.333333333333334</v>
      </c>
      <c r="P40" s="181">
        <f t="shared" si="3"/>
        <v>7.5714285714285712</v>
      </c>
      <c r="Q40" s="185">
        <f t="shared" si="3"/>
        <v>2.2380952380952381</v>
      </c>
      <c r="R40" s="183">
        <f t="shared" si="3"/>
        <v>10</v>
      </c>
      <c r="S40" s="184">
        <f t="shared" si="3"/>
        <v>1.0952380952380953</v>
      </c>
      <c r="T40" s="181">
        <f t="shared" si="3"/>
        <v>0.23809523809523808</v>
      </c>
      <c r="U40" s="185">
        <f t="shared" si="3"/>
        <v>0</v>
      </c>
      <c r="V40" s="183">
        <f t="shared" si="3"/>
        <v>9.5238095238095233E-2</v>
      </c>
      <c r="W40" s="184">
        <f t="shared" si="3"/>
        <v>0</v>
      </c>
      <c r="X40" s="181">
        <f t="shared" si="3"/>
        <v>0</v>
      </c>
      <c r="Y40" s="185">
        <f t="shared" si="3"/>
        <v>0</v>
      </c>
      <c r="Z40" s="183">
        <f t="shared" si="3"/>
        <v>0</v>
      </c>
      <c r="AA40" s="181">
        <f t="shared" si="3"/>
        <v>0</v>
      </c>
      <c r="AB40" s="165">
        <f>+B40+D40+F40+H40+J40+L40+N40+P40+R40+T40+V40+X40+Z40</f>
        <v>471.85714285714278</v>
      </c>
      <c r="AC40" s="166">
        <f>+C40+E40+G40+I40+K40+M40+O40+Q40+S40+U40+W40+Y40+AA40</f>
        <v>34.666666666666671</v>
      </c>
    </row>
    <row r="41" spans="1:29" x14ac:dyDescent="0.2">
      <c r="A41" s="140" t="s">
        <v>18</v>
      </c>
      <c r="B41" s="188">
        <f t="shared" ref="B41:AA41" si="4">+B9/$B$65</f>
        <v>427.66666666666669</v>
      </c>
      <c r="C41" s="189">
        <f t="shared" si="4"/>
        <v>4.7619047619047616E-2</v>
      </c>
      <c r="D41" s="190">
        <f t="shared" si="4"/>
        <v>173.57142857142858</v>
      </c>
      <c r="E41" s="191">
        <f t="shared" si="4"/>
        <v>1.7619047619047619</v>
      </c>
      <c r="F41" s="188">
        <f t="shared" si="4"/>
        <v>351.90476190476193</v>
      </c>
      <c r="G41" s="192">
        <f t="shared" si="4"/>
        <v>12.380952380952381</v>
      </c>
      <c r="H41" s="190">
        <f t="shared" si="4"/>
        <v>350.85714285714283</v>
      </c>
      <c r="I41" s="191">
        <f t="shared" si="4"/>
        <v>67.61904761904762</v>
      </c>
      <c r="J41" s="188">
        <f t="shared" si="4"/>
        <v>53.047619047619051</v>
      </c>
      <c r="K41" s="192">
        <f t="shared" si="4"/>
        <v>27.904761904761905</v>
      </c>
      <c r="L41" s="190">
        <f t="shared" si="4"/>
        <v>90</v>
      </c>
      <c r="M41" s="188">
        <f t="shared" si="4"/>
        <v>156.52380952380952</v>
      </c>
      <c r="N41" s="193">
        <f t="shared" si="4"/>
        <v>206.14285714285714</v>
      </c>
      <c r="O41" s="194">
        <f t="shared" si="4"/>
        <v>167.57142857142858</v>
      </c>
      <c r="P41" s="188">
        <f t="shared" si="4"/>
        <v>133.76190476190476</v>
      </c>
      <c r="Q41" s="192">
        <f t="shared" si="4"/>
        <v>117.61904761904762</v>
      </c>
      <c r="R41" s="190">
        <f t="shared" si="4"/>
        <v>197.52380952380952</v>
      </c>
      <c r="S41" s="191">
        <f t="shared" si="4"/>
        <v>101.28571428571429</v>
      </c>
      <c r="T41" s="188">
        <f t="shared" si="4"/>
        <v>23.142857142857142</v>
      </c>
      <c r="U41" s="192">
        <f t="shared" si="4"/>
        <v>91.571428571428569</v>
      </c>
      <c r="V41" s="190">
        <f t="shared" si="4"/>
        <v>70.428571428571431</v>
      </c>
      <c r="W41" s="191">
        <f t="shared" si="4"/>
        <v>167.33333333333334</v>
      </c>
      <c r="X41" s="188">
        <f t="shared" si="4"/>
        <v>138.85714285714286</v>
      </c>
      <c r="Y41" s="192">
        <f t="shared" si="4"/>
        <v>116.9047619047619</v>
      </c>
      <c r="Z41" s="190">
        <f t="shared" si="4"/>
        <v>432.23809523809524</v>
      </c>
      <c r="AA41" s="188">
        <f t="shared" si="4"/>
        <v>280.57142857142856</v>
      </c>
      <c r="AB41" s="165">
        <f t="shared" ref="AB41:AB62" si="5">+B41+D41+F41+H41+J41+L41+N41+P41+R41+T41+V41+X41+Z41</f>
        <v>2649.1428571428569</v>
      </c>
      <c r="AC41" s="166">
        <f t="shared" ref="AC41:AC62" si="6">+C41+E41+G41+I41+K41+M41+O41+Q41+S41+U41+W41+Y41+AA41</f>
        <v>1309.0952380952381</v>
      </c>
    </row>
    <row r="42" spans="1:29" x14ac:dyDescent="0.2">
      <c r="A42" s="132" t="s">
        <v>19</v>
      </c>
      <c r="B42" s="181">
        <f t="shared" ref="B42:AA42" si="7">+B10/$B$65</f>
        <v>432</v>
      </c>
      <c r="C42" s="182">
        <f t="shared" si="7"/>
        <v>242.76190476190476</v>
      </c>
      <c r="D42" s="183">
        <f t="shared" si="7"/>
        <v>193.42857142857142</v>
      </c>
      <c r="E42" s="184">
        <f t="shared" si="7"/>
        <v>167</v>
      </c>
      <c r="F42" s="181">
        <f t="shared" si="7"/>
        <v>295.8095238095238</v>
      </c>
      <c r="G42" s="185">
        <f t="shared" si="7"/>
        <v>176</v>
      </c>
      <c r="H42" s="183">
        <f t="shared" si="7"/>
        <v>452.95238095238096</v>
      </c>
      <c r="I42" s="184">
        <f t="shared" si="7"/>
        <v>287.04761904761904</v>
      </c>
      <c r="J42" s="181">
        <f t="shared" si="7"/>
        <v>74.095238095238102</v>
      </c>
      <c r="K42" s="185">
        <f t="shared" si="7"/>
        <v>112.04761904761905</v>
      </c>
      <c r="L42" s="183">
        <f t="shared" si="7"/>
        <v>142.23809523809524</v>
      </c>
      <c r="M42" s="181">
        <f t="shared" si="7"/>
        <v>298.42857142857144</v>
      </c>
      <c r="N42" s="186">
        <f t="shared" si="7"/>
        <v>346.61904761904759</v>
      </c>
      <c r="O42" s="187">
        <f t="shared" si="7"/>
        <v>367.1904761904762</v>
      </c>
      <c r="P42" s="181">
        <f t="shared" si="7"/>
        <v>223.52380952380952</v>
      </c>
      <c r="Q42" s="185">
        <f t="shared" si="7"/>
        <v>195.71428571428572</v>
      </c>
      <c r="R42" s="183">
        <f t="shared" si="7"/>
        <v>319.1904761904762</v>
      </c>
      <c r="S42" s="184">
        <f t="shared" si="7"/>
        <v>163.33333333333334</v>
      </c>
      <c r="T42" s="181">
        <f t="shared" si="7"/>
        <v>44.047619047619051</v>
      </c>
      <c r="U42" s="185">
        <f t="shared" si="7"/>
        <v>145.23809523809524</v>
      </c>
      <c r="V42" s="183">
        <f t="shared" si="7"/>
        <v>194.95238095238096</v>
      </c>
      <c r="W42" s="184">
        <f t="shared" si="7"/>
        <v>257.33333333333331</v>
      </c>
      <c r="X42" s="181">
        <f t="shared" si="7"/>
        <v>201.71428571428572</v>
      </c>
      <c r="Y42" s="185">
        <f t="shared" si="7"/>
        <v>182.52380952380952</v>
      </c>
      <c r="Z42" s="183">
        <f t="shared" si="7"/>
        <v>417.23809523809524</v>
      </c>
      <c r="AA42" s="181">
        <f t="shared" si="7"/>
        <v>457</v>
      </c>
      <c r="AB42" s="165">
        <f t="shared" si="5"/>
        <v>3337.8095238095243</v>
      </c>
      <c r="AC42" s="166">
        <f t="shared" si="6"/>
        <v>3051.6190476190477</v>
      </c>
    </row>
    <row r="43" spans="1:29" x14ac:dyDescent="0.2">
      <c r="A43" s="140" t="s">
        <v>20</v>
      </c>
      <c r="B43" s="188">
        <f t="shared" ref="B43:AA43" si="8">+B11/$B$65</f>
        <v>469.76190476190476</v>
      </c>
      <c r="C43" s="189">
        <f t="shared" si="8"/>
        <v>273.8095238095238</v>
      </c>
      <c r="D43" s="190">
        <f t="shared" si="8"/>
        <v>214.14285714285714</v>
      </c>
      <c r="E43" s="191">
        <f t="shared" si="8"/>
        <v>172.9047619047619</v>
      </c>
      <c r="F43" s="188">
        <f t="shared" si="8"/>
        <v>346.33333333333331</v>
      </c>
      <c r="G43" s="192">
        <f t="shared" si="8"/>
        <v>170.71428571428572</v>
      </c>
      <c r="H43" s="190">
        <f t="shared" si="8"/>
        <v>500.61904761904759</v>
      </c>
      <c r="I43" s="191">
        <f t="shared" si="8"/>
        <v>318.85714285714283</v>
      </c>
      <c r="J43" s="188">
        <f t="shared" si="8"/>
        <v>84.952380952380949</v>
      </c>
      <c r="K43" s="192">
        <f t="shared" si="8"/>
        <v>158</v>
      </c>
      <c r="L43" s="190">
        <f t="shared" si="8"/>
        <v>160.42857142857142</v>
      </c>
      <c r="M43" s="188">
        <f t="shared" si="8"/>
        <v>388.14285714285717</v>
      </c>
      <c r="N43" s="193">
        <f t="shared" si="8"/>
        <v>361.42857142857144</v>
      </c>
      <c r="O43" s="194">
        <f t="shared" si="8"/>
        <v>460.90476190476193</v>
      </c>
      <c r="P43" s="188">
        <f t="shared" si="8"/>
        <v>233.8095238095238</v>
      </c>
      <c r="Q43" s="192">
        <f t="shared" si="8"/>
        <v>175.85714285714286</v>
      </c>
      <c r="R43" s="190">
        <f t="shared" si="8"/>
        <v>351.38095238095241</v>
      </c>
      <c r="S43" s="191">
        <f t="shared" si="8"/>
        <v>183.61904761904762</v>
      </c>
      <c r="T43" s="188">
        <f t="shared" si="8"/>
        <v>41.952380952380949</v>
      </c>
      <c r="U43" s="192">
        <f t="shared" si="8"/>
        <v>150.8095238095238</v>
      </c>
      <c r="V43" s="190">
        <f t="shared" si="8"/>
        <v>206.14285714285714</v>
      </c>
      <c r="W43" s="191">
        <f t="shared" si="8"/>
        <v>310.71428571428572</v>
      </c>
      <c r="X43" s="188">
        <f t="shared" si="8"/>
        <v>203.76190476190476</v>
      </c>
      <c r="Y43" s="192">
        <f t="shared" si="8"/>
        <v>196.14285714285714</v>
      </c>
      <c r="Z43" s="190">
        <f t="shared" si="8"/>
        <v>398.95238095238096</v>
      </c>
      <c r="AA43" s="188">
        <f t="shared" si="8"/>
        <v>472.42857142857144</v>
      </c>
      <c r="AB43" s="165">
        <f t="shared" si="5"/>
        <v>3573.6666666666661</v>
      </c>
      <c r="AC43" s="166">
        <f t="shared" si="6"/>
        <v>3432.9047619047624</v>
      </c>
    </row>
    <row r="44" spans="1:29" x14ac:dyDescent="0.2">
      <c r="A44" s="132" t="s">
        <v>21</v>
      </c>
      <c r="B44" s="181">
        <f t="shared" ref="B44:AA44" si="9">+B12/$B$65</f>
        <v>462</v>
      </c>
      <c r="C44" s="182">
        <f t="shared" si="9"/>
        <v>350.95238095238096</v>
      </c>
      <c r="D44" s="183">
        <f t="shared" si="9"/>
        <v>247.57142857142858</v>
      </c>
      <c r="E44" s="184">
        <f t="shared" si="9"/>
        <v>146.23809523809524</v>
      </c>
      <c r="F44" s="181">
        <f t="shared" si="9"/>
        <v>318.23809523809524</v>
      </c>
      <c r="G44" s="185">
        <f t="shared" si="9"/>
        <v>156.95238095238096</v>
      </c>
      <c r="H44" s="183">
        <f t="shared" si="9"/>
        <v>492.76190476190476</v>
      </c>
      <c r="I44" s="184">
        <f t="shared" si="9"/>
        <v>337.38095238095241</v>
      </c>
      <c r="J44" s="181">
        <f t="shared" si="9"/>
        <v>89.904761904761898</v>
      </c>
      <c r="K44" s="185">
        <f t="shared" si="9"/>
        <v>151.76190476190476</v>
      </c>
      <c r="L44" s="183">
        <f t="shared" si="9"/>
        <v>133.9047619047619</v>
      </c>
      <c r="M44" s="181">
        <f t="shared" si="9"/>
        <v>422.04761904761904</v>
      </c>
      <c r="N44" s="186">
        <f t="shared" si="9"/>
        <v>328.04761904761904</v>
      </c>
      <c r="O44" s="187">
        <f t="shared" si="9"/>
        <v>509.90476190476193</v>
      </c>
      <c r="P44" s="181">
        <f t="shared" si="9"/>
        <v>223.95238095238096</v>
      </c>
      <c r="Q44" s="185">
        <f t="shared" si="9"/>
        <v>160.14285714285714</v>
      </c>
      <c r="R44" s="183">
        <f t="shared" si="9"/>
        <v>348.47619047619048</v>
      </c>
      <c r="S44" s="184">
        <f t="shared" si="9"/>
        <v>182.8095238095238</v>
      </c>
      <c r="T44" s="181">
        <f t="shared" si="9"/>
        <v>40.952380952380949</v>
      </c>
      <c r="U44" s="185">
        <f t="shared" si="9"/>
        <v>127</v>
      </c>
      <c r="V44" s="183">
        <f t="shared" si="9"/>
        <v>190</v>
      </c>
      <c r="W44" s="184">
        <f t="shared" si="9"/>
        <v>372.90476190476193</v>
      </c>
      <c r="X44" s="181">
        <f t="shared" si="9"/>
        <v>184.61904761904762</v>
      </c>
      <c r="Y44" s="185">
        <f t="shared" si="9"/>
        <v>168.47619047619048</v>
      </c>
      <c r="Z44" s="183">
        <f t="shared" si="9"/>
        <v>419.09523809523807</v>
      </c>
      <c r="AA44" s="181">
        <f t="shared" si="9"/>
        <v>416.38095238095241</v>
      </c>
      <c r="AB44" s="165">
        <f t="shared" si="5"/>
        <v>3479.5238095238092</v>
      </c>
      <c r="AC44" s="166">
        <f t="shared" si="6"/>
        <v>3502.9523809523812</v>
      </c>
    </row>
    <row r="45" spans="1:29" x14ac:dyDescent="0.2">
      <c r="A45" s="140" t="s">
        <v>22</v>
      </c>
      <c r="B45" s="188">
        <f t="shared" ref="B45:AA45" si="10">+B13/$B$65</f>
        <v>396.57142857142856</v>
      </c>
      <c r="C45" s="189">
        <f t="shared" si="10"/>
        <v>382.42857142857144</v>
      </c>
      <c r="D45" s="190">
        <f t="shared" si="10"/>
        <v>229.61904761904762</v>
      </c>
      <c r="E45" s="191">
        <f t="shared" si="10"/>
        <v>127.42857142857143</v>
      </c>
      <c r="F45" s="188">
        <f t="shared" si="10"/>
        <v>341.47619047619048</v>
      </c>
      <c r="G45" s="192">
        <f t="shared" si="10"/>
        <v>136.66666666666666</v>
      </c>
      <c r="H45" s="190">
        <f t="shared" si="10"/>
        <v>398.85714285714283</v>
      </c>
      <c r="I45" s="191">
        <f t="shared" si="10"/>
        <v>358.76190476190476</v>
      </c>
      <c r="J45" s="188">
        <f t="shared" si="10"/>
        <v>87.238095238095241</v>
      </c>
      <c r="K45" s="192">
        <f t="shared" si="10"/>
        <v>148</v>
      </c>
      <c r="L45" s="190">
        <f t="shared" si="10"/>
        <v>124.52380952380952</v>
      </c>
      <c r="M45" s="188">
        <f t="shared" si="10"/>
        <v>398.76190476190476</v>
      </c>
      <c r="N45" s="193">
        <f t="shared" si="10"/>
        <v>271.76190476190476</v>
      </c>
      <c r="O45" s="194">
        <f t="shared" si="10"/>
        <v>524.47619047619048</v>
      </c>
      <c r="P45" s="188">
        <f t="shared" si="10"/>
        <v>203.52380952380952</v>
      </c>
      <c r="Q45" s="192">
        <f t="shared" si="10"/>
        <v>156.57142857142858</v>
      </c>
      <c r="R45" s="190">
        <f t="shared" si="10"/>
        <v>319.33333333333331</v>
      </c>
      <c r="S45" s="191">
        <f t="shared" si="10"/>
        <v>176.57142857142858</v>
      </c>
      <c r="T45" s="188">
        <f t="shared" si="10"/>
        <v>40.19047619047619</v>
      </c>
      <c r="U45" s="192">
        <f t="shared" si="10"/>
        <v>85.428571428571431</v>
      </c>
      <c r="V45" s="190">
        <f t="shared" si="10"/>
        <v>189.14285714285714</v>
      </c>
      <c r="W45" s="191">
        <f t="shared" si="10"/>
        <v>372.1904761904762</v>
      </c>
      <c r="X45" s="188">
        <f t="shared" si="10"/>
        <v>178.28571428571428</v>
      </c>
      <c r="Y45" s="192">
        <f t="shared" si="10"/>
        <v>116.28571428571429</v>
      </c>
      <c r="Z45" s="190">
        <f t="shared" si="10"/>
        <v>416.28571428571428</v>
      </c>
      <c r="AA45" s="188">
        <f t="shared" si="10"/>
        <v>400.71428571428572</v>
      </c>
      <c r="AB45" s="165">
        <f t="shared" si="5"/>
        <v>3196.8095238095239</v>
      </c>
      <c r="AC45" s="166">
        <f t="shared" si="6"/>
        <v>3384.2857142857142</v>
      </c>
    </row>
    <row r="46" spans="1:29" x14ac:dyDescent="0.2">
      <c r="A46" s="132" t="s">
        <v>23</v>
      </c>
      <c r="B46" s="181">
        <f t="shared" ref="B46:AA46" si="11">+B14/$B$65</f>
        <v>338.09523809523807</v>
      </c>
      <c r="C46" s="182">
        <f t="shared" si="11"/>
        <v>293.8095238095238</v>
      </c>
      <c r="D46" s="183">
        <f t="shared" si="11"/>
        <v>205.1904761904762</v>
      </c>
      <c r="E46" s="184">
        <f t="shared" si="11"/>
        <v>125.28571428571429</v>
      </c>
      <c r="F46" s="181">
        <f t="shared" si="11"/>
        <v>302.76190476190476</v>
      </c>
      <c r="G46" s="185">
        <f t="shared" si="11"/>
        <v>143</v>
      </c>
      <c r="H46" s="183">
        <f t="shared" si="11"/>
        <v>327.14285714285717</v>
      </c>
      <c r="I46" s="184">
        <f t="shared" si="11"/>
        <v>376.28571428571428</v>
      </c>
      <c r="J46" s="181">
        <f t="shared" si="11"/>
        <v>91.476190476190482</v>
      </c>
      <c r="K46" s="185">
        <f t="shared" si="11"/>
        <v>125.9047619047619</v>
      </c>
      <c r="L46" s="183">
        <f t="shared" si="11"/>
        <v>126.14285714285714</v>
      </c>
      <c r="M46" s="181">
        <f t="shared" si="11"/>
        <v>331.33333333333331</v>
      </c>
      <c r="N46" s="186">
        <f t="shared" si="11"/>
        <v>237.9047619047619</v>
      </c>
      <c r="O46" s="187">
        <f t="shared" si="11"/>
        <v>463.66666666666669</v>
      </c>
      <c r="P46" s="181">
        <f t="shared" si="11"/>
        <v>158.47619047619048</v>
      </c>
      <c r="Q46" s="185">
        <f t="shared" si="11"/>
        <v>145.42857142857142</v>
      </c>
      <c r="R46" s="183">
        <f t="shared" si="11"/>
        <v>225.95238095238096</v>
      </c>
      <c r="S46" s="184">
        <f t="shared" si="11"/>
        <v>191.85714285714286</v>
      </c>
      <c r="T46" s="181">
        <f t="shared" si="11"/>
        <v>38.38095238095238</v>
      </c>
      <c r="U46" s="185">
        <f t="shared" si="11"/>
        <v>66.523809523809518</v>
      </c>
      <c r="V46" s="183">
        <f t="shared" si="11"/>
        <v>160.95238095238096</v>
      </c>
      <c r="W46" s="184">
        <f t="shared" si="11"/>
        <v>250.23809523809524</v>
      </c>
      <c r="X46" s="181">
        <f t="shared" si="11"/>
        <v>137.61904761904762</v>
      </c>
      <c r="Y46" s="185">
        <f t="shared" si="11"/>
        <v>112.52380952380952</v>
      </c>
      <c r="Z46" s="183">
        <f t="shared" si="11"/>
        <v>407.71428571428572</v>
      </c>
      <c r="AA46" s="181">
        <f t="shared" si="11"/>
        <v>421.23809523809524</v>
      </c>
      <c r="AB46" s="165">
        <f t="shared" si="5"/>
        <v>2757.8095238095243</v>
      </c>
      <c r="AC46" s="166">
        <f t="shared" si="6"/>
        <v>3047.0952380952385</v>
      </c>
    </row>
    <row r="47" spans="1:29" x14ac:dyDescent="0.2">
      <c r="A47" s="140" t="s">
        <v>24</v>
      </c>
      <c r="B47" s="195">
        <f t="shared" ref="B47:AA47" si="12">+B15/$B$65</f>
        <v>261.71428571428572</v>
      </c>
      <c r="C47" s="189">
        <f t="shared" si="12"/>
        <v>268.71428571428572</v>
      </c>
      <c r="D47" s="190">
        <f t="shared" si="12"/>
        <v>170.33333333333334</v>
      </c>
      <c r="E47" s="191">
        <f t="shared" si="12"/>
        <v>134.23809523809524</v>
      </c>
      <c r="F47" s="188">
        <f t="shared" si="12"/>
        <v>287.57142857142856</v>
      </c>
      <c r="G47" s="192">
        <f t="shared" si="12"/>
        <v>151.8095238095238</v>
      </c>
      <c r="H47" s="190">
        <f t="shared" si="12"/>
        <v>310.14285714285717</v>
      </c>
      <c r="I47" s="191">
        <f t="shared" si="12"/>
        <v>341.90476190476193</v>
      </c>
      <c r="J47" s="188">
        <f t="shared" si="12"/>
        <v>93.047619047619051</v>
      </c>
      <c r="K47" s="192">
        <f t="shared" si="12"/>
        <v>95.761904761904759</v>
      </c>
      <c r="L47" s="190">
        <f t="shared" si="12"/>
        <v>149.47619047619048</v>
      </c>
      <c r="M47" s="188">
        <f t="shared" si="12"/>
        <v>226.71428571428572</v>
      </c>
      <c r="N47" s="193">
        <f t="shared" si="12"/>
        <v>241.52380952380952</v>
      </c>
      <c r="O47" s="196">
        <f t="shared" si="12"/>
        <v>330.61904761904759</v>
      </c>
      <c r="P47" s="188">
        <f t="shared" si="12"/>
        <v>130.28571428571428</v>
      </c>
      <c r="Q47" s="192">
        <f t="shared" si="12"/>
        <v>136.57142857142858</v>
      </c>
      <c r="R47" s="190">
        <f t="shared" si="12"/>
        <v>182.9047619047619</v>
      </c>
      <c r="S47" s="191">
        <f t="shared" si="12"/>
        <v>191</v>
      </c>
      <c r="T47" s="188">
        <f t="shared" si="12"/>
        <v>43.19047619047619</v>
      </c>
      <c r="U47" s="192">
        <f t="shared" si="12"/>
        <v>54.761904761904759</v>
      </c>
      <c r="V47" s="190">
        <f t="shared" si="12"/>
        <v>169.52380952380952</v>
      </c>
      <c r="W47" s="197">
        <f t="shared" si="12"/>
        <v>181.9047619047619</v>
      </c>
      <c r="X47" s="188">
        <f t="shared" si="12"/>
        <v>110.52380952380952</v>
      </c>
      <c r="Y47" s="192">
        <f t="shared" si="12"/>
        <v>109.14285714285714</v>
      </c>
      <c r="Z47" s="190">
        <f t="shared" si="12"/>
        <v>366.28571428571428</v>
      </c>
      <c r="AA47" s="188">
        <f t="shared" si="12"/>
        <v>427.23809523809524</v>
      </c>
      <c r="AB47" s="165">
        <f t="shared" si="5"/>
        <v>2516.5238095238096</v>
      </c>
      <c r="AC47" s="166">
        <f t="shared" si="6"/>
        <v>2650.3809523809532</v>
      </c>
    </row>
    <row r="48" spans="1:29" x14ac:dyDescent="0.2">
      <c r="A48" s="132" t="s">
        <v>25</v>
      </c>
      <c r="B48" s="198">
        <f t="shared" ref="B48:AA48" si="13">+B16/$B$65</f>
        <v>232.76190476190476</v>
      </c>
      <c r="C48" s="182">
        <f t="shared" si="13"/>
        <v>285.61904761904759</v>
      </c>
      <c r="D48" s="183">
        <f t="shared" si="13"/>
        <v>143.28571428571428</v>
      </c>
      <c r="E48" s="184">
        <f t="shared" si="13"/>
        <v>152.47619047619048</v>
      </c>
      <c r="F48" s="181">
        <f t="shared" si="13"/>
        <v>258</v>
      </c>
      <c r="G48" s="185">
        <f t="shared" si="13"/>
        <v>161.76190476190476</v>
      </c>
      <c r="H48" s="183">
        <f t="shared" si="13"/>
        <v>329.42857142857144</v>
      </c>
      <c r="I48" s="184">
        <f t="shared" si="13"/>
        <v>349.42857142857144</v>
      </c>
      <c r="J48" s="181">
        <f t="shared" si="13"/>
        <v>91.047619047619051</v>
      </c>
      <c r="K48" s="182">
        <f t="shared" si="13"/>
        <v>74.666666666666671</v>
      </c>
      <c r="L48" s="183">
        <f t="shared" si="13"/>
        <v>149.28571428571428</v>
      </c>
      <c r="M48" s="181">
        <f t="shared" si="13"/>
        <v>190.57142857142858</v>
      </c>
      <c r="N48" s="186">
        <f t="shared" si="13"/>
        <v>245.0952380952381</v>
      </c>
      <c r="O48" s="199">
        <f t="shared" si="13"/>
        <v>278.66666666666669</v>
      </c>
      <c r="P48" s="181">
        <f t="shared" si="13"/>
        <v>132.38095238095238</v>
      </c>
      <c r="Q48" s="182">
        <f t="shared" si="13"/>
        <v>127.14285714285714</v>
      </c>
      <c r="R48" s="183">
        <f t="shared" si="13"/>
        <v>174.04761904761904</v>
      </c>
      <c r="S48" s="184">
        <f t="shared" si="13"/>
        <v>182.52380952380952</v>
      </c>
      <c r="T48" s="190">
        <f t="shared" si="13"/>
        <v>42.61904761904762</v>
      </c>
      <c r="U48" s="181">
        <f t="shared" si="13"/>
        <v>39.952380952380949</v>
      </c>
      <c r="V48" s="183">
        <f t="shared" si="13"/>
        <v>179.28571428571428</v>
      </c>
      <c r="W48" s="200">
        <f t="shared" si="13"/>
        <v>157.1904761904762</v>
      </c>
      <c r="X48" s="181">
        <f t="shared" si="13"/>
        <v>100.9047619047619</v>
      </c>
      <c r="Y48" s="185">
        <f t="shared" si="13"/>
        <v>103.33333333333333</v>
      </c>
      <c r="Z48" s="183">
        <f t="shared" si="13"/>
        <v>376.85714285714283</v>
      </c>
      <c r="AA48" s="181">
        <f t="shared" si="13"/>
        <v>432.66666666666669</v>
      </c>
      <c r="AB48" s="165">
        <f t="shared" si="5"/>
        <v>2454.9999999999995</v>
      </c>
      <c r="AC48" s="166">
        <f t="shared" si="6"/>
        <v>2536</v>
      </c>
    </row>
    <row r="49" spans="1:29" x14ac:dyDescent="0.2">
      <c r="A49" s="140" t="s">
        <v>26</v>
      </c>
      <c r="B49" s="195">
        <f t="shared" ref="B49:AA49" si="14">+B17/$B$65</f>
        <v>206.71428571428572</v>
      </c>
      <c r="C49" s="189">
        <f t="shared" si="14"/>
        <v>275.33333333333331</v>
      </c>
      <c r="D49" s="190">
        <f t="shared" si="14"/>
        <v>121.95238095238095</v>
      </c>
      <c r="E49" s="191">
        <f t="shared" si="14"/>
        <v>162.1904761904762</v>
      </c>
      <c r="F49" s="188">
        <f t="shared" si="14"/>
        <v>226.61904761904762</v>
      </c>
      <c r="G49" s="192">
        <f t="shared" si="14"/>
        <v>150.76190476190476</v>
      </c>
      <c r="H49" s="190">
        <f t="shared" si="14"/>
        <v>303.76190476190476</v>
      </c>
      <c r="I49" s="191">
        <f t="shared" si="14"/>
        <v>319.57142857142856</v>
      </c>
      <c r="J49" s="188">
        <f t="shared" si="14"/>
        <v>88.761904761904759</v>
      </c>
      <c r="K49" s="189">
        <f t="shared" si="14"/>
        <v>57.857142857142854</v>
      </c>
      <c r="L49" s="190">
        <f t="shared" si="14"/>
        <v>151.61904761904762</v>
      </c>
      <c r="M49" s="188">
        <f t="shared" si="14"/>
        <v>153.61904761904762</v>
      </c>
      <c r="N49" s="193">
        <f t="shared" si="14"/>
        <v>249.61904761904762</v>
      </c>
      <c r="O49" s="196">
        <f t="shared" si="14"/>
        <v>245.76190476190476</v>
      </c>
      <c r="P49" s="188">
        <f t="shared" si="14"/>
        <v>126.04761904761905</v>
      </c>
      <c r="Q49" s="189">
        <f t="shared" si="14"/>
        <v>117.28571428571429</v>
      </c>
      <c r="R49" s="190">
        <f t="shared" si="14"/>
        <v>159.23809523809524</v>
      </c>
      <c r="S49" s="191">
        <f t="shared" si="14"/>
        <v>172.42857142857142</v>
      </c>
      <c r="T49" s="188">
        <f t="shared" si="14"/>
        <v>47.904761904761905</v>
      </c>
      <c r="U49" s="192">
        <f t="shared" si="14"/>
        <v>36.238095238095241</v>
      </c>
      <c r="V49" s="190">
        <f t="shared" si="14"/>
        <v>171.71428571428572</v>
      </c>
      <c r="W49" s="197">
        <f t="shared" si="14"/>
        <v>153.33333333333334</v>
      </c>
      <c r="X49" s="188">
        <f t="shared" si="14"/>
        <v>96.761904761904759</v>
      </c>
      <c r="Y49" s="192">
        <f t="shared" si="14"/>
        <v>103.80952380952381</v>
      </c>
      <c r="Z49" s="190">
        <f t="shared" si="14"/>
        <v>343.04761904761904</v>
      </c>
      <c r="AA49" s="188">
        <f t="shared" si="14"/>
        <v>447.57142857142856</v>
      </c>
      <c r="AB49" s="165">
        <f t="shared" si="5"/>
        <v>2293.761904761905</v>
      </c>
      <c r="AC49" s="166">
        <f t="shared" si="6"/>
        <v>2395.7619047619046</v>
      </c>
    </row>
    <row r="50" spans="1:29" x14ac:dyDescent="0.2">
      <c r="A50" s="132" t="s">
        <v>27</v>
      </c>
      <c r="B50" s="198">
        <f t="shared" ref="B50:AA50" si="15">+B18/$B$65</f>
        <v>199.04761904761904</v>
      </c>
      <c r="C50" s="182">
        <f t="shared" si="15"/>
        <v>294.90476190476193</v>
      </c>
      <c r="D50" s="183">
        <f t="shared" si="15"/>
        <v>110.85714285714286</v>
      </c>
      <c r="E50" s="184">
        <f t="shared" si="15"/>
        <v>194.0952380952381</v>
      </c>
      <c r="F50" s="181">
        <f t="shared" si="15"/>
        <v>229.47619047619048</v>
      </c>
      <c r="G50" s="185">
        <f t="shared" si="15"/>
        <v>178.66666666666666</v>
      </c>
      <c r="H50" s="183">
        <f t="shared" si="15"/>
        <v>323.71428571428572</v>
      </c>
      <c r="I50" s="184">
        <f t="shared" si="15"/>
        <v>326.33333333333331</v>
      </c>
      <c r="J50" s="181">
        <f t="shared" si="15"/>
        <v>108.33333333333333</v>
      </c>
      <c r="K50" s="182">
        <f t="shared" si="15"/>
        <v>48.80952380952381</v>
      </c>
      <c r="L50" s="183">
        <f t="shared" si="15"/>
        <v>186.61904761904762</v>
      </c>
      <c r="M50" s="181">
        <f t="shared" si="15"/>
        <v>142.85714285714286</v>
      </c>
      <c r="N50" s="186">
        <f t="shared" si="15"/>
        <v>286.23809523809524</v>
      </c>
      <c r="O50" s="199">
        <f t="shared" si="15"/>
        <v>222.42857142857142</v>
      </c>
      <c r="P50" s="181">
        <f t="shared" si="15"/>
        <v>142.9047619047619</v>
      </c>
      <c r="Q50" s="182">
        <f t="shared" si="15"/>
        <v>124.28571428571429</v>
      </c>
      <c r="R50" s="183">
        <f t="shared" si="15"/>
        <v>164.23809523809524</v>
      </c>
      <c r="S50" s="184">
        <f t="shared" si="15"/>
        <v>182.42857142857142</v>
      </c>
      <c r="T50" s="181">
        <f t="shared" si="15"/>
        <v>66.095238095238102</v>
      </c>
      <c r="U50" s="185">
        <f t="shared" si="15"/>
        <v>33.80952380952381</v>
      </c>
      <c r="V50" s="183">
        <f t="shared" si="15"/>
        <v>220.28571428571428</v>
      </c>
      <c r="W50" s="200">
        <f t="shared" si="15"/>
        <v>140.61904761904762</v>
      </c>
      <c r="X50" s="181">
        <f t="shared" si="15"/>
        <v>102.33333333333333</v>
      </c>
      <c r="Y50" s="185">
        <f t="shared" si="15"/>
        <v>106.33333333333333</v>
      </c>
      <c r="Z50" s="183">
        <f t="shared" si="15"/>
        <v>356.90476190476193</v>
      </c>
      <c r="AA50" s="181">
        <f t="shared" si="15"/>
        <v>400.28571428571428</v>
      </c>
      <c r="AB50" s="165">
        <f t="shared" si="5"/>
        <v>2497.0476190476188</v>
      </c>
      <c r="AC50" s="166">
        <f t="shared" si="6"/>
        <v>2395.8571428571427</v>
      </c>
    </row>
    <row r="51" spans="1:29" x14ac:dyDescent="0.2">
      <c r="A51" s="140" t="s">
        <v>28</v>
      </c>
      <c r="B51" s="195">
        <f t="shared" ref="B51:AA51" si="16">+B19/$B$65</f>
        <v>218.9047619047619</v>
      </c>
      <c r="C51" s="189">
        <f t="shared" si="16"/>
        <v>352.42857142857144</v>
      </c>
      <c r="D51" s="190">
        <f t="shared" si="16"/>
        <v>124.76190476190476</v>
      </c>
      <c r="E51" s="191">
        <f t="shared" si="16"/>
        <v>248</v>
      </c>
      <c r="F51" s="188">
        <f t="shared" si="16"/>
        <v>231.0952380952381</v>
      </c>
      <c r="G51" s="192">
        <f t="shared" si="16"/>
        <v>210.23809523809524</v>
      </c>
      <c r="H51" s="190">
        <f t="shared" si="16"/>
        <v>360.38095238095241</v>
      </c>
      <c r="I51" s="191">
        <f t="shared" si="16"/>
        <v>388.47619047619048</v>
      </c>
      <c r="J51" s="188">
        <f t="shared" si="16"/>
        <v>119.57142857142857</v>
      </c>
      <c r="K51" s="189">
        <f t="shared" si="16"/>
        <v>46.666666666666664</v>
      </c>
      <c r="L51" s="190">
        <f t="shared" si="16"/>
        <v>296.8095238095238</v>
      </c>
      <c r="M51" s="188">
        <f t="shared" si="16"/>
        <v>132.38095238095238</v>
      </c>
      <c r="N51" s="193">
        <f t="shared" si="16"/>
        <v>357.23809523809524</v>
      </c>
      <c r="O51" s="196">
        <f t="shared" si="16"/>
        <v>232.76190476190476</v>
      </c>
      <c r="P51" s="188">
        <f t="shared" si="16"/>
        <v>182.8095238095238</v>
      </c>
      <c r="Q51" s="189">
        <f t="shared" si="16"/>
        <v>137.33333333333334</v>
      </c>
      <c r="R51" s="190">
        <f t="shared" si="16"/>
        <v>168.1904761904762</v>
      </c>
      <c r="S51" s="191">
        <f t="shared" si="16"/>
        <v>213.47619047619048</v>
      </c>
      <c r="T51" s="188">
        <f t="shared" si="16"/>
        <v>122.04761904761905</v>
      </c>
      <c r="U51" s="192">
        <f t="shared" si="16"/>
        <v>29.428571428571427</v>
      </c>
      <c r="V51" s="190">
        <f t="shared" si="16"/>
        <v>306.85714285714283</v>
      </c>
      <c r="W51" s="197">
        <f t="shared" si="16"/>
        <v>138.42857142857142</v>
      </c>
      <c r="X51" s="188">
        <f t="shared" si="16"/>
        <v>152.1904761904762</v>
      </c>
      <c r="Y51" s="192">
        <f t="shared" si="16"/>
        <v>111.85714285714286</v>
      </c>
      <c r="Z51" s="190">
        <f t="shared" si="16"/>
        <v>374.38095238095241</v>
      </c>
      <c r="AA51" s="188">
        <f t="shared" si="16"/>
        <v>481</v>
      </c>
      <c r="AB51" s="165">
        <f t="shared" si="5"/>
        <v>3015.2380952380954</v>
      </c>
      <c r="AC51" s="166">
        <f t="shared" si="6"/>
        <v>2722.4761904761904</v>
      </c>
    </row>
    <row r="52" spans="1:29" x14ac:dyDescent="0.2">
      <c r="A52" s="132" t="s">
        <v>29</v>
      </c>
      <c r="B52" s="198">
        <f t="shared" ref="B52:AA52" si="17">+B20/$B$65</f>
        <v>262.95238095238096</v>
      </c>
      <c r="C52" s="182">
        <f t="shared" si="17"/>
        <v>430.33333333333331</v>
      </c>
      <c r="D52" s="183">
        <f t="shared" si="17"/>
        <v>163.0952380952381</v>
      </c>
      <c r="E52" s="184">
        <f t="shared" si="17"/>
        <v>270.09523809523807</v>
      </c>
      <c r="F52" s="181">
        <f t="shared" si="17"/>
        <v>263.57142857142856</v>
      </c>
      <c r="G52" s="185">
        <f t="shared" si="17"/>
        <v>248.85714285714286</v>
      </c>
      <c r="H52" s="183">
        <f t="shared" si="17"/>
        <v>421.57142857142856</v>
      </c>
      <c r="I52" s="184">
        <f t="shared" si="17"/>
        <v>423.04761904761904</v>
      </c>
      <c r="J52" s="181">
        <f t="shared" si="17"/>
        <v>150.1904761904762</v>
      </c>
      <c r="K52" s="182">
        <f t="shared" si="17"/>
        <v>50.61904761904762</v>
      </c>
      <c r="L52" s="183">
        <f t="shared" si="17"/>
        <v>343.28571428571428</v>
      </c>
      <c r="M52" s="181">
        <f t="shared" si="17"/>
        <v>136.61904761904762</v>
      </c>
      <c r="N52" s="186">
        <f t="shared" si="17"/>
        <v>380.85714285714283</v>
      </c>
      <c r="O52" s="199">
        <f t="shared" si="17"/>
        <v>263.66666666666669</v>
      </c>
      <c r="P52" s="181">
        <f t="shared" si="17"/>
        <v>205</v>
      </c>
      <c r="Q52" s="182">
        <f t="shared" si="17"/>
        <v>162.28571428571428</v>
      </c>
      <c r="R52" s="183">
        <f t="shared" si="17"/>
        <v>203.66666666666666</v>
      </c>
      <c r="S52" s="184">
        <f t="shared" si="17"/>
        <v>254.28571428571428</v>
      </c>
      <c r="T52" s="181">
        <f t="shared" si="17"/>
        <v>169.95238095238096</v>
      </c>
      <c r="U52" s="185">
        <f t="shared" si="17"/>
        <v>30.857142857142858</v>
      </c>
      <c r="V52" s="183">
        <f t="shared" si="17"/>
        <v>448.76190476190476</v>
      </c>
      <c r="W52" s="200">
        <f t="shared" si="17"/>
        <v>135.52380952380952</v>
      </c>
      <c r="X52" s="181">
        <f t="shared" si="17"/>
        <v>229.0952380952381</v>
      </c>
      <c r="Y52" s="185">
        <f t="shared" si="17"/>
        <v>135</v>
      </c>
      <c r="Z52" s="183">
        <f t="shared" si="17"/>
        <v>402.33333333333331</v>
      </c>
      <c r="AA52" s="181">
        <f t="shared" si="17"/>
        <v>618.80952380952385</v>
      </c>
      <c r="AB52" s="165">
        <f t="shared" si="5"/>
        <v>3644.333333333333</v>
      </c>
      <c r="AC52" s="166">
        <f t="shared" si="6"/>
        <v>3160</v>
      </c>
    </row>
    <row r="53" spans="1:29" x14ac:dyDescent="0.2">
      <c r="A53" s="140" t="s">
        <v>30</v>
      </c>
      <c r="B53" s="195">
        <f t="shared" ref="B53:AA53" si="18">+B21/$B$65</f>
        <v>346.66666666666669</v>
      </c>
      <c r="C53" s="189">
        <f t="shared" si="18"/>
        <v>479.1904761904762</v>
      </c>
      <c r="D53" s="190">
        <f t="shared" si="18"/>
        <v>166.33333333333334</v>
      </c>
      <c r="E53" s="191">
        <f t="shared" si="18"/>
        <v>287.76190476190476</v>
      </c>
      <c r="F53" s="188">
        <f t="shared" si="18"/>
        <v>261.90476190476193</v>
      </c>
      <c r="G53" s="192">
        <f t="shared" si="18"/>
        <v>292.85714285714283</v>
      </c>
      <c r="H53" s="190">
        <f t="shared" si="18"/>
        <v>480.14285714285717</v>
      </c>
      <c r="I53" s="191">
        <f t="shared" si="18"/>
        <v>499.76190476190476</v>
      </c>
      <c r="J53" s="188">
        <f t="shared" si="18"/>
        <v>145.38095238095238</v>
      </c>
      <c r="K53" s="189">
        <f t="shared" si="18"/>
        <v>59.666666666666664</v>
      </c>
      <c r="L53" s="190">
        <f t="shared" si="18"/>
        <v>332.85714285714283</v>
      </c>
      <c r="M53" s="188">
        <f t="shared" si="18"/>
        <v>133.61904761904762</v>
      </c>
      <c r="N53" s="193">
        <f t="shared" si="18"/>
        <v>429.85714285714283</v>
      </c>
      <c r="O53" s="196">
        <f t="shared" si="18"/>
        <v>308.47619047619048</v>
      </c>
      <c r="P53" s="188">
        <f t="shared" si="18"/>
        <v>211.28571428571428</v>
      </c>
      <c r="Q53" s="189">
        <f t="shared" si="18"/>
        <v>211.0952380952381</v>
      </c>
      <c r="R53" s="190">
        <f t="shared" si="18"/>
        <v>225.04761904761904</v>
      </c>
      <c r="S53" s="191">
        <f t="shared" si="18"/>
        <v>311.28571428571428</v>
      </c>
      <c r="T53" s="188">
        <f t="shared" si="18"/>
        <v>158.47619047619048</v>
      </c>
      <c r="U53" s="192">
        <f t="shared" si="18"/>
        <v>29.714285714285715</v>
      </c>
      <c r="V53" s="190">
        <f t="shared" si="18"/>
        <v>459.1904761904762</v>
      </c>
      <c r="W53" s="197">
        <f t="shared" si="18"/>
        <v>124.9047619047619</v>
      </c>
      <c r="X53" s="188">
        <f t="shared" si="18"/>
        <v>252.66666666666666</v>
      </c>
      <c r="Y53" s="192">
        <f t="shared" si="18"/>
        <v>172.57142857142858</v>
      </c>
      <c r="Z53" s="190">
        <f t="shared" si="18"/>
        <v>398</v>
      </c>
      <c r="AA53" s="188">
        <f t="shared" si="18"/>
        <v>723.28571428571433</v>
      </c>
      <c r="AB53" s="165">
        <f t="shared" si="5"/>
        <v>3867.8095238095229</v>
      </c>
      <c r="AC53" s="166">
        <f t="shared" si="6"/>
        <v>3634.1904761904761</v>
      </c>
    </row>
    <row r="54" spans="1:29" x14ac:dyDescent="0.2">
      <c r="A54" s="132" t="s">
        <v>31</v>
      </c>
      <c r="B54" s="198">
        <f t="shared" ref="B54:AA54" si="19">+B22/$B$65</f>
        <v>444.38095238095241</v>
      </c>
      <c r="C54" s="182">
        <f t="shared" si="19"/>
        <v>483.90476190476193</v>
      </c>
      <c r="D54" s="183">
        <f t="shared" si="19"/>
        <v>143.0952380952381</v>
      </c>
      <c r="E54" s="184">
        <f t="shared" si="19"/>
        <v>297.57142857142856</v>
      </c>
      <c r="F54" s="181">
        <f t="shared" si="19"/>
        <v>176.85714285714286</v>
      </c>
      <c r="G54" s="185">
        <f t="shared" si="19"/>
        <v>340.71428571428572</v>
      </c>
      <c r="H54" s="183">
        <f t="shared" si="19"/>
        <v>446.8095238095238</v>
      </c>
      <c r="I54" s="184">
        <f t="shared" si="19"/>
        <v>540.47619047619048</v>
      </c>
      <c r="J54" s="181">
        <f t="shared" si="19"/>
        <v>140.38095238095238</v>
      </c>
      <c r="K54" s="182">
        <f t="shared" si="19"/>
        <v>64.333333333333329</v>
      </c>
      <c r="L54" s="183">
        <f t="shared" si="19"/>
        <v>363.14285714285717</v>
      </c>
      <c r="M54" s="181">
        <f t="shared" si="19"/>
        <v>121.66666666666667</v>
      </c>
      <c r="N54" s="186">
        <f t="shared" si="19"/>
        <v>439.61904761904759</v>
      </c>
      <c r="O54" s="199">
        <f t="shared" si="19"/>
        <v>326.47619047619048</v>
      </c>
      <c r="P54" s="181">
        <f t="shared" si="19"/>
        <v>205.28571428571428</v>
      </c>
      <c r="Q54" s="182">
        <f t="shared" si="19"/>
        <v>242.8095238095238</v>
      </c>
      <c r="R54" s="183">
        <f t="shared" si="19"/>
        <v>204.1904761904762</v>
      </c>
      <c r="S54" s="184">
        <f t="shared" si="19"/>
        <v>366.33333333333331</v>
      </c>
      <c r="T54" s="181">
        <f t="shared" si="19"/>
        <v>140.57142857142858</v>
      </c>
      <c r="U54" s="185">
        <f t="shared" si="19"/>
        <v>30.714285714285715</v>
      </c>
      <c r="V54" s="183">
        <f t="shared" si="19"/>
        <v>654.14285714285711</v>
      </c>
      <c r="W54" s="200">
        <f t="shared" si="19"/>
        <v>116.66666666666667</v>
      </c>
      <c r="X54" s="181">
        <f t="shared" si="19"/>
        <v>226.52380952380952</v>
      </c>
      <c r="Y54" s="185">
        <f t="shared" si="19"/>
        <v>204.42857142857142</v>
      </c>
      <c r="Z54" s="183">
        <f t="shared" si="19"/>
        <v>363.14285714285717</v>
      </c>
      <c r="AA54" s="181">
        <f t="shared" si="19"/>
        <v>870</v>
      </c>
      <c r="AB54" s="165">
        <f t="shared" si="5"/>
        <v>3948.1428571428569</v>
      </c>
      <c r="AC54" s="166">
        <f t="shared" si="6"/>
        <v>4006.0952380952381</v>
      </c>
    </row>
    <row r="55" spans="1:29" x14ac:dyDescent="0.2">
      <c r="A55" s="140" t="s">
        <v>32</v>
      </c>
      <c r="B55" s="195">
        <f t="shared" ref="B55:AA55" si="20">+B23/$B$65</f>
        <v>259.76190476190476</v>
      </c>
      <c r="C55" s="189">
        <f t="shared" si="20"/>
        <v>481.90476190476193</v>
      </c>
      <c r="D55" s="190">
        <f t="shared" si="20"/>
        <v>89.857142857142861</v>
      </c>
      <c r="E55" s="191">
        <f t="shared" si="20"/>
        <v>274.95238095238096</v>
      </c>
      <c r="F55" s="188">
        <f t="shared" si="20"/>
        <v>100.42857142857143</v>
      </c>
      <c r="G55" s="192">
        <f t="shared" si="20"/>
        <v>341.66666666666669</v>
      </c>
      <c r="H55" s="190">
        <f t="shared" si="20"/>
        <v>388.09523809523807</v>
      </c>
      <c r="I55" s="191">
        <f t="shared" si="20"/>
        <v>523.80952380952385</v>
      </c>
      <c r="J55" s="188">
        <f t="shared" si="20"/>
        <v>87.238095238095241</v>
      </c>
      <c r="K55" s="189">
        <f t="shared" si="20"/>
        <v>63.142857142857146</v>
      </c>
      <c r="L55" s="190">
        <f t="shared" si="20"/>
        <v>337.95238095238096</v>
      </c>
      <c r="M55" s="188">
        <f t="shared" si="20"/>
        <v>115.52380952380952</v>
      </c>
      <c r="N55" s="193">
        <f t="shared" si="20"/>
        <v>454.47619047619048</v>
      </c>
      <c r="O55" s="196">
        <f t="shared" si="20"/>
        <v>314</v>
      </c>
      <c r="P55" s="188">
        <f t="shared" si="20"/>
        <v>183.71428571428572</v>
      </c>
      <c r="Q55" s="189">
        <f t="shared" si="20"/>
        <v>231.0952380952381</v>
      </c>
      <c r="R55" s="190">
        <f t="shared" si="20"/>
        <v>170.28571428571428</v>
      </c>
      <c r="S55" s="191">
        <f t="shared" si="20"/>
        <v>329.38095238095241</v>
      </c>
      <c r="T55" s="188">
        <f t="shared" si="20"/>
        <v>92.523809523809518</v>
      </c>
      <c r="U55" s="192">
        <f t="shared" si="20"/>
        <v>25.80952380952381</v>
      </c>
      <c r="V55" s="190">
        <f t="shared" si="20"/>
        <v>423.1904761904762</v>
      </c>
      <c r="W55" s="197">
        <f t="shared" si="20"/>
        <v>92.285714285714292</v>
      </c>
      <c r="X55" s="188">
        <f t="shared" si="20"/>
        <v>148.9047619047619</v>
      </c>
      <c r="Y55" s="192">
        <f t="shared" si="20"/>
        <v>182.04761904761904</v>
      </c>
      <c r="Z55" s="190">
        <f t="shared" si="20"/>
        <v>289.42857142857144</v>
      </c>
      <c r="AA55" s="188">
        <f t="shared" si="20"/>
        <v>776.33333333333337</v>
      </c>
      <c r="AB55" s="165">
        <f t="shared" si="5"/>
        <v>3025.8571428571431</v>
      </c>
      <c r="AC55" s="166">
        <f t="shared" si="6"/>
        <v>3751.9523809523812</v>
      </c>
    </row>
    <row r="56" spans="1:29" x14ac:dyDescent="0.2">
      <c r="A56" s="132" t="s">
        <v>33</v>
      </c>
      <c r="B56" s="198">
        <f t="shared" ref="B56:AA56" si="21">+B24/$B$65</f>
        <v>127.42857142857143</v>
      </c>
      <c r="C56" s="182">
        <f t="shared" si="21"/>
        <v>369.52380952380952</v>
      </c>
      <c r="D56" s="183">
        <f t="shared" si="21"/>
        <v>36.714285714285715</v>
      </c>
      <c r="E56" s="184">
        <f t="shared" si="21"/>
        <v>196.0952380952381</v>
      </c>
      <c r="F56" s="181">
        <f t="shared" si="21"/>
        <v>56.142857142857146</v>
      </c>
      <c r="G56" s="185">
        <f t="shared" si="21"/>
        <v>260.61904761904759</v>
      </c>
      <c r="H56" s="183">
        <f t="shared" si="21"/>
        <v>115.9047619047619</v>
      </c>
      <c r="I56" s="184">
        <f t="shared" si="21"/>
        <v>343.90476190476193</v>
      </c>
      <c r="J56" s="181">
        <f t="shared" si="21"/>
        <v>30.285714285714285</v>
      </c>
      <c r="K56" s="182">
        <f t="shared" si="21"/>
        <v>43.095238095238095</v>
      </c>
      <c r="L56" s="183">
        <f t="shared" si="21"/>
        <v>189.14285714285714</v>
      </c>
      <c r="M56" s="181">
        <f t="shared" si="21"/>
        <v>81.047619047619051</v>
      </c>
      <c r="N56" s="186">
        <f t="shared" si="21"/>
        <v>281</v>
      </c>
      <c r="O56" s="199">
        <f t="shared" si="21"/>
        <v>182.47619047619048</v>
      </c>
      <c r="P56" s="181">
        <f t="shared" si="21"/>
        <v>86.571428571428569</v>
      </c>
      <c r="Q56" s="182">
        <f t="shared" si="21"/>
        <v>135.42857142857142</v>
      </c>
      <c r="R56" s="183">
        <f t="shared" si="21"/>
        <v>77.714285714285708</v>
      </c>
      <c r="S56" s="184">
        <f t="shared" si="21"/>
        <v>197.1904761904762</v>
      </c>
      <c r="T56" s="181">
        <f t="shared" si="21"/>
        <v>35.571428571428569</v>
      </c>
      <c r="U56" s="185">
        <f t="shared" si="21"/>
        <v>15.19047619047619</v>
      </c>
      <c r="V56" s="183">
        <f t="shared" si="21"/>
        <v>226.61904761904762</v>
      </c>
      <c r="W56" s="200">
        <f t="shared" si="21"/>
        <v>82.38095238095238</v>
      </c>
      <c r="X56" s="181">
        <f t="shared" si="21"/>
        <v>42.61904761904762</v>
      </c>
      <c r="Y56" s="185">
        <f t="shared" si="21"/>
        <v>97.428571428571431</v>
      </c>
      <c r="Z56" s="183">
        <f t="shared" si="21"/>
        <v>146.57142857142858</v>
      </c>
      <c r="AA56" s="181">
        <f t="shared" si="21"/>
        <v>455.33333333333331</v>
      </c>
      <c r="AB56" s="165">
        <f t="shared" si="5"/>
        <v>1452.2857142857144</v>
      </c>
      <c r="AC56" s="166">
        <f t="shared" si="6"/>
        <v>2459.7142857142853</v>
      </c>
    </row>
    <row r="57" spans="1:29" x14ac:dyDescent="0.2">
      <c r="A57" s="140" t="s">
        <v>34</v>
      </c>
      <c r="B57" s="195">
        <f t="shared" ref="B57:AA57" si="22">+B25/$B$65</f>
        <v>4.7619047619047619</v>
      </c>
      <c r="C57" s="189">
        <f t="shared" si="22"/>
        <v>162.76190476190476</v>
      </c>
      <c r="D57" s="190">
        <f t="shared" si="22"/>
        <v>4.1428571428571432</v>
      </c>
      <c r="E57" s="191">
        <f t="shared" si="22"/>
        <v>97.142857142857139</v>
      </c>
      <c r="F57" s="188">
        <f t="shared" si="22"/>
        <v>7.1904761904761907</v>
      </c>
      <c r="G57" s="192">
        <f t="shared" si="22"/>
        <v>91.80952380952381</v>
      </c>
      <c r="H57" s="190">
        <f t="shared" si="22"/>
        <v>20.571428571428573</v>
      </c>
      <c r="I57" s="191">
        <f t="shared" si="22"/>
        <v>109.14285714285714</v>
      </c>
      <c r="J57" s="188">
        <f t="shared" si="22"/>
        <v>2.9523809523809526</v>
      </c>
      <c r="K57" s="189">
        <f t="shared" si="22"/>
        <v>15.19047619047619</v>
      </c>
      <c r="L57" s="190">
        <f t="shared" si="22"/>
        <v>40.714285714285715</v>
      </c>
      <c r="M57" s="188">
        <f t="shared" si="22"/>
        <v>24.285714285714285</v>
      </c>
      <c r="N57" s="193">
        <f t="shared" si="22"/>
        <v>56.238095238095241</v>
      </c>
      <c r="O57" s="196">
        <f t="shared" si="22"/>
        <v>60.761904761904759</v>
      </c>
      <c r="P57" s="188">
        <f t="shared" si="22"/>
        <v>16.38095238095238</v>
      </c>
      <c r="Q57" s="189">
        <f t="shared" si="22"/>
        <v>40.476190476190474</v>
      </c>
      <c r="R57" s="190">
        <f t="shared" si="22"/>
        <v>18.238095238095237</v>
      </c>
      <c r="S57" s="191">
        <f t="shared" si="22"/>
        <v>56.666666666666664</v>
      </c>
      <c r="T57" s="188">
        <f t="shared" si="22"/>
        <v>11.80952380952381</v>
      </c>
      <c r="U57" s="192">
        <f t="shared" si="22"/>
        <v>7.5238095238095237</v>
      </c>
      <c r="V57" s="190">
        <f t="shared" si="22"/>
        <v>30.285714285714285</v>
      </c>
      <c r="W57" s="197">
        <f t="shared" si="22"/>
        <v>29.666666666666668</v>
      </c>
      <c r="X57" s="188">
        <f t="shared" si="22"/>
        <v>12.476190476190476</v>
      </c>
      <c r="Y57" s="192">
        <f t="shared" si="22"/>
        <v>33.238095238095241</v>
      </c>
      <c r="Z57" s="190">
        <f t="shared" si="22"/>
        <v>47.095238095238095</v>
      </c>
      <c r="AA57" s="188">
        <f t="shared" si="22"/>
        <v>111.42857142857143</v>
      </c>
      <c r="AB57" s="165">
        <f t="shared" si="5"/>
        <v>272.85714285714283</v>
      </c>
      <c r="AC57" s="166">
        <f t="shared" si="6"/>
        <v>840.09523809523796</v>
      </c>
    </row>
    <row r="58" spans="1:29" x14ac:dyDescent="0.2">
      <c r="A58" s="132" t="s">
        <v>35</v>
      </c>
      <c r="B58" s="198">
        <f t="shared" ref="B58:AA58" si="23">+B26/$B$65</f>
        <v>0</v>
      </c>
      <c r="C58" s="182">
        <f t="shared" si="23"/>
        <v>14.428571428571429</v>
      </c>
      <c r="D58" s="183">
        <f t="shared" si="23"/>
        <v>0.19047619047619047</v>
      </c>
      <c r="E58" s="184">
        <f t="shared" si="23"/>
        <v>13.476190476190476</v>
      </c>
      <c r="F58" s="181">
        <f t="shared" si="23"/>
        <v>0.2857142857142857</v>
      </c>
      <c r="G58" s="185">
        <f t="shared" si="23"/>
        <v>5.2380952380952381</v>
      </c>
      <c r="H58" s="183">
        <f t="shared" si="23"/>
        <v>2.0952380952380953</v>
      </c>
      <c r="I58" s="184">
        <f t="shared" si="23"/>
        <v>9.4285714285714288</v>
      </c>
      <c r="J58" s="181">
        <f t="shared" si="23"/>
        <v>9.5238095238095233E-2</v>
      </c>
      <c r="K58" s="182">
        <f t="shared" si="23"/>
        <v>0.61904761904761907</v>
      </c>
      <c r="L58" s="183">
        <f t="shared" si="23"/>
        <v>3.8571428571428572</v>
      </c>
      <c r="M58" s="181">
        <f t="shared" si="23"/>
        <v>1.4285714285714286</v>
      </c>
      <c r="N58" s="186">
        <f t="shared" si="23"/>
        <v>1.9047619047619047</v>
      </c>
      <c r="O58" s="199">
        <f t="shared" si="23"/>
        <v>3.2857142857142856</v>
      </c>
      <c r="P58" s="181">
        <f t="shared" si="23"/>
        <v>1</v>
      </c>
      <c r="Q58" s="182">
        <f t="shared" si="23"/>
        <v>1.5714285714285714</v>
      </c>
      <c r="R58" s="183">
        <f t="shared" si="23"/>
        <v>1</v>
      </c>
      <c r="S58" s="184">
        <f t="shared" si="23"/>
        <v>3.1428571428571428</v>
      </c>
      <c r="T58" s="181">
        <f t="shared" si="23"/>
        <v>0.2857142857142857</v>
      </c>
      <c r="U58" s="185">
        <f t="shared" si="23"/>
        <v>1.4761904761904763</v>
      </c>
      <c r="V58" s="183">
        <f t="shared" si="23"/>
        <v>1.2857142857142858</v>
      </c>
      <c r="W58" s="200">
        <f t="shared" si="23"/>
        <v>0.80952380952380953</v>
      </c>
      <c r="X58" s="181">
        <f t="shared" si="23"/>
        <v>0.33333333333333331</v>
      </c>
      <c r="Y58" s="185">
        <f t="shared" si="23"/>
        <v>2.1428571428571428</v>
      </c>
      <c r="Z58" s="183">
        <f t="shared" si="23"/>
        <v>1.5714285714285714</v>
      </c>
      <c r="AA58" s="181">
        <f t="shared" si="23"/>
        <v>5.666666666666667</v>
      </c>
      <c r="AB58" s="165">
        <f t="shared" si="5"/>
        <v>13.904761904761907</v>
      </c>
      <c r="AC58" s="166">
        <f t="shared" si="6"/>
        <v>62.714285714285722</v>
      </c>
    </row>
    <row r="59" spans="1:29" x14ac:dyDescent="0.2">
      <c r="A59" s="140" t="s">
        <v>36</v>
      </c>
      <c r="B59" s="195">
        <f t="shared" ref="B59:AA59" si="24">+B27/$B$65</f>
        <v>0</v>
      </c>
      <c r="C59" s="189">
        <f t="shared" si="24"/>
        <v>0.52380952380952384</v>
      </c>
      <c r="D59" s="190">
        <f t="shared" si="24"/>
        <v>0</v>
      </c>
      <c r="E59" s="191">
        <f t="shared" si="24"/>
        <v>0.2857142857142857</v>
      </c>
      <c r="F59" s="188">
        <f t="shared" si="24"/>
        <v>0</v>
      </c>
      <c r="G59" s="192">
        <f t="shared" si="24"/>
        <v>4.7619047619047616E-2</v>
      </c>
      <c r="H59" s="190">
        <f t="shared" si="24"/>
        <v>0</v>
      </c>
      <c r="I59" s="191">
        <f t="shared" si="24"/>
        <v>0</v>
      </c>
      <c r="J59" s="188">
        <f t="shared" si="24"/>
        <v>0</v>
      </c>
      <c r="K59" s="192">
        <f t="shared" si="24"/>
        <v>0</v>
      </c>
      <c r="L59" s="190">
        <f t="shared" si="24"/>
        <v>0</v>
      </c>
      <c r="M59" s="188">
        <f t="shared" si="24"/>
        <v>0</v>
      </c>
      <c r="N59" s="193">
        <f t="shared" si="24"/>
        <v>0</v>
      </c>
      <c r="O59" s="196">
        <f t="shared" si="24"/>
        <v>0</v>
      </c>
      <c r="P59" s="188">
        <f t="shared" si="24"/>
        <v>0</v>
      </c>
      <c r="Q59" s="192">
        <f t="shared" si="24"/>
        <v>0</v>
      </c>
      <c r="R59" s="190">
        <f t="shared" si="24"/>
        <v>0</v>
      </c>
      <c r="S59" s="191">
        <f t="shared" si="24"/>
        <v>0</v>
      </c>
      <c r="T59" s="188">
        <f t="shared" si="24"/>
        <v>0</v>
      </c>
      <c r="U59" s="192">
        <f t="shared" si="24"/>
        <v>0</v>
      </c>
      <c r="V59" s="190">
        <f t="shared" si="24"/>
        <v>0</v>
      </c>
      <c r="W59" s="191">
        <f t="shared" si="24"/>
        <v>0</v>
      </c>
      <c r="X59" s="188">
        <f t="shared" si="24"/>
        <v>0</v>
      </c>
      <c r="Y59" s="192">
        <f t="shared" si="24"/>
        <v>0</v>
      </c>
      <c r="Z59" s="190">
        <f t="shared" si="24"/>
        <v>0</v>
      </c>
      <c r="AA59" s="188">
        <f t="shared" si="24"/>
        <v>0</v>
      </c>
      <c r="AB59" s="165">
        <f t="shared" si="5"/>
        <v>0</v>
      </c>
      <c r="AC59" s="166">
        <f t="shared" si="6"/>
        <v>0.85714285714285721</v>
      </c>
    </row>
    <row r="60" spans="1:29" x14ac:dyDescent="0.2">
      <c r="A60" s="132" t="s">
        <v>37</v>
      </c>
      <c r="B60" s="57">
        <f t="shared" ref="B60:AA60" si="25">+B28/$B$65</f>
        <v>0</v>
      </c>
      <c r="C60" s="58">
        <f t="shared" si="25"/>
        <v>0</v>
      </c>
      <c r="D60" s="134">
        <f t="shared" si="25"/>
        <v>0</v>
      </c>
      <c r="E60" s="135">
        <f t="shared" si="25"/>
        <v>0</v>
      </c>
      <c r="F60" s="133">
        <f t="shared" si="25"/>
        <v>0</v>
      </c>
      <c r="G60" s="136">
        <f t="shared" si="25"/>
        <v>0</v>
      </c>
      <c r="H60" s="134">
        <f t="shared" si="25"/>
        <v>0</v>
      </c>
      <c r="I60" s="135">
        <f t="shared" si="25"/>
        <v>0</v>
      </c>
      <c r="J60" s="133">
        <f t="shared" si="25"/>
        <v>0</v>
      </c>
      <c r="K60" s="136">
        <f t="shared" si="25"/>
        <v>0</v>
      </c>
      <c r="L60" s="134">
        <f t="shared" si="25"/>
        <v>0</v>
      </c>
      <c r="M60" s="133">
        <f t="shared" si="25"/>
        <v>0</v>
      </c>
      <c r="N60" s="137">
        <f t="shared" si="25"/>
        <v>0</v>
      </c>
      <c r="O60" s="138">
        <f t="shared" si="25"/>
        <v>0</v>
      </c>
      <c r="P60" s="133">
        <f t="shared" si="25"/>
        <v>0</v>
      </c>
      <c r="Q60" s="136">
        <f t="shared" si="25"/>
        <v>0</v>
      </c>
      <c r="R60" s="134">
        <f t="shared" si="25"/>
        <v>0</v>
      </c>
      <c r="S60" s="184">
        <f t="shared" si="25"/>
        <v>4.7619047619047616E-2</v>
      </c>
      <c r="T60" s="133">
        <f t="shared" si="25"/>
        <v>0</v>
      </c>
      <c r="U60" s="136">
        <f t="shared" si="25"/>
        <v>0</v>
      </c>
      <c r="V60" s="134">
        <f t="shared" si="25"/>
        <v>0</v>
      </c>
      <c r="W60" s="135">
        <f t="shared" si="25"/>
        <v>0</v>
      </c>
      <c r="X60" s="133">
        <f t="shared" si="25"/>
        <v>0</v>
      </c>
      <c r="Y60" s="136">
        <f t="shared" si="25"/>
        <v>0</v>
      </c>
      <c r="Z60" s="139">
        <f t="shared" si="25"/>
        <v>0</v>
      </c>
      <c r="AA60" s="2">
        <f t="shared" si="25"/>
        <v>0</v>
      </c>
      <c r="AB60" s="165">
        <f t="shared" si="5"/>
        <v>0</v>
      </c>
      <c r="AC60" s="166">
        <f t="shared" si="6"/>
        <v>4.7619047619047616E-2</v>
      </c>
    </row>
    <row r="61" spans="1:29" x14ac:dyDescent="0.2">
      <c r="A61" s="140" t="s">
        <v>38</v>
      </c>
      <c r="B61" s="55">
        <f t="shared" ref="B61:AA62" si="26">B29/5</f>
        <v>0</v>
      </c>
      <c r="C61" s="56">
        <f t="shared" si="26"/>
        <v>0</v>
      </c>
      <c r="D61" s="145">
        <f t="shared" si="26"/>
        <v>0</v>
      </c>
      <c r="E61" s="142">
        <f t="shared" si="26"/>
        <v>0</v>
      </c>
      <c r="F61" s="143">
        <f t="shared" si="26"/>
        <v>0</v>
      </c>
      <c r="G61" s="144">
        <f t="shared" si="26"/>
        <v>0</v>
      </c>
      <c r="H61" s="145">
        <f t="shared" si="26"/>
        <v>0</v>
      </c>
      <c r="I61" s="142">
        <f t="shared" si="26"/>
        <v>0</v>
      </c>
      <c r="J61" s="143">
        <f t="shared" si="26"/>
        <v>0</v>
      </c>
      <c r="K61" s="144">
        <f t="shared" si="26"/>
        <v>0</v>
      </c>
      <c r="L61" s="145">
        <f t="shared" si="26"/>
        <v>0</v>
      </c>
      <c r="M61" s="143">
        <f t="shared" si="26"/>
        <v>0</v>
      </c>
      <c r="N61" s="147">
        <f t="shared" si="26"/>
        <v>0</v>
      </c>
      <c r="O61" s="146">
        <f t="shared" si="26"/>
        <v>0</v>
      </c>
      <c r="P61" s="143">
        <f t="shared" si="26"/>
        <v>0</v>
      </c>
      <c r="Q61" s="144">
        <f t="shared" si="26"/>
        <v>0</v>
      </c>
      <c r="R61" s="145">
        <f t="shared" si="26"/>
        <v>0</v>
      </c>
      <c r="S61" s="142">
        <f t="shared" si="26"/>
        <v>0</v>
      </c>
      <c r="T61" s="143">
        <f t="shared" si="26"/>
        <v>0</v>
      </c>
      <c r="U61" s="144">
        <f t="shared" si="26"/>
        <v>0</v>
      </c>
      <c r="V61" s="145">
        <f t="shared" si="26"/>
        <v>0</v>
      </c>
      <c r="W61" s="142">
        <f t="shared" si="26"/>
        <v>0</v>
      </c>
      <c r="X61" s="143">
        <f t="shared" si="26"/>
        <v>0</v>
      </c>
      <c r="Y61" s="144">
        <f t="shared" si="26"/>
        <v>0</v>
      </c>
      <c r="Z61" s="3">
        <f t="shared" si="26"/>
        <v>0</v>
      </c>
      <c r="AA61" s="141">
        <f t="shared" si="26"/>
        <v>0</v>
      </c>
      <c r="AB61" s="165">
        <f t="shared" si="5"/>
        <v>0</v>
      </c>
      <c r="AC61" s="166">
        <f t="shared" si="6"/>
        <v>0</v>
      </c>
    </row>
    <row r="62" spans="1:29" ht="13.5" thickBot="1" x14ac:dyDescent="0.25">
      <c r="A62" s="132" t="s">
        <v>39</v>
      </c>
      <c r="B62" s="57">
        <f t="shared" si="26"/>
        <v>0</v>
      </c>
      <c r="C62" s="58">
        <f t="shared" si="26"/>
        <v>0</v>
      </c>
      <c r="D62" s="134">
        <f t="shared" si="26"/>
        <v>0</v>
      </c>
      <c r="E62" s="135">
        <f t="shared" si="26"/>
        <v>0</v>
      </c>
      <c r="F62" s="133">
        <f t="shared" si="26"/>
        <v>0</v>
      </c>
      <c r="G62" s="136">
        <f t="shared" si="26"/>
        <v>0</v>
      </c>
      <c r="H62" s="134">
        <f t="shared" si="26"/>
        <v>0</v>
      </c>
      <c r="I62" s="135">
        <f t="shared" si="26"/>
        <v>0</v>
      </c>
      <c r="J62" s="133">
        <f t="shared" si="26"/>
        <v>0</v>
      </c>
      <c r="K62" s="136">
        <f t="shared" si="26"/>
        <v>0</v>
      </c>
      <c r="L62" s="134">
        <f t="shared" si="26"/>
        <v>0</v>
      </c>
      <c r="M62" s="133">
        <f t="shared" si="26"/>
        <v>0</v>
      </c>
      <c r="N62" s="137">
        <f t="shared" si="26"/>
        <v>0</v>
      </c>
      <c r="O62" s="138">
        <f t="shared" si="26"/>
        <v>0</v>
      </c>
      <c r="P62" s="133">
        <f t="shared" si="26"/>
        <v>0</v>
      </c>
      <c r="Q62" s="136">
        <f t="shared" si="26"/>
        <v>0</v>
      </c>
      <c r="R62" s="134">
        <f t="shared" si="26"/>
        <v>0.2</v>
      </c>
      <c r="S62" s="135">
        <f t="shared" si="26"/>
        <v>0</v>
      </c>
      <c r="T62" s="133">
        <f t="shared" si="26"/>
        <v>0</v>
      </c>
      <c r="U62" s="136">
        <f t="shared" si="26"/>
        <v>0</v>
      </c>
      <c r="V62" s="134">
        <f t="shared" si="26"/>
        <v>0</v>
      </c>
      <c r="W62" s="135">
        <f t="shared" si="26"/>
        <v>0</v>
      </c>
      <c r="X62" s="133">
        <f t="shared" si="26"/>
        <v>0</v>
      </c>
      <c r="Y62" s="136">
        <f t="shared" si="26"/>
        <v>0</v>
      </c>
      <c r="Z62" s="139">
        <f t="shared" si="26"/>
        <v>0</v>
      </c>
      <c r="AA62" s="2">
        <f t="shared" si="26"/>
        <v>0</v>
      </c>
      <c r="AB62" s="165">
        <f t="shared" si="5"/>
        <v>0.2</v>
      </c>
      <c r="AC62" s="166">
        <f t="shared" si="6"/>
        <v>0</v>
      </c>
    </row>
    <row r="63" spans="1:29" s="89" customFormat="1" ht="14.25" thickTop="1" thickBot="1" x14ac:dyDescent="0.25">
      <c r="A63" s="9" t="s">
        <v>47</v>
      </c>
      <c r="B63" s="14">
        <f t="shared" ref="B63:AA63" si="27">SUM(B39:B62)</f>
        <v>5215.7142857142862</v>
      </c>
      <c r="C63" s="1">
        <f t="shared" si="27"/>
        <v>5443.4285714285716</v>
      </c>
      <c r="D63" s="43">
        <f t="shared" si="27"/>
        <v>2606.7142857142858</v>
      </c>
      <c r="E63" s="261">
        <f t="shared" si="27"/>
        <v>3069.1428571428569</v>
      </c>
      <c r="F63" s="14">
        <f t="shared" si="27"/>
        <v>4177.2380952380945</v>
      </c>
      <c r="G63" s="1">
        <f t="shared" si="27"/>
        <v>3231.8571428571431</v>
      </c>
      <c r="H63" s="43">
        <f t="shared" si="27"/>
        <v>6114.6190476190468</v>
      </c>
      <c r="I63" s="261">
        <f t="shared" si="27"/>
        <v>5928.1428571428578</v>
      </c>
      <c r="J63" s="14">
        <f t="shared" si="27"/>
        <v>1551.1904761904759</v>
      </c>
      <c r="K63" s="1">
        <f t="shared" si="27"/>
        <v>1348.0476190476193</v>
      </c>
      <c r="L63" s="43">
        <f t="shared" si="27"/>
        <v>3332.428571428572</v>
      </c>
      <c r="M63" s="261">
        <f t="shared" si="27"/>
        <v>3464.3809523809523</v>
      </c>
      <c r="N63" s="14">
        <f t="shared" si="27"/>
        <v>5202.4285714285716</v>
      </c>
      <c r="O63" s="1">
        <f t="shared" si="27"/>
        <v>5273.4285714285716</v>
      </c>
      <c r="P63" s="43">
        <f t="shared" si="27"/>
        <v>2808.2857142857142</v>
      </c>
      <c r="Q63" s="261">
        <f t="shared" si="27"/>
        <v>2620.9523809523803</v>
      </c>
      <c r="R63" s="14">
        <f t="shared" si="27"/>
        <v>3520.8190476190475</v>
      </c>
      <c r="S63" s="1">
        <f t="shared" si="27"/>
        <v>3460.7619047619046</v>
      </c>
      <c r="T63" s="43">
        <f t="shared" si="27"/>
        <v>1159.952380952381</v>
      </c>
      <c r="U63" s="261">
        <f t="shared" si="27"/>
        <v>1002.0476190476189</v>
      </c>
      <c r="V63" s="14">
        <f t="shared" si="27"/>
        <v>4302.8571428571431</v>
      </c>
      <c r="W63" s="1">
        <f t="shared" si="27"/>
        <v>3084.4285714285716</v>
      </c>
      <c r="X63" s="43">
        <f t="shared" si="27"/>
        <v>2520.1904761904761</v>
      </c>
      <c r="Y63" s="261">
        <f t="shared" si="27"/>
        <v>2254.1904761904766</v>
      </c>
      <c r="Z63" s="14">
        <f t="shared" si="27"/>
        <v>5957.1428571428569</v>
      </c>
      <c r="AA63" s="1">
        <f t="shared" si="27"/>
        <v>8197.9523809523798</v>
      </c>
      <c r="AB63" s="43">
        <f>AB31/B65</f>
        <v>48469.428571428572</v>
      </c>
      <c r="AC63" s="1">
        <f>SUM(AC39:AC62)</f>
        <v>48378.761904761894</v>
      </c>
    </row>
    <row r="64" spans="1:29" ht="15.75" thickTop="1" x14ac:dyDescent="0.2">
      <c r="A64" s="8"/>
      <c r="AB64" s="176" t="str">
        <f>IF(AB63='Daily Total'!D45,"Correct","Wrong")</f>
        <v>Correct</v>
      </c>
      <c r="AC64" s="176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21</v>
      </c>
    </row>
    <row r="67" spans="1:30" s="8" customFormat="1" x14ac:dyDescent="0.2">
      <c r="A67" s="44" t="s">
        <v>52</v>
      </c>
      <c r="B67" s="18"/>
      <c r="C67" s="18"/>
      <c r="AB67" s="44"/>
      <c r="AC67" s="44"/>
    </row>
    <row r="68" spans="1:30" s="8" customFormat="1" ht="13.5" thickBot="1" x14ac:dyDescent="0.25">
      <c r="A68" s="44"/>
      <c r="B68" s="18"/>
      <c r="C68" s="18"/>
      <c r="AB68" s="44"/>
      <c r="AC68" s="44"/>
    </row>
    <row r="69" spans="1:30" s="8" customFormat="1" ht="14.25" thickTop="1" thickBot="1" x14ac:dyDescent="0.25">
      <c r="A69" s="273" t="s">
        <v>0</v>
      </c>
      <c r="B69" s="264" t="s">
        <v>1</v>
      </c>
      <c r="C69" s="265"/>
      <c r="D69" s="264" t="s">
        <v>2</v>
      </c>
      <c r="E69" s="265"/>
      <c r="F69" s="264" t="s">
        <v>3</v>
      </c>
      <c r="G69" s="265"/>
      <c r="H69" s="264" t="s">
        <v>4</v>
      </c>
      <c r="I69" s="265"/>
      <c r="J69" s="264" t="s">
        <v>5</v>
      </c>
      <c r="K69" s="265"/>
      <c r="L69" s="264" t="s">
        <v>6</v>
      </c>
      <c r="M69" s="265"/>
      <c r="N69" s="264" t="s">
        <v>7</v>
      </c>
      <c r="O69" s="265"/>
      <c r="P69" s="264" t="s">
        <v>8</v>
      </c>
      <c r="Q69" s="265"/>
      <c r="R69" s="264" t="s">
        <v>9</v>
      </c>
      <c r="S69" s="265"/>
      <c r="T69" s="264" t="s">
        <v>10</v>
      </c>
      <c r="U69" s="265"/>
      <c r="V69" s="264" t="s">
        <v>11</v>
      </c>
      <c r="W69" s="265"/>
      <c r="X69" s="264" t="s">
        <v>12</v>
      </c>
      <c r="Y69" s="265"/>
      <c r="Z69" s="264" t="s">
        <v>40</v>
      </c>
      <c r="AA69" s="265"/>
      <c r="AB69" s="264" t="s">
        <v>51</v>
      </c>
      <c r="AC69" s="265"/>
    </row>
    <row r="70" spans="1:30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0" s="8" customFormat="1" ht="13.5" thickTop="1" x14ac:dyDescent="0.2">
      <c r="A71" s="229" t="s">
        <v>16</v>
      </c>
      <c r="B71" s="230">
        <f>B7/B31</f>
        <v>0</v>
      </c>
      <c r="C71" s="231">
        <f t="shared" ref="C71:AC71" si="28">C7/C31</f>
        <v>0</v>
      </c>
      <c r="D71" s="232">
        <f t="shared" si="28"/>
        <v>0</v>
      </c>
      <c r="E71" s="233">
        <f t="shared" si="28"/>
        <v>0</v>
      </c>
      <c r="F71" s="230">
        <f t="shared" si="28"/>
        <v>0</v>
      </c>
      <c r="G71" s="231">
        <f t="shared" si="28"/>
        <v>0</v>
      </c>
      <c r="H71" s="232">
        <f t="shared" si="28"/>
        <v>0</v>
      </c>
      <c r="I71" s="233">
        <f t="shared" si="28"/>
        <v>0</v>
      </c>
      <c r="J71" s="230">
        <f t="shared" si="28"/>
        <v>0</v>
      </c>
      <c r="K71" s="231">
        <f t="shared" si="28"/>
        <v>0</v>
      </c>
      <c r="L71" s="232">
        <f t="shared" si="28"/>
        <v>0</v>
      </c>
      <c r="M71" s="230">
        <f t="shared" si="28"/>
        <v>0</v>
      </c>
      <c r="N71" s="234">
        <f t="shared" si="28"/>
        <v>0</v>
      </c>
      <c r="O71" s="235">
        <f t="shared" si="28"/>
        <v>0</v>
      </c>
      <c r="P71" s="230">
        <f t="shared" si="28"/>
        <v>0</v>
      </c>
      <c r="Q71" s="231">
        <f t="shared" si="28"/>
        <v>0</v>
      </c>
      <c r="R71" s="232">
        <f t="shared" si="28"/>
        <v>0</v>
      </c>
      <c r="S71" s="233">
        <f t="shared" si="28"/>
        <v>0</v>
      </c>
      <c r="T71" s="230">
        <f t="shared" si="28"/>
        <v>0</v>
      </c>
      <c r="U71" s="231">
        <f t="shared" si="28"/>
        <v>0</v>
      </c>
      <c r="V71" s="232">
        <f t="shared" si="28"/>
        <v>0</v>
      </c>
      <c r="W71" s="233">
        <f t="shared" si="28"/>
        <v>0</v>
      </c>
      <c r="X71" s="230">
        <f t="shared" si="28"/>
        <v>0</v>
      </c>
      <c r="Y71" s="231">
        <f t="shared" si="28"/>
        <v>0</v>
      </c>
      <c r="Z71" s="232">
        <f t="shared" si="28"/>
        <v>0</v>
      </c>
      <c r="AA71" s="230">
        <f t="shared" si="28"/>
        <v>0</v>
      </c>
      <c r="AB71" s="236">
        <f t="shared" si="28"/>
        <v>0</v>
      </c>
      <c r="AC71" s="237">
        <f t="shared" si="28"/>
        <v>0</v>
      </c>
      <c r="AD71" s="18"/>
    </row>
    <row r="72" spans="1:30" s="8" customFormat="1" x14ac:dyDescent="0.2">
      <c r="A72" s="238" t="s">
        <v>17</v>
      </c>
      <c r="B72" s="239">
        <f>B8/B31</f>
        <v>2.3874737514836118E-2</v>
      </c>
      <c r="C72" s="240">
        <f t="shared" ref="C72:AC72" si="29">C8/C31</f>
        <v>8.7479879627685639E-6</v>
      </c>
      <c r="D72" s="241">
        <f t="shared" si="29"/>
        <v>2.6305694086699184E-2</v>
      </c>
      <c r="E72" s="242">
        <f t="shared" si="29"/>
        <v>4.6546266989387451E-5</v>
      </c>
      <c r="F72" s="239">
        <f t="shared" si="29"/>
        <v>2.9103303618248557E-2</v>
      </c>
      <c r="G72" s="240">
        <f t="shared" si="29"/>
        <v>3.3888815217551462E-4</v>
      </c>
      <c r="H72" s="241">
        <f t="shared" si="29"/>
        <v>1.4524130304422657E-2</v>
      </c>
      <c r="I72" s="242">
        <f t="shared" si="29"/>
        <v>1.1647428328152235E-3</v>
      </c>
      <c r="J72" s="239">
        <f t="shared" si="29"/>
        <v>8.5034535686876432E-3</v>
      </c>
      <c r="K72" s="240">
        <f t="shared" si="29"/>
        <v>2.9672542301035008E-3</v>
      </c>
      <c r="L72" s="241">
        <f t="shared" si="29"/>
        <v>3.1294208428001885E-3</v>
      </c>
      <c r="M72" s="239">
        <f t="shared" si="29"/>
        <v>2.5428854189575543E-3</v>
      </c>
      <c r="N72" s="243">
        <f t="shared" si="29"/>
        <v>5.1624241425707778E-3</v>
      </c>
      <c r="O72" s="244">
        <f t="shared" si="29"/>
        <v>1.9595094905275326E-3</v>
      </c>
      <c r="P72" s="239">
        <f t="shared" si="29"/>
        <v>2.6961033675857158E-3</v>
      </c>
      <c r="Q72" s="240">
        <f t="shared" si="29"/>
        <v>8.5392441860465121E-4</v>
      </c>
      <c r="R72" s="241">
        <f t="shared" si="29"/>
        <v>2.8403711418291989E-3</v>
      </c>
      <c r="S72" s="242">
        <f t="shared" si="29"/>
        <v>3.1647311354504923E-4</v>
      </c>
      <c r="T72" s="239">
        <f t="shared" si="29"/>
        <v>2.0526294182848228E-4</v>
      </c>
      <c r="U72" s="240">
        <f t="shared" si="29"/>
        <v>0</v>
      </c>
      <c r="V72" s="241">
        <f t="shared" si="29"/>
        <v>2.2133687472332892E-5</v>
      </c>
      <c r="W72" s="242">
        <f t="shared" si="29"/>
        <v>0</v>
      </c>
      <c r="X72" s="239">
        <f t="shared" si="29"/>
        <v>0</v>
      </c>
      <c r="Y72" s="240">
        <f t="shared" si="29"/>
        <v>0</v>
      </c>
      <c r="Z72" s="241">
        <f t="shared" si="29"/>
        <v>0</v>
      </c>
      <c r="AA72" s="239">
        <f t="shared" si="29"/>
        <v>0</v>
      </c>
      <c r="AB72" s="245">
        <f t="shared" si="29"/>
        <v>9.7351496967160445E-3</v>
      </c>
      <c r="AC72" s="246">
        <f t="shared" si="29"/>
        <v>7.1656787610462677E-4</v>
      </c>
      <c r="AD72" s="18"/>
    </row>
    <row r="73" spans="1:30" s="8" customFormat="1" x14ac:dyDescent="0.2">
      <c r="A73" s="247" t="s">
        <v>18</v>
      </c>
      <c r="B73" s="248">
        <f>B9/B31</f>
        <v>8.1995800237377889E-2</v>
      </c>
      <c r="C73" s="249">
        <f t="shared" ref="C73:AC73" si="30">C9/C31</f>
        <v>8.7479879627685639E-6</v>
      </c>
      <c r="D73" s="250">
        <f t="shared" si="30"/>
        <v>6.6586288156957302E-2</v>
      </c>
      <c r="E73" s="251">
        <f t="shared" si="30"/>
        <v>5.7407062620244524E-4</v>
      </c>
      <c r="F73" s="248">
        <f t="shared" si="30"/>
        <v>8.4243405303116664E-2</v>
      </c>
      <c r="G73" s="249">
        <f t="shared" si="30"/>
        <v>3.8309095463319042E-3</v>
      </c>
      <c r="H73" s="250">
        <f t="shared" si="30"/>
        <v>5.7380049374255296E-2</v>
      </c>
      <c r="I73" s="251">
        <f t="shared" si="30"/>
        <v>1.1406447052397363E-2</v>
      </c>
      <c r="J73" s="248">
        <f t="shared" si="30"/>
        <v>3.4198004604758248E-2</v>
      </c>
      <c r="K73" s="249">
        <f t="shared" si="30"/>
        <v>2.0700130700483946E-2</v>
      </c>
      <c r="L73" s="250">
        <f t="shared" si="30"/>
        <v>2.7007330561152312E-2</v>
      </c>
      <c r="M73" s="248">
        <f t="shared" si="30"/>
        <v>4.5180888497910708E-2</v>
      </c>
      <c r="N73" s="252">
        <f t="shared" si="30"/>
        <v>3.9624351264519318E-2</v>
      </c>
      <c r="O73" s="253">
        <f t="shared" si="30"/>
        <v>3.1776561738093949E-2</v>
      </c>
      <c r="P73" s="248">
        <f t="shared" si="30"/>
        <v>4.7631159494014308E-2</v>
      </c>
      <c r="Q73" s="249">
        <f t="shared" si="30"/>
        <v>4.4876453488372096E-2</v>
      </c>
      <c r="R73" s="250">
        <f t="shared" si="30"/>
        <v>5.6104092839559611E-2</v>
      </c>
      <c r="S73" s="251">
        <f t="shared" si="30"/>
        <v>2.9266883152622599E-2</v>
      </c>
      <c r="T73" s="248">
        <f t="shared" si="30"/>
        <v>1.995155794572848E-2</v>
      </c>
      <c r="U73" s="249">
        <f t="shared" si="30"/>
        <v>9.1384308321056887E-2</v>
      </c>
      <c r="V73" s="250">
        <f t="shared" si="30"/>
        <v>1.6367861885790171E-2</v>
      </c>
      <c r="W73" s="251">
        <f t="shared" si="30"/>
        <v>5.4250999644913776E-2</v>
      </c>
      <c r="X73" s="248">
        <f t="shared" si="30"/>
        <v>5.5097876199833723E-2</v>
      </c>
      <c r="Y73" s="249">
        <f t="shared" si="30"/>
        <v>5.1861084118467196E-2</v>
      </c>
      <c r="Z73" s="250">
        <f t="shared" si="30"/>
        <v>7.2557953637090333E-2</v>
      </c>
      <c r="AA73" s="248">
        <f t="shared" si="30"/>
        <v>3.42245740806357E-2</v>
      </c>
      <c r="AB73" s="245">
        <f t="shared" si="30"/>
        <v>5.4655953973933497E-2</v>
      </c>
      <c r="AC73" s="246">
        <f t="shared" si="30"/>
        <v>2.7059295991747657E-2</v>
      </c>
      <c r="AD73" s="18"/>
    </row>
    <row r="74" spans="1:30" s="8" customFormat="1" x14ac:dyDescent="0.2">
      <c r="A74" s="238" t="s">
        <v>19</v>
      </c>
      <c r="B74" s="239">
        <f>B10/B31</f>
        <v>8.2826622843056696E-2</v>
      </c>
      <c r="C74" s="240">
        <f t="shared" ref="C74:AC74" si="31">C10/C31</f>
        <v>4.4597242634194137E-2</v>
      </c>
      <c r="D74" s="241">
        <f t="shared" si="31"/>
        <v>7.4203978736230608E-2</v>
      </c>
      <c r="E74" s="242">
        <f t="shared" si="31"/>
        <v>5.4412586110593929E-2</v>
      </c>
      <c r="F74" s="239">
        <f t="shared" si="31"/>
        <v>7.0814618909737587E-2</v>
      </c>
      <c r="G74" s="240">
        <f t="shared" si="31"/>
        <v>5.4457852627856608E-2</v>
      </c>
      <c r="H74" s="241">
        <f t="shared" si="31"/>
        <v>7.4076958421269865E-2</v>
      </c>
      <c r="I74" s="242">
        <f t="shared" si="31"/>
        <v>4.8421171008345983E-2</v>
      </c>
      <c r="J74" s="239">
        <f t="shared" si="31"/>
        <v>4.7766692248656949E-2</v>
      </c>
      <c r="K74" s="240">
        <f t="shared" si="31"/>
        <v>8.3118442898018299E-2</v>
      </c>
      <c r="L74" s="241">
        <f t="shared" si="31"/>
        <v>4.2683013960932256E-2</v>
      </c>
      <c r="M74" s="239">
        <f t="shared" si="31"/>
        <v>8.614196173301078E-2</v>
      </c>
      <c r="N74" s="243">
        <f t="shared" si="31"/>
        <v>6.6626392435767179E-2</v>
      </c>
      <c r="O74" s="244">
        <f t="shared" si="31"/>
        <v>6.9630311896118902E-2</v>
      </c>
      <c r="P74" s="239">
        <f t="shared" si="31"/>
        <v>7.9594397531115413E-2</v>
      </c>
      <c r="Q74" s="240">
        <f t="shared" si="31"/>
        <v>7.4672965116279064E-2</v>
      </c>
      <c r="R74" s="241">
        <f t="shared" si="31"/>
        <v>9.0661941731814868E-2</v>
      </c>
      <c r="S74" s="242">
        <f t="shared" si="31"/>
        <v>4.7195773019979084E-2</v>
      </c>
      <c r="T74" s="239">
        <f t="shared" si="31"/>
        <v>3.7973644238269225E-2</v>
      </c>
      <c r="U74" s="240">
        <f t="shared" si="31"/>
        <v>0.14494131064962221</v>
      </c>
      <c r="V74" s="241">
        <f t="shared" si="31"/>
        <v>4.5307658255865427E-2</v>
      </c>
      <c r="W74" s="242">
        <f t="shared" si="31"/>
        <v>8.342982415512637E-2</v>
      </c>
      <c r="X74" s="239">
        <f t="shared" si="31"/>
        <v>8.0039301640087671E-2</v>
      </c>
      <c r="Y74" s="240">
        <f t="shared" si="31"/>
        <v>8.0970890193924547E-2</v>
      </c>
      <c r="Z74" s="241">
        <f t="shared" si="31"/>
        <v>7.0039968025579533E-2</v>
      </c>
      <c r="AA74" s="239">
        <f t="shared" si="31"/>
        <v>5.574562753765458E-2</v>
      </c>
      <c r="AB74" s="245">
        <f t="shared" si="31"/>
        <v>6.8864222710829995E-2</v>
      </c>
      <c r="AC74" s="246">
        <f t="shared" si="31"/>
        <v>6.3077659027869368E-2</v>
      </c>
      <c r="AD74" s="18"/>
    </row>
    <row r="75" spans="1:30" s="8" customFormat="1" x14ac:dyDescent="0.2">
      <c r="A75" s="247" t="s">
        <v>20</v>
      </c>
      <c r="B75" s="248">
        <f>B11/B31</f>
        <v>9.0066648406829181E-2</v>
      </c>
      <c r="C75" s="249">
        <f t="shared" ref="C75:AC75" si="32">C11/C31</f>
        <v>5.030093078591924E-2</v>
      </c>
      <c r="D75" s="250">
        <f t="shared" si="32"/>
        <v>8.2150490491587652E-2</v>
      </c>
      <c r="E75" s="251">
        <f t="shared" si="32"/>
        <v>5.6336498479488614E-2</v>
      </c>
      <c r="F75" s="248">
        <f t="shared" si="32"/>
        <v>8.2909646382891403E-2</v>
      </c>
      <c r="G75" s="249">
        <f t="shared" si="32"/>
        <v>5.28223489369226E-2</v>
      </c>
      <c r="H75" s="250">
        <f t="shared" si="32"/>
        <v>8.1872483587343364E-2</v>
      </c>
      <c r="I75" s="251">
        <f t="shared" si="32"/>
        <v>5.3787020748487839E-2</v>
      </c>
      <c r="J75" s="248">
        <f t="shared" si="32"/>
        <v>5.4765924788948581E-2</v>
      </c>
      <c r="K75" s="249">
        <f t="shared" si="32"/>
        <v>0.11720654208908828</v>
      </c>
      <c r="L75" s="250">
        <f t="shared" si="32"/>
        <v>4.8141638444720712E-2</v>
      </c>
      <c r="M75" s="248">
        <f t="shared" si="32"/>
        <v>0.11203815702661095</v>
      </c>
      <c r="N75" s="252">
        <f t="shared" si="32"/>
        <v>6.9473048301617379E-2</v>
      </c>
      <c r="O75" s="253">
        <f t="shared" si="32"/>
        <v>8.7401347275649702E-2</v>
      </c>
      <c r="P75" s="248">
        <f t="shared" si="32"/>
        <v>8.3257028521043178E-2</v>
      </c>
      <c r="Q75" s="249">
        <f t="shared" si="32"/>
        <v>6.709665697674419E-2</v>
      </c>
      <c r="R75" s="250">
        <f t="shared" si="32"/>
        <v>9.9805231693131713E-2</v>
      </c>
      <c r="S75" s="251">
        <f t="shared" si="32"/>
        <v>5.3057405470856953E-2</v>
      </c>
      <c r="T75" s="248">
        <f t="shared" si="32"/>
        <v>3.6167330350178578E-2</v>
      </c>
      <c r="U75" s="249">
        <f t="shared" si="32"/>
        <v>0.15050135436962411</v>
      </c>
      <c r="V75" s="250">
        <f t="shared" si="32"/>
        <v>4.7908366533864544E-2</v>
      </c>
      <c r="W75" s="251">
        <f t="shared" si="32"/>
        <v>0.10073641795192441</v>
      </c>
      <c r="X75" s="248">
        <f t="shared" si="32"/>
        <v>8.0851787468823225E-2</v>
      </c>
      <c r="Y75" s="249">
        <f t="shared" si="32"/>
        <v>8.70125480586421E-2</v>
      </c>
      <c r="Z75" s="250">
        <f t="shared" si="32"/>
        <v>6.6970423661071143E-2</v>
      </c>
      <c r="AA75" s="248">
        <f t="shared" si="32"/>
        <v>5.762763059300522E-2</v>
      </c>
      <c r="AB75" s="245">
        <f t="shared" si="32"/>
        <v>7.3730323876218487E-2</v>
      </c>
      <c r="AC75" s="246">
        <f t="shared" si="32"/>
        <v>7.0958921368487152E-2</v>
      </c>
      <c r="AD75" s="18"/>
    </row>
    <row r="76" spans="1:30" s="8" customFormat="1" x14ac:dyDescent="0.2">
      <c r="A76" s="238" t="s">
        <v>21</v>
      </c>
      <c r="B76" s="239">
        <f>B12/B31</f>
        <v>8.8578471651602306E-2</v>
      </c>
      <c r="C76" s="240">
        <f t="shared" ref="C76:AC76" si="33">C12/C31</f>
        <v>6.4472671285604313E-2</v>
      </c>
      <c r="D76" s="241">
        <f t="shared" si="33"/>
        <v>9.4974516358853511E-2</v>
      </c>
      <c r="E76" s="242">
        <f t="shared" si="33"/>
        <v>4.7647861974802953E-2</v>
      </c>
      <c r="F76" s="239">
        <f t="shared" si="33"/>
        <v>7.6183853537311053E-2</v>
      </c>
      <c r="G76" s="240">
        <f t="shared" si="33"/>
        <v>4.8564145633499832E-2</v>
      </c>
      <c r="H76" s="241">
        <f t="shared" si="33"/>
        <v>8.0587506911616966E-2</v>
      </c>
      <c r="I76" s="242">
        <f t="shared" si="33"/>
        <v>5.6911744624109376E-2</v>
      </c>
      <c r="J76" s="239">
        <f t="shared" si="33"/>
        <v>5.7958557175748271E-2</v>
      </c>
      <c r="K76" s="240">
        <f t="shared" si="33"/>
        <v>0.11257903846833163</v>
      </c>
      <c r="L76" s="241">
        <f t="shared" si="33"/>
        <v>4.0182335205270002E-2</v>
      </c>
      <c r="M76" s="239">
        <f t="shared" si="33"/>
        <v>0.12182482955795029</v>
      </c>
      <c r="N76" s="243">
        <f t="shared" si="33"/>
        <v>6.3056631060585261E-2</v>
      </c>
      <c r="O76" s="244">
        <f t="shared" si="33"/>
        <v>9.6693214859764134E-2</v>
      </c>
      <c r="P76" s="239">
        <f t="shared" si="33"/>
        <v>7.9747007155695729E-2</v>
      </c>
      <c r="Q76" s="240">
        <f t="shared" si="33"/>
        <v>6.1101017441860465E-2</v>
      </c>
      <c r="R76" s="241">
        <f t="shared" si="33"/>
        <v>9.8980171504314665E-2</v>
      </c>
      <c r="S76" s="242">
        <f t="shared" si="33"/>
        <v>5.2823490560845399E-2</v>
      </c>
      <c r="T76" s="239">
        <f t="shared" si="33"/>
        <v>3.5305225994498951E-2</v>
      </c>
      <c r="U76" s="240">
        <f t="shared" si="33"/>
        <v>0.12674048377132538</v>
      </c>
      <c r="V76" s="241">
        <f t="shared" si="33"/>
        <v>4.4156706507304119E-2</v>
      </c>
      <c r="W76" s="242">
        <f t="shared" si="33"/>
        <v>0.12089914007379618</v>
      </c>
      <c r="X76" s="239">
        <f t="shared" si="33"/>
        <v>7.3255989721109513E-2</v>
      </c>
      <c r="Y76" s="240">
        <f t="shared" si="33"/>
        <v>7.4739110228569008E-2</v>
      </c>
      <c r="Z76" s="241">
        <f t="shared" si="33"/>
        <v>7.0351718625099924E-2</v>
      </c>
      <c r="AA76" s="239">
        <f t="shared" si="33"/>
        <v>5.079084788884565E-2</v>
      </c>
      <c r="AB76" s="245">
        <f t="shared" si="33"/>
        <v>7.1788009722377782E-2</v>
      </c>
      <c r="AC76" s="246">
        <f t="shared" si="33"/>
        <v>7.2406821568693075E-2</v>
      </c>
      <c r="AD76" s="18"/>
    </row>
    <row r="77" spans="1:30" s="8" customFormat="1" x14ac:dyDescent="0.2">
      <c r="A77" s="247" t="s">
        <v>22</v>
      </c>
      <c r="B77" s="248">
        <f>B13/B31</f>
        <v>7.6033963297726645E-2</v>
      </c>
      <c r="C77" s="249">
        <f t="shared" ref="C77:AC77" si="34">C13/C31</f>
        <v>7.0255091328994337E-2</v>
      </c>
      <c r="D77" s="250">
        <f t="shared" si="34"/>
        <v>8.8087539504210735E-2</v>
      </c>
      <c r="E77" s="251">
        <f t="shared" si="34"/>
        <v>4.1519270154533605E-2</v>
      </c>
      <c r="F77" s="248">
        <f t="shared" si="34"/>
        <v>8.1746882196028367E-2</v>
      </c>
      <c r="G77" s="249">
        <f t="shared" si="34"/>
        <v>4.2287347684509861E-2</v>
      </c>
      <c r="H77" s="250">
        <f t="shared" si="34"/>
        <v>6.5230088702329311E-2</v>
      </c>
      <c r="I77" s="251">
        <f t="shared" si="34"/>
        <v>6.0518431051240655E-2</v>
      </c>
      <c r="J77" s="248">
        <f t="shared" si="34"/>
        <v>5.6239447429009978E-2</v>
      </c>
      <c r="K77" s="249">
        <f t="shared" si="34"/>
        <v>0.10978840651382953</v>
      </c>
      <c r="L77" s="250">
        <f t="shared" si="34"/>
        <v>3.7367285406038779E-2</v>
      </c>
      <c r="M77" s="248">
        <f t="shared" si="34"/>
        <v>0.11510336485594898</v>
      </c>
      <c r="N77" s="252">
        <f t="shared" si="34"/>
        <v>5.2237508123495438E-2</v>
      </c>
      <c r="O77" s="253">
        <f t="shared" si="34"/>
        <v>9.9456394141337529E-2</v>
      </c>
      <c r="P77" s="248">
        <f t="shared" si="34"/>
        <v>7.2472615050700309E-2</v>
      </c>
      <c r="Q77" s="249">
        <f t="shared" si="34"/>
        <v>5.9738372093023254E-2</v>
      </c>
      <c r="R77" s="250">
        <f t="shared" si="34"/>
        <v>9.0702518462412424E-2</v>
      </c>
      <c r="S77" s="251">
        <f t="shared" si="34"/>
        <v>5.1020969783697509E-2</v>
      </c>
      <c r="T77" s="248">
        <f t="shared" si="34"/>
        <v>3.4648384580647812E-2</v>
      </c>
      <c r="U77" s="249">
        <f t="shared" si="34"/>
        <v>8.5254003706695808E-2</v>
      </c>
      <c r="V77" s="250">
        <f t="shared" si="34"/>
        <v>4.3957503320053118E-2</v>
      </c>
      <c r="W77" s="251">
        <f t="shared" si="34"/>
        <v>0.1206675621014929</v>
      </c>
      <c r="X77" s="248">
        <f t="shared" si="34"/>
        <v>7.0742952157811206E-2</v>
      </c>
      <c r="Y77" s="249">
        <f t="shared" si="34"/>
        <v>5.1586463306434578E-2</v>
      </c>
      <c r="Z77" s="250">
        <f t="shared" si="34"/>
        <v>6.9880095923261387E-2</v>
      </c>
      <c r="AA77" s="248">
        <f t="shared" si="34"/>
        <v>4.8879801576467992E-2</v>
      </c>
      <c r="AB77" s="245">
        <f t="shared" si="34"/>
        <v>6.5955172528977521E-2</v>
      </c>
      <c r="AC77" s="246">
        <f t="shared" si="34"/>
        <v>6.9953954608181074E-2</v>
      </c>
      <c r="AD77" s="18"/>
    </row>
    <row r="78" spans="1:30" s="8" customFormat="1" x14ac:dyDescent="0.2">
      <c r="A78" s="238" t="s">
        <v>23</v>
      </c>
      <c r="B78" s="239">
        <f>B14/B31</f>
        <v>6.482242308043458E-2</v>
      </c>
      <c r="C78" s="240">
        <f t="shared" ref="C78:AC78" si="35">C14/C31</f>
        <v>5.3975085730282035E-2</v>
      </c>
      <c r="D78" s="241">
        <f t="shared" si="35"/>
        <v>7.8716135985824151E-2</v>
      </c>
      <c r="E78" s="242">
        <f t="shared" si="35"/>
        <v>4.0821076149692798E-2</v>
      </c>
      <c r="F78" s="239">
        <f t="shared" si="35"/>
        <v>7.2478967647796447E-2</v>
      </c>
      <c r="G78" s="240">
        <f t="shared" si="35"/>
        <v>4.424700526013349E-2</v>
      </c>
      <c r="H78" s="241">
        <f t="shared" si="35"/>
        <v>5.3501756134790163E-2</v>
      </c>
      <c r="I78" s="242">
        <f t="shared" si="35"/>
        <v>6.3474468033833775E-2</v>
      </c>
      <c r="J78" s="239">
        <f t="shared" si="35"/>
        <v>5.8971603990790482E-2</v>
      </c>
      <c r="K78" s="240">
        <f t="shared" si="35"/>
        <v>9.3397859338019709E-2</v>
      </c>
      <c r="L78" s="241">
        <f t="shared" si="35"/>
        <v>3.7853131564281731E-2</v>
      </c>
      <c r="M78" s="239">
        <f t="shared" si="35"/>
        <v>9.5639982405981969E-2</v>
      </c>
      <c r="N78" s="243">
        <f t="shared" si="35"/>
        <v>4.5729558539509933E-2</v>
      </c>
      <c r="O78" s="244">
        <f t="shared" si="35"/>
        <v>8.7925087139477345E-2</v>
      </c>
      <c r="P78" s="239">
        <f t="shared" si="35"/>
        <v>5.6431647844812971E-2</v>
      </c>
      <c r="Q78" s="240">
        <f t="shared" si="35"/>
        <v>5.5486918604651166E-2</v>
      </c>
      <c r="R78" s="241">
        <f t="shared" si="35"/>
        <v>6.4178862228474048E-2</v>
      </c>
      <c r="S78" s="242">
        <f t="shared" si="35"/>
        <v>5.543783367273928E-2</v>
      </c>
      <c r="T78" s="239">
        <f t="shared" si="35"/>
        <v>3.3088386222751343E-2</v>
      </c>
      <c r="U78" s="240">
        <f t="shared" si="35"/>
        <v>6.6387872451646623E-2</v>
      </c>
      <c r="V78" s="241">
        <f t="shared" si="35"/>
        <v>3.7405931828242582E-2</v>
      </c>
      <c r="W78" s="242">
        <f t="shared" si="35"/>
        <v>8.112948296358051E-2</v>
      </c>
      <c r="X78" s="239">
        <f t="shared" si="35"/>
        <v>5.4606605698737813E-2</v>
      </c>
      <c r="Y78" s="240">
        <f t="shared" si="35"/>
        <v>4.9917613756390214E-2</v>
      </c>
      <c r="Z78" s="241">
        <f t="shared" si="35"/>
        <v>6.8441247002398078E-2</v>
      </c>
      <c r="AA78" s="239">
        <f t="shared" si="35"/>
        <v>5.1383330332196775E-2</v>
      </c>
      <c r="AB78" s="245">
        <f t="shared" si="35"/>
        <v>5.6897916998245333E-2</v>
      </c>
      <c r="AC78" s="246">
        <f t="shared" si="35"/>
        <v>6.298415085722385E-2</v>
      </c>
      <c r="AD78" s="18"/>
    </row>
    <row r="79" spans="1:30" s="8" customFormat="1" x14ac:dyDescent="0.2">
      <c r="A79" s="247" t="s">
        <v>24</v>
      </c>
      <c r="B79" s="248">
        <f>B15/B31</f>
        <v>5.0178033415502601E-2</v>
      </c>
      <c r="C79" s="249">
        <f t="shared" ref="C79:AC79" si="36">C15/C31</f>
        <v>4.9364896073903E-2</v>
      </c>
      <c r="D79" s="250">
        <f t="shared" si="36"/>
        <v>6.5344074825085405E-2</v>
      </c>
      <c r="E79" s="251">
        <f t="shared" si="36"/>
        <v>4.3737975547694409E-2</v>
      </c>
      <c r="F79" s="248">
        <f t="shared" si="36"/>
        <v>6.8842479651626737E-2</v>
      </c>
      <c r="G79" s="249">
        <f t="shared" si="36"/>
        <v>4.6972844745023501E-2</v>
      </c>
      <c r="H79" s="250">
        <f t="shared" si="36"/>
        <v>5.0721533872763944E-2</v>
      </c>
      <c r="I79" s="251">
        <f t="shared" si="36"/>
        <v>5.7674851997333139E-2</v>
      </c>
      <c r="J79" s="248">
        <f t="shared" si="36"/>
        <v>5.9984650805832693E-2</v>
      </c>
      <c r="K79" s="249">
        <f t="shared" si="36"/>
        <v>7.1037479246882612E-2</v>
      </c>
      <c r="L79" s="250">
        <f t="shared" si="36"/>
        <v>4.485503208013604E-2</v>
      </c>
      <c r="M79" s="248">
        <f t="shared" si="36"/>
        <v>6.5441499890037391E-2</v>
      </c>
      <c r="N79" s="252">
        <f t="shared" si="36"/>
        <v>4.6425204345955644E-2</v>
      </c>
      <c r="O79" s="253">
        <f t="shared" si="36"/>
        <v>6.2695273699228837E-2</v>
      </c>
      <c r="P79" s="248">
        <f t="shared" si="36"/>
        <v>4.6393325872418352E-2</v>
      </c>
      <c r="Q79" s="249">
        <f t="shared" si="36"/>
        <v>5.2107558139534882E-2</v>
      </c>
      <c r="R79" s="250">
        <f t="shared" si="36"/>
        <v>5.1951740741742636E-2</v>
      </c>
      <c r="S79" s="251">
        <f t="shared" si="36"/>
        <v>5.5190159062138811E-2</v>
      </c>
      <c r="T79" s="248">
        <f t="shared" si="36"/>
        <v>3.7234697647686686E-2</v>
      </c>
      <c r="U79" s="249">
        <f t="shared" si="36"/>
        <v>5.465000237608706E-2</v>
      </c>
      <c r="V79" s="250">
        <f t="shared" si="36"/>
        <v>3.9397963700752547E-2</v>
      </c>
      <c r="W79" s="251">
        <f t="shared" si="36"/>
        <v>5.8975190279900579E-2</v>
      </c>
      <c r="X79" s="248">
        <f t="shared" si="36"/>
        <v>4.3855339732446527E-2</v>
      </c>
      <c r="Y79" s="249">
        <f t="shared" si="36"/>
        <v>4.8417761629135157E-2</v>
      </c>
      <c r="Z79" s="250">
        <f t="shared" si="36"/>
        <v>6.1486810551558753E-2</v>
      </c>
      <c r="AA79" s="248">
        <f t="shared" si="36"/>
        <v>5.2115220409277581E-2</v>
      </c>
      <c r="AB79" s="245">
        <f t="shared" si="36"/>
        <v>5.1919815927172555E-2</v>
      </c>
      <c r="AC79" s="246">
        <f t="shared" si="36"/>
        <v>5.4783976439878181E-2</v>
      </c>
      <c r="AD79" s="18"/>
    </row>
    <row r="80" spans="1:30" s="8" customFormat="1" x14ac:dyDescent="0.2">
      <c r="A80" s="238" t="s">
        <v>25</v>
      </c>
      <c r="B80" s="239">
        <f>B16/B31</f>
        <v>4.462704281931891E-2</v>
      </c>
      <c r="C80" s="240">
        <f t="shared" ref="C80:AC80" si="37">C16/C31</f>
        <v>5.2470431800685842E-2</v>
      </c>
      <c r="D80" s="241">
        <f t="shared" si="37"/>
        <v>5.4967939935331833E-2</v>
      </c>
      <c r="E80" s="242">
        <f t="shared" si="37"/>
        <v>4.9680382300006209E-2</v>
      </c>
      <c r="F80" s="239">
        <f t="shared" si="37"/>
        <v>6.1763297690431138E-2</v>
      </c>
      <c r="G80" s="240">
        <f t="shared" si="37"/>
        <v>5.0052306649574919E-2</v>
      </c>
      <c r="H80" s="241">
        <f t="shared" si="37"/>
        <v>5.3875567531365111E-2</v>
      </c>
      <c r="I80" s="242">
        <f t="shared" si="37"/>
        <v>5.8944020049642144E-2</v>
      </c>
      <c r="J80" s="239">
        <f t="shared" si="37"/>
        <v>5.869531849577897E-2</v>
      </c>
      <c r="K80" s="240">
        <f t="shared" si="37"/>
        <v>5.5388745628598676E-2</v>
      </c>
      <c r="L80" s="241">
        <f t="shared" si="37"/>
        <v>4.4797873708578045E-2</v>
      </c>
      <c r="M80" s="239">
        <f t="shared" si="37"/>
        <v>5.5008797009016931E-2</v>
      </c>
      <c r="N80" s="243">
        <f t="shared" si="37"/>
        <v>4.7111696918106009E-2</v>
      </c>
      <c r="O80" s="244">
        <f t="shared" si="37"/>
        <v>5.284354626067797E-2</v>
      </c>
      <c r="P80" s="239">
        <f t="shared" si="37"/>
        <v>4.7139417370366601E-2</v>
      </c>
      <c r="Q80" s="240">
        <f t="shared" si="37"/>
        <v>4.8510174418604654E-2</v>
      </c>
      <c r="R80" s="241">
        <f t="shared" si="37"/>
        <v>4.9435983444693916E-2</v>
      </c>
      <c r="S80" s="242">
        <f t="shared" si="37"/>
        <v>5.2740932357311907E-2</v>
      </c>
      <c r="T80" s="250">
        <f t="shared" si="37"/>
        <v>3.6742066587298332E-2</v>
      </c>
      <c r="U80" s="239">
        <f t="shared" si="37"/>
        <v>3.9870740863945257E-2</v>
      </c>
      <c r="V80" s="241">
        <f t="shared" si="37"/>
        <v>4.1666666666666664E-2</v>
      </c>
      <c r="W80" s="242">
        <f t="shared" si="37"/>
        <v>5.0962592438207277E-2</v>
      </c>
      <c r="X80" s="239">
        <f t="shared" si="37"/>
        <v>4.0038545839316757E-2</v>
      </c>
      <c r="Y80" s="240">
        <f t="shared" si="37"/>
        <v>4.5840550931598292E-2</v>
      </c>
      <c r="Z80" s="241">
        <f t="shared" si="37"/>
        <v>6.3261390887290173E-2</v>
      </c>
      <c r="AA80" s="239">
        <f t="shared" si="37"/>
        <v>5.2777406669493543E-2</v>
      </c>
      <c r="AB80" s="245">
        <f t="shared" si="37"/>
        <v>5.0650483662750601E-2</v>
      </c>
      <c r="AC80" s="246">
        <f t="shared" si="37"/>
        <v>5.2419696167346159E-2</v>
      </c>
      <c r="AD80" s="18"/>
    </row>
    <row r="81" spans="1:30" s="8" customFormat="1" x14ac:dyDescent="0.2">
      <c r="A81" s="247" t="s">
        <v>26</v>
      </c>
      <c r="B81" s="248">
        <f>B17/B31</f>
        <v>3.9632977266502327E-2</v>
      </c>
      <c r="C81" s="249">
        <f t="shared" ref="C81:AC81" si="38">C17/C31</f>
        <v>5.0580866400727835E-2</v>
      </c>
      <c r="D81" s="250">
        <f t="shared" si="38"/>
        <v>4.6783946219469866E-2</v>
      </c>
      <c r="E81" s="251">
        <f t="shared" si="38"/>
        <v>5.2845528455284556E-2</v>
      </c>
      <c r="F81" s="248">
        <f t="shared" si="38"/>
        <v>5.4250929071384603E-2</v>
      </c>
      <c r="G81" s="249">
        <f t="shared" si="38"/>
        <v>4.664869086033388E-2</v>
      </c>
      <c r="H81" s="250">
        <f t="shared" si="38"/>
        <v>4.9677977057325538E-2</v>
      </c>
      <c r="I81" s="251">
        <f t="shared" si="38"/>
        <v>5.3907511386365278E-2</v>
      </c>
      <c r="J81" s="248">
        <f t="shared" si="38"/>
        <v>5.7221795855717572E-2</v>
      </c>
      <c r="K81" s="249">
        <f t="shared" si="38"/>
        <v>4.2919212971139917E-2</v>
      </c>
      <c r="L81" s="250">
        <f t="shared" si="38"/>
        <v>4.5498063760163472E-2</v>
      </c>
      <c r="M81" s="248">
        <f t="shared" si="38"/>
        <v>4.4342423575984162E-2</v>
      </c>
      <c r="N81" s="252">
        <f t="shared" si="38"/>
        <v>4.7981254176163148E-2</v>
      </c>
      <c r="O81" s="253">
        <f t="shared" si="38"/>
        <v>4.6603817883007354E-2</v>
      </c>
      <c r="P81" s="248">
        <f t="shared" si="38"/>
        <v>4.4884186251568488E-2</v>
      </c>
      <c r="Q81" s="249">
        <f t="shared" si="38"/>
        <v>4.4749273255813952E-2</v>
      </c>
      <c r="R81" s="250">
        <f t="shared" si="38"/>
        <v>4.5229529039413532E-2</v>
      </c>
      <c r="S81" s="251">
        <f t="shared" si="38"/>
        <v>4.9823875832461888E-2</v>
      </c>
      <c r="T81" s="248">
        <f t="shared" si="38"/>
        <v>4.1298903895890637E-2</v>
      </c>
      <c r="U81" s="249">
        <f t="shared" si="38"/>
        <v>3.6164045050610653E-2</v>
      </c>
      <c r="V81" s="250">
        <f t="shared" si="38"/>
        <v>3.9907038512616205E-2</v>
      </c>
      <c r="W81" s="251">
        <f t="shared" si="38"/>
        <v>4.9712071387769598E-2</v>
      </c>
      <c r="X81" s="248">
        <f t="shared" si="38"/>
        <v>3.8394679162572748E-2</v>
      </c>
      <c r="Y81" s="249">
        <f t="shared" si="38"/>
        <v>4.605179771008492E-2</v>
      </c>
      <c r="Z81" s="250">
        <f t="shared" si="38"/>
        <v>5.7585931254996003E-2</v>
      </c>
      <c r="AA81" s="248">
        <f t="shared" si="38"/>
        <v>5.4595514559384745E-2</v>
      </c>
      <c r="AB81" s="245">
        <f t="shared" si="38"/>
        <v>4.7323889972864581E-2</v>
      </c>
      <c r="AC81" s="246">
        <f t="shared" si="38"/>
        <v>4.9520942877334995E-2</v>
      </c>
      <c r="AD81" s="18"/>
    </row>
    <row r="82" spans="1:30" s="8" customFormat="1" x14ac:dyDescent="0.2">
      <c r="A82" s="238" t="s">
        <v>27</v>
      </c>
      <c r="B82" s="239">
        <f>B18/B31</f>
        <v>3.8163060348762899E-2</v>
      </c>
      <c r="C82" s="240">
        <f t="shared" ref="C82:AC82" si="39">C18/C31</f>
        <v>5.4176289453425709E-2</v>
      </c>
      <c r="D82" s="241">
        <f t="shared" si="39"/>
        <v>4.2527538773497013E-2</v>
      </c>
      <c r="E82" s="242">
        <f t="shared" si="39"/>
        <v>6.3240861416247754E-2</v>
      </c>
      <c r="F82" s="239">
        <f t="shared" si="39"/>
        <v>5.4934908004833451E-2</v>
      </c>
      <c r="G82" s="240">
        <f t="shared" si="39"/>
        <v>5.5282971607066557E-2</v>
      </c>
      <c r="H82" s="241">
        <f t="shared" si="39"/>
        <v>5.294103903992773E-2</v>
      </c>
      <c r="I82" s="242">
        <f t="shared" si="39"/>
        <v>5.5048156091605016E-2</v>
      </c>
      <c r="J82" s="239">
        <f t="shared" si="39"/>
        <v>6.9838833461243283E-2</v>
      </c>
      <c r="K82" s="240">
        <f t="shared" si="39"/>
        <v>3.6207566498286763E-2</v>
      </c>
      <c r="L82" s="241">
        <f t="shared" si="39"/>
        <v>5.6000914533944929E-2</v>
      </c>
      <c r="M82" s="239">
        <f t="shared" si="39"/>
        <v>4.123597976687926E-2</v>
      </c>
      <c r="N82" s="243">
        <f t="shared" si="39"/>
        <v>5.5020091349278266E-2</v>
      </c>
      <c r="O82" s="244">
        <f t="shared" si="39"/>
        <v>4.2179119033429052E-2</v>
      </c>
      <c r="P82" s="239">
        <f t="shared" si="39"/>
        <v>5.0886831485061214E-2</v>
      </c>
      <c r="Q82" s="240">
        <f t="shared" si="39"/>
        <v>4.7420058139534885E-2</v>
      </c>
      <c r="R82" s="241">
        <f t="shared" si="39"/>
        <v>4.664971461032813E-2</v>
      </c>
      <c r="S82" s="242">
        <f t="shared" si="39"/>
        <v>5.2713412956134076E-2</v>
      </c>
      <c r="T82" s="239">
        <f t="shared" si="39"/>
        <v>5.6980992651586682E-2</v>
      </c>
      <c r="U82" s="240">
        <f t="shared" si="39"/>
        <v>3.3740436249584185E-2</v>
      </c>
      <c r="V82" s="241">
        <f t="shared" si="39"/>
        <v>5.1195219123505976E-2</v>
      </c>
      <c r="W82" s="242">
        <f t="shared" si="39"/>
        <v>4.5589983480771312E-2</v>
      </c>
      <c r="X82" s="239">
        <f t="shared" si="39"/>
        <v>4.0605396417504346E-2</v>
      </c>
      <c r="Y82" s="240">
        <f t="shared" si="39"/>
        <v>4.7171405636064048E-2</v>
      </c>
      <c r="Z82" s="241">
        <f t="shared" si="39"/>
        <v>5.9912070343725018E-2</v>
      </c>
      <c r="AA82" s="239">
        <f t="shared" si="39"/>
        <v>4.8827523713819362E-2</v>
      </c>
      <c r="AB82" s="245">
        <f t="shared" si="39"/>
        <v>5.1517991704147337E-2</v>
      </c>
      <c r="AC82" s="246">
        <f t="shared" si="39"/>
        <v>4.9522911470401221E-2</v>
      </c>
      <c r="AD82" s="18"/>
    </row>
    <row r="83" spans="1:30" s="8" customFormat="1" x14ac:dyDescent="0.2">
      <c r="A83" s="247" t="s">
        <v>28</v>
      </c>
      <c r="B83" s="248">
        <f>B19/B31</f>
        <v>4.1970236464895463E-2</v>
      </c>
      <c r="C83" s="249">
        <f t="shared" ref="C83:AC83" si="40">C19/C31</f>
        <v>6.4743858912450131E-2</v>
      </c>
      <c r="D83" s="250">
        <f t="shared" si="40"/>
        <v>4.7861748963299901E-2</v>
      </c>
      <c r="E83" s="251">
        <f t="shared" si="40"/>
        <v>8.080431949357661E-2</v>
      </c>
      <c r="F83" s="248">
        <f t="shared" si="40"/>
        <v>5.5322496067121134E-2</v>
      </c>
      <c r="G83" s="249">
        <f t="shared" si="40"/>
        <v>6.5051790950212907E-2</v>
      </c>
      <c r="H83" s="250">
        <f t="shared" si="40"/>
        <v>5.8937596859984266E-2</v>
      </c>
      <c r="I83" s="251">
        <f t="shared" si="40"/>
        <v>6.5530841586942029E-2</v>
      </c>
      <c r="J83" s="248">
        <f t="shared" si="40"/>
        <v>7.7083653108211816E-2</v>
      </c>
      <c r="K83" s="249">
        <f t="shared" si="40"/>
        <v>3.4617966017874174E-2</v>
      </c>
      <c r="L83" s="250">
        <f t="shared" si="40"/>
        <v>8.906703248024464E-2</v>
      </c>
      <c r="M83" s="248">
        <f t="shared" si="40"/>
        <v>3.8212007917308118E-2</v>
      </c>
      <c r="N83" s="252">
        <f t="shared" si="40"/>
        <v>6.8667563683627614E-2</v>
      </c>
      <c r="O83" s="253">
        <f t="shared" si="40"/>
        <v>4.4138628523956586E-2</v>
      </c>
      <c r="P83" s="248">
        <f t="shared" si="40"/>
        <v>6.509648319598467E-2</v>
      </c>
      <c r="Q83" s="249">
        <f t="shared" si="40"/>
        <v>5.2398255813953486E-2</v>
      </c>
      <c r="R83" s="250">
        <f t="shared" si="40"/>
        <v>4.777233749019396E-2</v>
      </c>
      <c r="S83" s="251">
        <f t="shared" si="40"/>
        <v>6.1684737740106778E-2</v>
      </c>
      <c r="T83" s="248">
        <f t="shared" si="40"/>
        <v>0.10521778398128002</v>
      </c>
      <c r="U83" s="249">
        <f t="shared" si="40"/>
        <v>2.9368436059497221E-2</v>
      </c>
      <c r="V83" s="250">
        <f t="shared" si="40"/>
        <v>7.1314741035856569E-2</v>
      </c>
      <c r="W83" s="251">
        <f t="shared" si="40"/>
        <v>4.4879811032374602E-2</v>
      </c>
      <c r="X83" s="248">
        <f t="shared" si="40"/>
        <v>6.038848159625123E-2</v>
      </c>
      <c r="Y83" s="249">
        <f t="shared" si="40"/>
        <v>4.9621868266508933E-2</v>
      </c>
      <c r="Z83" s="250">
        <f t="shared" si="40"/>
        <v>6.2845723421262989E-2</v>
      </c>
      <c r="AA83" s="248">
        <f t="shared" si="40"/>
        <v>5.8673187845977796E-2</v>
      </c>
      <c r="AB83" s="245">
        <f t="shared" si="40"/>
        <v>6.2209070420431924E-2</v>
      </c>
      <c r="AC83" s="246">
        <f t="shared" si="40"/>
        <v>5.6274201391007861E-2</v>
      </c>
      <c r="AD83" s="18"/>
    </row>
    <row r="84" spans="1:30" s="8" customFormat="1" x14ac:dyDescent="0.2">
      <c r="A84" s="238" t="s">
        <v>29</v>
      </c>
      <c r="B84" s="239">
        <f>B20/B31</f>
        <v>5.0415411302839407E-2</v>
      </c>
      <c r="C84" s="240">
        <f t="shared" ref="C84:AC84" si="41">C20/C31</f>
        <v>7.9055567219539505E-2</v>
      </c>
      <c r="D84" s="241">
        <f t="shared" si="41"/>
        <v>6.2567362671489379E-2</v>
      </c>
      <c r="E84" s="242">
        <f t="shared" si="41"/>
        <v>8.8003475454601868E-2</v>
      </c>
      <c r="F84" s="239">
        <f t="shared" si="41"/>
        <v>6.3097056610656385E-2</v>
      </c>
      <c r="G84" s="240">
        <f t="shared" si="41"/>
        <v>7.7001281881271269E-2</v>
      </c>
      <c r="H84" s="241">
        <f t="shared" si="41"/>
        <v>6.8944839455792911E-2</v>
      </c>
      <c r="I84" s="242">
        <f t="shared" si="41"/>
        <v>7.1362588460209972E-2</v>
      </c>
      <c r="J84" s="239">
        <f t="shared" si="41"/>
        <v>9.6822716807367606E-2</v>
      </c>
      <c r="K84" s="240">
        <f t="shared" si="41"/>
        <v>3.7549895792857398E-2</v>
      </c>
      <c r="L84" s="241">
        <f t="shared" si="41"/>
        <v>0.10301367514039525</v>
      </c>
      <c r="M84" s="239">
        <f t="shared" si="41"/>
        <v>3.943534198372553E-2</v>
      </c>
      <c r="N84" s="243">
        <f t="shared" si="41"/>
        <v>7.320756789411538E-2</v>
      </c>
      <c r="O84" s="244">
        <f t="shared" si="41"/>
        <v>4.9999097000234777E-2</v>
      </c>
      <c r="P84" s="239">
        <f t="shared" si="41"/>
        <v>7.299827042425476E-2</v>
      </c>
      <c r="Q84" s="240">
        <f t="shared" si="41"/>
        <v>6.1918604651162792E-2</v>
      </c>
      <c r="R84" s="241">
        <f t="shared" si="41"/>
        <v>5.7848892255254684E-2</v>
      </c>
      <c r="S84" s="242">
        <f t="shared" si="41"/>
        <v>7.3476801144807091E-2</v>
      </c>
      <c r="T84" s="239">
        <f t="shared" si="41"/>
        <v>0.14651668787717065</v>
      </c>
      <c r="U84" s="240">
        <f t="shared" si="41"/>
        <v>3.0794088295395143E-2</v>
      </c>
      <c r="V84" s="241">
        <f t="shared" si="41"/>
        <v>0.10429393536963258</v>
      </c>
      <c r="W84" s="242">
        <f t="shared" si="41"/>
        <v>4.3938060611674615E-2</v>
      </c>
      <c r="X84" s="239">
        <f t="shared" si="41"/>
        <v>9.0903937722016478E-2</v>
      </c>
      <c r="Y84" s="240">
        <f t="shared" si="41"/>
        <v>5.9888461700959059E-2</v>
      </c>
      <c r="Z84" s="241">
        <f t="shared" si="41"/>
        <v>6.7537969624300559E-2</v>
      </c>
      <c r="AA84" s="239">
        <f t="shared" si="41"/>
        <v>7.5483425013214686E-2</v>
      </c>
      <c r="AB84" s="245">
        <f t="shared" si="41"/>
        <v>7.5188287560740294E-2</v>
      </c>
      <c r="AC84" s="246">
        <f t="shared" si="41"/>
        <v>6.5317917937229436E-2</v>
      </c>
      <c r="AD84" s="18"/>
    </row>
    <row r="85" spans="1:30" s="8" customFormat="1" x14ac:dyDescent="0.2">
      <c r="A85" s="247" t="s">
        <v>30</v>
      </c>
      <c r="B85" s="248">
        <f>B21/B31</f>
        <v>6.6465808454304762E-2</v>
      </c>
      <c r="C85" s="249">
        <f t="shared" ref="C85:AC85" si="42">C21/C31</f>
        <v>8.8031002869340055E-2</v>
      </c>
      <c r="D85" s="250">
        <f t="shared" si="42"/>
        <v>6.3809576003361276E-2</v>
      </c>
      <c r="E85" s="251">
        <f t="shared" si="42"/>
        <v>9.3759697138956127E-2</v>
      </c>
      <c r="F85" s="248">
        <f t="shared" si="42"/>
        <v>6.2698068899477891E-2</v>
      </c>
      <c r="G85" s="249">
        <f t="shared" si="42"/>
        <v>9.0615745038235426E-2</v>
      </c>
      <c r="H85" s="250">
        <f t="shared" si="42"/>
        <v>7.8523756493026078E-2</v>
      </c>
      <c r="I85" s="251">
        <f t="shared" si="42"/>
        <v>8.4303282968246698E-2</v>
      </c>
      <c r="J85" s="248">
        <f t="shared" si="42"/>
        <v>9.372217958557176E-2</v>
      </c>
      <c r="K85" s="249">
        <f t="shared" si="42"/>
        <v>4.4261542265710552E-2</v>
      </c>
      <c r="L85" s="250">
        <f t="shared" si="42"/>
        <v>9.9884254297595065E-2</v>
      </c>
      <c r="M85" s="248">
        <f t="shared" si="42"/>
        <v>3.8569386408621072E-2</v>
      </c>
      <c r="N85" s="252">
        <f t="shared" si="42"/>
        <v>8.2626245984018451E-2</v>
      </c>
      <c r="O85" s="253">
        <f t="shared" si="42"/>
        <v>5.8496324790955553E-2</v>
      </c>
      <c r="P85" s="248">
        <f t="shared" si="42"/>
        <v>7.5236544918099502E-2</v>
      </c>
      <c r="Q85" s="249">
        <f t="shared" si="42"/>
        <v>8.0541424418604651E-2</v>
      </c>
      <c r="R85" s="250">
        <f t="shared" si="42"/>
        <v>6.3921876268022829E-2</v>
      </c>
      <c r="S85" s="251">
        <f t="shared" si="42"/>
        <v>8.994716274973856E-2</v>
      </c>
      <c r="T85" s="248">
        <f t="shared" si="42"/>
        <v>0.1366230140810378</v>
      </c>
      <c r="U85" s="249">
        <f t="shared" si="42"/>
        <v>2.9653566506676804E-2</v>
      </c>
      <c r="V85" s="250">
        <f t="shared" si="42"/>
        <v>0.10671757414785303</v>
      </c>
      <c r="W85" s="251">
        <f t="shared" si="42"/>
        <v>4.0495268090099269E-2</v>
      </c>
      <c r="X85" s="248">
        <f t="shared" si="42"/>
        <v>0.10025697226211171</v>
      </c>
      <c r="Y85" s="249">
        <f t="shared" si="42"/>
        <v>7.655583252355401E-2</v>
      </c>
      <c r="Z85" s="250">
        <f t="shared" si="42"/>
        <v>6.6810551558752998E-2</v>
      </c>
      <c r="AA85" s="248">
        <f t="shared" si="42"/>
        <v>8.822760619666932E-2</v>
      </c>
      <c r="AB85" s="245">
        <f t="shared" si="42"/>
        <v>7.9798950344743574E-2</v>
      </c>
      <c r="AC85" s="246">
        <f t="shared" si="42"/>
        <v>7.5119542813946297E-2</v>
      </c>
      <c r="AD85" s="18"/>
    </row>
    <row r="86" spans="1:30" s="8" customFormat="1" x14ac:dyDescent="0.2">
      <c r="A86" s="238" t="s">
        <v>31</v>
      </c>
      <c r="B86" s="239">
        <f>B22/B31</f>
        <v>8.520040171642472E-2</v>
      </c>
      <c r="C86" s="240">
        <f t="shared" ref="C86:AC86" si="43">C22/C31</f>
        <v>8.8897053677654145E-2</v>
      </c>
      <c r="D86" s="241">
        <f t="shared" si="43"/>
        <v>5.4894868562868779E-2</v>
      </c>
      <c r="E86" s="242">
        <f t="shared" si="43"/>
        <v>9.695587413889406E-2</v>
      </c>
      <c r="F86" s="239">
        <f t="shared" si="43"/>
        <v>4.2338295980483803E-2</v>
      </c>
      <c r="G86" s="240">
        <f t="shared" si="43"/>
        <v>0.10542368386155682</v>
      </c>
      <c r="H86" s="241">
        <f t="shared" si="43"/>
        <v>7.3072340292974686E-2</v>
      </c>
      <c r="I86" s="242">
        <f t="shared" si="43"/>
        <v>9.1171249327260603E-2</v>
      </c>
      <c r="J86" s="239">
        <f t="shared" si="43"/>
        <v>9.0498848810437446E-2</v>
      </c>
      <c r="K86" s="240">
        <f t="shared" si="43"/>
        <v>4.7723338867497966E-2</v>
      </c>
      <c r="L86" s="241">
        <f t="shared" si="43"/>
        <v>0.10897243537531616</v>
      </c>
      <c r="M86" s="239">
        <f t="shared" si="43"/>
        <v>3.5119309434792169E-2</v>
      </c>
      <c r="N86" s="243">
        <f t="shared" si="43"/>
        <v>8.4502659014562789E-2</v>
      </c>
      <c r="O86" s="244">
        <f t="shared" si="43"/>
        <v>6.1909663903487386E-2</v>
      </c>
      <c r="P86" s="239">
        <f t="shared" si="43"/>
        <v>7.3100010173974966E-2</v>
      </c>
      <c r="Q86" s="240">
        <f t="shared" si="43"/>
        <v>9.2641715116279069E-2</v>
      </c>
      <c r="R86" s="241">
        <f t="shared" si="43"/>
        <v>5.7997673600779072E-2</v>
      </c>
      <c r="S86" s="242">
        <f t="shared" si="43"/>
        <v>0.10585337663052452</v>
      </c>
      <c r="T86" s="239">
        <f t="shared" si="43"/>
        <v>0.12118724085553594</v>
      </c>
      <c r="U86" s="240">
        <f t="shared" si="43"/>
        <v>3.065152307180535E-2</v>
      </c>
      <c r="V86" s="241">
        <f t="shared" si="43"/>
        <v>0.15202523240371846</v>
      </c>
      <c r="W86" s="242">
        <f t="shared" si="43"/>
        <v>3.7824402142868169E-2</v>
      </c>
      <c r="X86" s="239">
        <f t="shared" si="43"/>
        <v>8.9883606681278816E-2</v>
      </c>
      <c r="Y86" s="240">
        <f t="shared" si="43"/>
        <v>9.068824200430943E-2</v>
      </c>
      <c r="Z86" s="241">
        <f t="shared" si="43"/>
        <v>6.095923261390887E-2</v>
      </c>
      <c r="AA86" s="239">
        <f t="shared" si="43"/>
        <v>0.10612406117671661</v>
      </c>
      <c r="AB86" s="245">
        <f t="shared" si="43"/>
        <v>8.1456352457808454E-2</v>
      </c>
      <c r="AC86" s="246">
        <f t="shared" si="43"/>
        <v>8.2806898737541268E-2</v>
      </c>
      <c r="AD86" s="18"/>
    </row>
    <row r="87" spans="1:30" s="8" customFormat="1" x14ac:dyDescent="0.2">
      <c r="A87" s="247" t="s">
        <v>32</v>
      </c>
      <c r="B87" s="248">
        <f>B23/B31</f>
        <v>4.980370674700995E-2</v>
      </c>
      <c r="C87" s="249">
        <f t="shared" ref="C87:AC87" si="44">C23/C31</f>
        <v>8.8529638183217865E-2</v>
      </c>
      <c r="D87" s="250">
        <f t="shared" si="44"/>
        <v>3.4471419959445387E-2</v>
      </c>
      <c r="E87" s="251">
        <f t="shared" si="44"/>
        <v>8.9586048532241044E-2</v>
      </c>
      <c r="F87" s="248">
        <f t="shared" si="44"/>
        <v>2.4041859510727071E-2</v>
      </c>
      <c r="G87" s="249">
        <f t="shared" si="44"/>
        <v>0.10571836921127466</v>
      </c>
      <c r="H87" s="250">
        <f t="shared" si="44"/>
        <v>6.3470060043455581E-2</v>
      </c>
      <c r="I87" s="251">
        <f t="shared" si="44"/>
        <v>8.8359801110120414E-2</v>
      </c>
      <c r="J87" s="248">
        <f t="shared" si="44"/>
        <v>5.6239447429009978E-2</v>
      </c>
      <c r="K87" s="249">
        <f t="shared" si="44"/>
        <v>4.6840227489490974E-2</v>
      </c>
      <c r="L87" s="250">
        <f t="shared" si="44"/>
        <v>0.10141324073677141</v>
      </c>
      <c r="M87" s="248">
        <f t="shared" si="44"/>
        <v>3.3346162304816365E-2</v>
      </c>
      <c r="N87" s="252">
        <f t="shared" si="44"/>
        <v>8.7358468114708335E-2</v>
      </c>
      <c r="O87" s="253">
        <f t="shared" si="44"/>
        <v>5.9543804518610827E-2</v>
      </c>
      <c r="P87" s="248">
        <f t="shared" si="44"/>
        <v>6.5418659070098681E-2</v>
      </c>
      <c r="Q87" s="249">
        <f t="shared" si="44"/>
        <v>8.8172238372093023E-2</v>
      </c>
      <c r="R87" s="250">
        <f t="shared" si="44"/>
        <v>4.8367462872291503E-2</v>
      </c>
      <c r="S87" s="251">
        <f t="shared" si="44"/>
        <v>9.5175848973526336E-2</v>
      </c>
      <c r="T87" s="248">
        <f t="shared" si="44"/>
        <v>7.9765179194548216E-2</v>
      </c>
      <c r="U87" s="249">
        <f t="shared" si="44"/>
        <v>2.5756783728555815E-2</v>
      </c>
      <c r="V87" s="250">
        <f t="shared" si="44"/>
        <v>9.8351040283311195E-2</v>
      </c>
      <c r="W87" s="251">
        <f t="shared" si="44"/>
        <v>2.9919874021583068E-2</v>
      </c>
      <c r="X87" s="248">
        <f t="shared" si="44"/>
        <v>5.9084725266419773E-2</v>
      </c>
      <c r="Y87" s="249">
        <f t="shared" si="44"/>
        <v>8.0759643415437912E-2</v>
      </c>
      <c r="Z87" s="250">
        <f t="shared" si="44"/>
        <v>4.8585131894484414E-2</v>
      </c>
      <c r="AA87" s="248">
        <f t="shared" si="44"/>
        <v>9.4698443862288498E-2</v>
      </c>
      <c r="AB87" s="245">
        <f t="shared" si="44"/>
        <v>6.2428157955235403E-2</v>
      </c>
      <c r="AC87" s="246">
        <f t="shared" si="44"/>
        <v>7.7553708140329192E-2</v>
      </c>
      <c r="AD87" s="18"/>
    </row>
    <row r="88" spans="1:30" s="8" customFormat="1" x14ac:dyDescent="0.2">
      <c r="A88" s="238" t="s">
        <v>33</v>
      </c>
      <c r="B88" s="239">
        <f>B24/B31</f>
        <v>2.4431662558203233E-2</v>
      </c>
      <c r="C88" s="240">
        <f t="shared" ref="C88:AC88" si="45">C24/C31</f>
        <v>6.7884386591084048E-2</v>
      </c>
      <c r="D88" s="241">
        <f t="shared" si="45"/>
        <v>1.4084507042253521E-2</v>
      </c>
      <c r="E88" s="242">
        <f t="shared" si="45"/>
        <v>6.3892509154099178E-2</v>
      </c>
      <c r="F88" s="239">
        <f t="shared" si="45"/>
        <v>1.3440186042269897E-2</v>
      </c>
      <c r="G88" s="240">
        <f t="shared" si="45"/>
        <v>8.0640645950286582E-2</v>
      </c>
      <c r="H88" s="241">
        <f t="shared" si="45"/>
        <v>1.8955352901321578E-2</v>
      </c>
      <c r="I88" s="242">
        <f t="shared" si="45"/>
        <v>5.8012225783389965E-2</v>
      </c>
      <c r="J88" s="239">
        <f t="shared" si="45"/>
        <v>1.9524174980813509E-2</v>
      </c>
      <c r="K88" s="240">
        <f t="shared" si="45"/>
        <v>3.1968631883853189E-2</v>
      </c>
      <c r="L88" s="241">
        <f t="shared" si="45"/>
        <v>5.675826295708835E-2</v>
      </c>
      <c r="M88" s="239">
        <f t="shared" si="45"/>
        <v>2.3394545854409501E-2</v>
      </c>
      <c r="N88" s="243">
        <f t="shared" si="45"/>
        <v>5.4013235576791059E-2</v>
      </c>
      <c r="O88" s="244">
        <f t="shared" si="45"/>
        <v>3.460295100323274E-2</v>
      </c>
      <c r="P88" s="239">
        <f t="shared" si="45"/>
        <v>3.0827144165225355E-2</v>
      </c>
      <c r="Q88" s="240">
        <f t="shared" si="45"/>
        <v>5.167151162790698E-2</v>
      </c>
      <c r="R88" s="241">
        <f t="shared" si="45"/>
        <v>2.2073741445072632E-2</v>
      </c>
      <c r="S88" s="242">
        <f t="shared" si="45"/>
        <v>5.6978920138697785E-2</v>
      </c>
      <c r="T88" s="239">
        <f t="shared" si="45"/>
        <v>3.0666283509175253E-2</v>
      </c>
      <c r="U88" s="240">
        <f t="shared" si="45"/>
        <v>1.5159435441714584E-2</v>
      </c>
      <c r="V88" s="241">
        <f t="shared" si="45"/>
        <v>5.2667109340416116E-2</v>
      </c>
      <c r="W88" s="242">
        <f t="shared" si="45"/>
        <v>2.6708659472310995E-2</v>
      </c>
      <c r="X88" s="239">
        <f t="shared" si="45"/>
        <v>1.6911042249263094E-2</v>
      </c>
      <c r="Y88" s="240">
        <f t="shared" si="45"/>
        <v>4.3221090878364107E-2</v>
      </c>
      <c r="Z88" s="241">
        <f t="shared" si="45"/>
        <v>2.4604316546762591E-2</v>
      </c>
      <c r="AA88" s="239">
        <f t="shared" si="45"/>
        <v>5.5542324738465473E-2</v>
      </c>
      <c r="AB88" s="245">
        <f t="shared" si="45"/>
        <v>2.9962922136486624E-2</v>
      </c>
      <c r="AC88" s="246">
        <f t="shared" si="45"/>
        <v>5.0842853121302739E-2</v>
      </c>
      <c r="AD88" s="18"/>
    </row>
    <row r="89" spans="1:30" s="8" customFormat="1" x14ac:dyDescent="0.2">
      <c r="A89" s="247" t="s">
        <v>34</v>
      </c>
      <c r="B89" s="248">
        <f>B25/B31</f>
        <v>9.1299187437231808E-4</v>
      </c>
      <c r="C89" s="249">
        <f t="shared" ref="C89:AC89" si="46">C25/C31</f>
        <v>2.9900622856742949E-2</v>
      </c>
      <c r="D89" s="250">
        <f t="shared" si="46"/>
        <v>1.589302351071409E-3</v>
      </c>
      <c r="E89" s="251">
        <f t="shared" si="46"/>
        <v>3.1651461552783464E-2</v>
      </c>
      <c r="F89" s="248">
        <f t="shared" si="46"/>
        <v>1.7213469825129385E-3</v>
      </c>
      <c r="G89" s="249">
        <f t="shared" si="46"/>
        <v>2.8407667712799657E-2</v>
      </c>
      <c r="H89" s="250">
        <f t="shared" si="46"/>
        <v>3.3643025691745777E-3</v>
      </c>
      <c r="I89" s="251">
        <f t="shared" si="46"/>
        <v>1.8410969467672362E-2</v>
      </c>
      <c r="J89" s="248">
        <f t="shared" si="46"/>
        <v>1.9033000767459708E-3</v>
      </c>
      <c r="K89" s="249">
        <f t="shared" si="46"/>
        <v>1.1268501183369247E-2</v>
      </c>
      <c r="L89" s="250">
        <f t="shared" si="46"/>
        <v>1.2217601920521284E-2</v>
      </c>
      <c r="M89" s="248">
        <f t="shared" si="46"/>
        <v>7.0101165603694742E-3</v>
      </c>
      <c r="N89" s="252">
        <f t="shared" si="46"/>
        <v>1.0809969702794483E-2</v>
      </c>
      <c r="O89" s="253">
        <f t="shared" si="46"/>
        <v>1.1522277004207979E-2</v>
      </c>
      <c r="P89" s="248">
        <f t="shared" si="46"/>
        <v>5.8330789839590325E-3</v>
      </c>
      <c r="Q89" s="249">
        <f t="shared" si="46"/>
        <v>1.5443313953488372E-2</v>
      </c>
      <c r="R89" s="250">
        <f t="shared" si="46"/>
        <v>5.1802959396218245E-3</v>
      </c>
      <c r="S89" s="251">
        <f t="shared" si="46"/>
        <v>1.6374043700809072E-2</v>
      </c>
      <c r="T89" s="248">
        <f t="shared" si="46"/>
        <v>1.0181041914692721E-2</v>
      </c>
      <c r="U89" s="249">
        <f t="shared" si="46"/>
        <v>7.5084351090623962E-3</v>
      </c>
      <c r="V89" s="250">
        <f t="shared" si="46"/>
        <v>7.0385126162018589E-3</v>
      </c>
      <c r="W89" s="251">
        <f t="shared" si="46"/>
        <v>9.6182051163293345E-3</v>
      </c>
      <c r="X89" s="248">
        <f t="shared" si="46"/>
        <v>4.9504950495049506E-3</v>
      </c>
      <c r="Y89" s="249">
        <f t="shared" si="46"/>
        <v>1.4745025138366639E-2</v>
      </c>
      <c r="Z89" s="250">
        <f t="shared" si="46"/>
        <v>7.9056754596322949E-3</v>
      </c>
      <c r="AA89" s="248">
        <f t="shared" si="46"/>
        <v>1.3592244288643505E-2</v>
      </c>
      <c r="AB89" s="245">
        <f t="shared" si="46"/>
        <v>5.6294689436050998E-3</v>
      </c>
      <c r="AC89" s="246">
        <f t="shared" si="46"/>
        <v>1.7364959437139872E-2</v>
      </c>
      <c r="AD89" s="18"/>
    </row>
    <row r="90" spans="1:30" s="8" customFormat="1" x14ac:dyDescent="0.2">
      <c r="A90" s="238" t="s">
        <v>35</v>
      </c>
      <c r="B90" s="239">
        <f>B26/B31</f>
        <v>0</v>
      </c>
      <c r="C90" s="240">
        <f t="shared" ref="C90:AC90" si="47">C26/C31</f>
        <v>2.6506403527188746E-3</v>
      </c>
      <c r="D90" s="241">
        <f t="shared" si="47"/>
        <v>7.3071372463053285E-5</v>
      </c>
      <c r="E90" s="242">
        <f t="shared" si="47"/>
        <v>4.3908645193322165E-3</v>
      </c>
      <c r="F90" s="239">
        <f t="shared" si="47"/>
        <v>6.8397893344884981E-5</v>
      </c>
      <c r="G90" s="240">
        <f t="shared" si="47"/>
        <v>1.6207694234481134E-3</v>
      </c>
      <c r="H90" s="241">
        <f t="shared" si="47"/>
        <v>3.4266044686037363E-4</v>
      </c>
      <c r="I90" s="242">
        <f t="shared" si="47"/>
        <v>1.5904764199821675E-3</v>
      </c>
      <c r="J90" s="239">
        <f t="shared" si="47"/>
        <v>6.1396776669224871E-5</v>
      </c>
      <c r="K90" s="240">
        <f t="shared" si="47"/>
        <v>4.5921791656363699E-4</v>
      </c>
      <c r="L90" s="241">
        <f t="shared" si="47"/>
        <v>1.1574570240493849E-3</v>
      </c>
      <c r="M90" s="239">
        <f t="shared" si="47"/>
        <v>4.1235979766879262E-4</v>
      </c>
      <c r="N90" s="243">
        <f t="shared" si="47"/>
        <v>3.661293718135303E-4</v>
      </c>
      <c r="O90" s="244">
        <f t="shared" si="47"/>
        <v>6.2306983800184215E-4</v>
      </c>
      <c r="P90" s="239">
        <f t="shared" si="47"/>
        <v>3.560891240207549E-4</v>
      </c>
      <c r="Q90" s="240">
        <f t="shared" si="47"/>
        <v>5.9956395348837214E-4</v>
      </c>
      <c r="R90" s="241">
        <f t="shared" si="47"/>
        <v>2.8403711418291991E-4</v>
      </c>
      <c r="S90" s="242">
        <f t="shared" si="47"/>
        <v>9.0814023886840226E-4</v>
      </c>
      <c r="T90" s="239">
        <f t="shared" si="47"/>
        <v>2.4631553019417875E-4</v>
      </c>
      <c r="U90" s="240">
        <f t="shared" si="47"/>
        <v>1.4731739770945207E-3</v>
      </c>
      <c r="V90" s="241">
        <f t="shared" si="47"/>
        <v>2.9880478087649401E-4</v>
      </c>
      <c r="W90" s="242">
        <f t="shared" si="47"/>
        <v>2.6245503527704445E-4</v>
      </c>
      <c r="X90" s="239">
        <f t="shared" si="47"/>
        <v>1.3226513491043762E-4</v>
      </c>
      <c r="Y90" s="240">
        <f t="shared" si="47"/>
        <v>9.5061050318982635E-4</v>
      </c>
      <c r="Z90" s="241">
        <f t="shared" si="47"/>
        <v>2.6378896882494002E-4</v>
      </c>
      <c r="AA90" s="239">
        <f t="shared" si="47"/>
        <v>6.9122951724298165E-4</v>
      </c>
      <c r="AB90" s="245">
        <f t="shared" si="47"/>
        <v>2.8687695140186548E-4</v>
      </c>
      <c r="AC90" s="246">
        <f t="shared" si="47"/>
        <v>1.2963185341068591E-3</v>
      </c>
      <c r="AD90" s="18"/>
    </row>
    <row r="91" spans="1:30" s="8" customFormat="1" x14ac:dyDescent="0.2">
      <c r="A91" s="247" t="s">
        <v>36</v>
      </c>
      <c r="B91" s="248">
        <f>B27/B31</f>
        <v>0</v>
      </c>
      <c r="C91" s="249">
        <f t="shared" ref="C91:AC91" si="48">C27/C31</f>
        <v>9.6227867590454189E-5</v>
      </c>
      <c r="D91" s="250">
        <f t="shared" si="48"/>
        <v>0</v>
      </c>
      <c r="E91" s="251">
        <f t="shared" si="48"/>
        <v>9.3092533978774903E-5</v>
      </c>
      <c r="F91" s="248">
        <f t="shared" si="48"/>
        <v>0</v>
      </c>
      <c r="G91" s="249">
        <f t="shared" si="48"/>
        <v>1.4734267485891939E-5</v>
      </c>
      <c r="H91" s="250">
        <f t="shared" si="48"/>
        <v>0</v>
      </c>
      <c r="I91" s="251">
        <f t="shared" si="48"/>
        <v>0</v>
      </c>
      <c r="J91" s="248">
        <f t="shared" si="48"/>
        <v>0</v>
      </c>
      <c r="K91" s="249">
        <f t="shared" si="48"/>
        <v>0</v>
      </c>
      <c r="L91" s="250">
        <f t="shared" si="48"/>
        <v>0</v>
      </c>
      <c r="M91" s="248">
        <f t="shared" si="48"/>
        <v>0</v>
      </c>
      <c r="N91" s="252">
        <f t="shared" si="48"/>
        <v>0</v>
      </c>
      <c r="O91" s="253">
        <f t="shared" si="48"/>
        <v>0</v>
      </c>
      <c r="P91" s="248">
        <f t="shared" si="48"/>
        <v>0</v>
      </c>
      <c r="Q91" s="249">
        <f t="shared" si="48"/>
        <v>0</v>
      </c>
      <c r="R91" s="250">
        <f t="shared" si="48"/>
        <v>0</v>
      </c>
      <c r="S91" s="251">
        <f t="shared" si="48"/>
        <v>0</v>
      </c>
      <c r="T91" s="248">
        <f t="shared" si="48"/>
        <v>0</v>
      </c>
      <c r="U91" s="249">
        <f t="shared" si="48"/>
        <v>0</v>
      </c>
      <c r="V91" s="250">
        <f t="shared" si="48"/>
        <v>0</v>
      </c>
      <c r="W91" s="251">
        <f t="shared" si="48"/>
        <v>0</v>
      </c>
      <c r="X91" s="248">
        <f t="shared" si="48"/>
        <v>0</v>
      </c>
      <c r="Y91" s="249">
        <f t="shared" si="48"/>
        <v>0</v>
      </c>
      <c r="Z91" s="250">
        <f t="shared" si="48"/>
        <v>0</v>
      </c>
      <c r="AA91" s="248">
        <f t="shared" si="48"/>
        <v>0</v>
      </c>
      <c r="AB91" s="245">
        <f t="shared" si="48"/>
        <v>0</v>
      </c>
      <c r="AC91" s="246">
        <f t="shared" si="48"/>
        <v>1.7717337595993519E-5</v>
      </c>
      <c r="AD91" s="18"/>
    </row>
    <row r="92" spans="1:30" s="8" customFormat="1" x14ac:dyDescent="0.2">
      <c r="A92" s="238" t="s">
        <v>37</v>
      </c>
      <c r="B92" s="239">
        <f>B28/B31</f>
        <v>0</v>
      </c>
      <c r="C92" s="240">
        <f t="shared" ref="C92:AC92" si="49">C28/C31</f>
        <v>0</v>
      </c>
      <c r="D92" s="241">
        <f t="shared" si="49"/>
        <v>0</v>
      </c>
      <c r="E92" s="242">
        <f t="shared" si="49"/>
        <v>0</v>
      </c>
      <c r="F92" s="239">
        <f t="shared" si="49"/>
        <v>0</v>
      </c>
      <c r="G92" s="240">
        <f t="shared" si="49"/>
        <v>0</v>
      </c>
      <c r="H92" s="241">
        <f t="shared" si="49"/>
        <v>0</v>
      </c>
      <c r="I92" s="242">
        <f t="shared" si="49"/>
        <v>0</v>
      </c>
      <c r="J92" s="239">
        <f t="shared" si="49"/>
        <v>0</v>
      </c>
      <c r="K92" s="240">
        <f t="shared" si="49"/>
        <v>0</v>
      </c>
      <c r="L92" s="241">
        <f t="shared" si="49"/>
        <v>0</v>
      </c>
      <c r="M92" s="239">
        <f t="shared" si="49"/>
        <v>0</v>
      </c>
      <c r="N92" s="243">
        <f t="shared" si="49"/>
        <v>0</v>
      </c>
      <c r="O92" s="244">
        <f t="shared" si="49"/>
        <v>0</v>
      </c>
      <c r="P92" s="239">
        <f t="shared" si="49"/>
        <v>0</v>
      </c>
      <c r="Q92" s="240">
        <f t="shared" si="49"/>
        <v>0</v>
      </c>
      <c r="R92" s="241">
        <f t="shared" si="49"/>
        <v>0</v>
      </c>
      <c r="S92" s="242">
        <f t="shared" si="49"/>
        <v>1.3759700588915186E-5</v>
      </c>
      <c r="T92" s="239">
        <f t="shared" si="49"/>
        <v>0</v>
      </c>
      <c r="U92" s="240">
        <f t="shared" si="49"/>
        <v>0</v>
      </c>
      <c r="V92" s="241">
        <f t="shared" si="49"/>
        <v>0</v>
      </c>
      <c r="W92" s="242">
        <f t="shared" si="49"/>
        <v>0</v>
      </c>
      <c r="X92" s="239">
        <f t="shared" si="49"/>
        <v>0</v>
      </c>
      <c r="Y92" s="240">
        <f t="shared" si="49"/>
        <v>0</v>
      </c>
      <c r="Z92" s="241">
        <f t="shared" si="49"/>
        <v>0</v>
      </c>
      <c r="AA92" s="239">
        <f t="shared" si="49"/>
        <v>0</v>
      </c>
      <c r="AB92" s="245">
        <f t="shared" si="49"/>
        <v>0</v>
      </c>
      <c r="AC92" s="246">
        <f t="shared" si="49"/>
        <v>9.8429653311075111E-7</v>
      </c>
      <c r="AD92" s="18"/>
    </row>
    <row r="93" spans="1:30" s="8" customFormat="1" x14ac:dyDescent="0.2">
      <c r="A93" s="247" t="s">
        <v>38</v>
      </c>
      <c r="B93" s="248">
        <f>B29/B31</f>
        <v>0</v>
      </c>
      <c r="C93" s="249">
        <f t="shared" ref="C93:AC93" si="50">C29/C31</f>
        <v>0</v>
      </c>
      <c r="D93" s="250">
        <f t="shared" si="50"/>
        <v>0</v>
      </c>
      <c r="E93" s="251">
        <f t="shared" si="50"/>
        <v>0</v>
      </c>
      <c r="F93" s="248">
        <f t="shared" si="50"/>
        <v>0</v>
      </c>
      <c r="G93" s="249">
        <f t="shared" si="50"/>
        <v>0</v>
      </c>
      <c r="H93" s="250">
        <f t="shared" si="50"/>
        <v>0</v>
      </c>
      <c r="I93" s="251">
        <f t="shared" si="50"/>
        <v>0</v>
      </c>
      <c r="J93" s="248">
        <f t="shared" si="50"/>
        <v>0</v>
      </c>
      <c r="K93" s="249">
        <f t="shared" si="50"/>
        <v>0</v>
      </c>
      <c r="L93" s="250">
        <f t="shared" si="50"/>
        <v>0</v>
      </c>
      <c r="M93" s="248">
        <f t="shared" si="50"/>
        <v>0</v>
      </c>
      <c r="N93" s="252">
        <f t="shared" si="50"/>
        <v>0</v>
      </c>
      <c r="O93" s="253">
        <f t="shared" si="50"/>
        <v>0</v>
      </c>
      <c r="P93" s="248">
        <f t="shared" si="50"/>
        <v>0</v>
      </c>
      <c r="Q93" s="249">
        <f t="shared" si="50"/>
        <v>0</v>
      </c>
      <c r="R93" s="250">
        <f t="shared" si="50"/>
        <v>0</v>
      </c>
      <c r="S93" s="251">
        <f t="shared" si="50"/>
        <v>0</v>
      </c>
      <c r="T93" s="248">
        <f t="shared" si="50"/>
        <v>0</v>
      </c>
      <c r="U93" s="249">
        <f t="shared" si="50"/>
        <v>0</v>
      </c>
      <c r="V93" s="250">
        <f t="shared" si="50"/>
        <v>0</v>
      </c>
      <c r="W93" s="251">
        <f t="shared" si="50"/>
        <v>0</v>
      </c>
      <c r="X93" s="248">
        <f t="shared" si="50"/>
        <v>0</v>
      </c>
      <c r="Y93" s="249">
        <f t="shared" si="50"/>
        <v>0</v>
      </c>
      <c r="Z93" s="250">
        <f t="shared" si="50"/>
        <v>0</v>
      </c>
      <c r="AA93" s="248">
        <f t="shared" si="50"/>
        <v>0</v>
      </c>
      <c r="AB93" s="245">
        <f t="shared" si="50"/>
        <v>0</v>
      </c>
      <c r="AC93" s="246">
        <f t="shared" si="50"/>
        <v>0</v>
      </c>
      <c r="AD93" s="18"/>
    </row>
    <row r="94" spans="1:30" s="8" customFormat="1" ht="13.5" thickBot="1" x14ac:dyDescent="0.25">
      <c r="A94" s="238" t="s">
        <v>39</v>
      </c>
      <c r="B94" s="239">
        <f>B30/B31</f>
        <v>0</v>
      </c>
      <c r="C94" s="240">
        <f t="shared" ref="C94:AC94" si="51">C30/C31</f>
        <v>0</v>
      </c>
      <c r="D94" s="241">
        <f t="shared" si="51"/>
        <v>0</v>
      </c>
      <c r="E94" s="242">
        <f t="shared" si="51"/>
        <v>0</v>
      </c>
      <c r="F94" s="239">
        <f t="shared" si="51"/>
        <v>0</v>
      </c>
      <c r="G94" s="240">
        <f t="shared" si="51"/>
        <v>0</v>
      </c>
      <c r="H94" s="241">
        <f t="shared" si="51"/>
        <v>0</v>
      </c>
      <c r="I94" s="242">
        <f t="shared" si="51"/>
        <v>0</v>
      </c>
      <c r="J94" s="239">
        <f t="shared" si="51"/>
        <v>0</v>
      </c>
      <c r="K94" s="240">
        <f t="shared" si="51"/>
        <v>0</v>
      </c>
      <c r="L94" s="241">
        <f t="shared" si="51"/>
        <v>0</v>
      </c>
      <c r="M94" s="239">
        <f t="shared" si="51"/>
        <v>0</v>
      </c>
      <c r="N94" s="243">
        <f t="shared" si="51"/>
        <v>0</v>
      </c>
      <c r="O94" s="244">
        <f t="shared" si="51"/>
        <v>0</v>
      </c>
      <c r="P94" s="239">
        <f t="shared" si="51"/>
        <v>0</v>
      </c>
      <c r="Q94" s="240">
        <f t="shared" si="51"/>
        <v>0</v>
      </c>
      <c r="R94" s="241">
        <f t="shared" si="51"/>
        <v>1.3525576865853329E-5</v>
      </c>
      <c r="S94" s="242">
        <f t="shared" si="51"/>
        <v>0</v>
      </c>
      <c r="T94" s="239">
        <f t="shared" si="51"/>
        <v>0</v>
      </c>
      <c r="U94" s="240">
        <f t="shared" si="51"/>
        <v>0</v>
      </c>
      <c r="V94" s="241">
        <f t="shared" si="51"/>
        <v>0</v>
      </c>
      <c r="W94" s="242">
        <f t="shared" si="51"/>
        <v>0</v>
      </c>
      <c r="X94" s="239">
        <f t="shared" si="51"/>
        <v>0</v>
      </c>
      <c r="Y94" s="240">
        <f t="shared" si="51"/>
        <v>0</v>
      </c>
      <c r="Z94" s="241">
        <f t="shared" si="51"/>
        <v>0</v>
      </c>
      <c r="AA94" s="239">
        <f t="shared" si="51"/>
        <v>0</v>
      </c>
      <c r="AB94" s="245">
        <f t="shared" si="51"/>
        <v>9.824553130200873E-7</v>
      </c>
      <c r="AC94" s="246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8">
        <f>SUM(B71:B94)</f>
        <v>1.0000000000000002</v>
      </c>
      <c r="C95" s="79">
        <f t="shared" ref="C95:AC95" si="52">SUM(C71:C94)</f>
        <v>1.0000000000000002</v>
      </c>
      <c r="D95" s="78">
        <f t="shared" si="52"/>
        <v>0.99999999999999989</v>
      </c>
      <c r="E95" s="79">
        <f t="shared" si="52"/>
        <v>1</v>
      </c>
      <c r="F95" s="78">
        <f t="shared" si="52"/>
        <v>1</v>
      </c>
      <c r="G95" s="79">
        <f t="shared" si="52"/>
        <v>1.0000000000000002</v>
      </c>
      <c r="H95" s="78">
        <f t="shared" si="52"/>
        <v>1</v>
      </c>
      <c r="I95" s="79">
        <f t="shared" si="52"/>
        <v>1</v>
      </c>
      <c r="J95" s="78">
        <f t="shared" si="52"/>
        <v>1</v>
      </c>
      <c r="K95" s="78">
        <f t="shared" si="52"/>
        <v>0.99999999999999989</v>
      </c>
      <c r="L95" s="78">
        <f t="shared" si="52"/>
        <v>0.99999999999999989</v>
      </c>
      <c r="M95" s="79">
        <f t="shared" si="52"/>
        <v>1</v>
      </c>
      <c r="N95" s="78">
        <f t="shared" si="52"/>
        <v>1</v>
      </c>
      <c r="O95" s="79">
        <f t="shared" si="52"/>
        <v>1</v>
      </c>
      <c r="P95" s="78">
        <f t="shared" si="52"/>
        <v>1.0000000000000002</v>
      </c>
      <c r="Q95" s="79">
        <f t="shared" si="52"/>
        <v>1</v>
      </c>
      <c r="R95" s="78">
        <f t="shared" si="52"/>
        <v>0.99999999999999989</v>
      </c>
      <c r="S95" s="79">
        <f t="shared" si="52"/>
        <v>1</v>
      </c>
      <c r="T95" s="78">
        <f t="shared" si="52"/>
        <v>0.99999999999999989</v>
      </c>
      <c r="U95" s="79">
        <f t="shared" si="52"/>
        <v>1.0000000000000002</v>
      </c>
      <c r="V95" s="78">
        <f t="shared" si="52"/>
        <v>0.99999999999999989</v>
      </c>
      <c r="W95" s="79">
        <f t="shared" si="52"/>
        <v>1</v>
      </c>
      <c r="X95" s="78">
        <f t="shared" si="52"/>
        <v>1</v>
      </c>
      <c r="Y95" s="79">
        <f t="shared" si="52"/>
        <v>1</v>
      </c>
      <c r="Z95" s="78">
        <f t="shared" si="52"/>
        <v>1</v>
      </c>
      <c r="AA95" s="78">
        <f t="shared" si="52"/>
        <v>1</v>
      </c>
      <c r="AB95" s="78">
        <f t="shared" si="52"/>
        <v>0.99999999999999978</v>
      </c>
      <c r="AC95" s="80">
        <f t="shared" si="52"/>
        <v>1</v>
      </c>
      <c r="AD95" s="81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Q19" zoomScale="90" zoomScaleNormal="90" zoomScalePageLayoutView="90" workbookViewId="0">
      <selection activeCell="I17" sqref="I17"/>
    </sheetView>
  </sheetViews>
  <sheetFormatPr defaultColWidth="8.85546875" defaultRowHeight="12.75" x14ac:dyDescent="0.2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44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44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8" t="s">
        <v>0</v>
      </c>
      <c r="B5" s="262" t="s">
        <v>1</v>
      </c>
      <c r="C5" s="263"/>
      <c r="D5" s="262" t="s">
        <v>2</v>
      </c>
      <c r="E5" s="263"/>
      <c r="F5" s="262" t="s">
        <v>3</v>
      </c>
      <c r="G5" s="263"/>
      <c r="H5" s="262" t="s">
        <v>4</v>
      </c>
      <c r="I5" s="263"/>
      <c r="J5" s="262" t="s">
        <v>5</v>
      </c>
      <c r="K5" s="263"/>
      <c r="L5" s="262" t="s">
        <v>6</v>
      </c>
      <c r="M5" s="263"/>
      <c r="N5" s="262" t="s">
        <v>7</v>
      </c>
      <c r="O5" s="263"/>
      <c r="P5" s="262" t="s">
        <v>8</v>
      </c>
      <c r="Q5" s="263"/>
      <c r="R5" s="262" t="s">
        <v>9</v>
      </c>
      <c r="S5" s="263"/>
      <c r="T5" s="262" t="s">
        <v>10</v>
      </c>
      <c r="U5" s="263"/>
      <c r="V5" s="262" t="s">
        <v>11</v>
      </c>
      <c r="W5" s="263"/>
      <c r="X5" s="262" t="s">
        <v>12</v>
      </c>
      <c r="Y5" s="263"/>
      <c r="Z5" s="262" t="s">
        <v>40</v>
      </c>
      <c r="AA5" s="263"/>
      <c r="AB5" s="262" t="s">
        <v>41</v>
      </c>
      <c r="AC5" s="263"/>
    </row>
    <row r="6" spans="1:29" ht="15" thickTop="1" thickBot="1" x14ac:dyDescent="0.3">
      <c r="A6" s="269"/>
      <c r="B6" s="31" t="s">
        <v>14</v>
      </c>
      <c r="C6" s="32" t="s">
        <v>15</v>
      </c>
      <c r="D6" s="49" t="s">
        <v>14</v>
      </c>
      <c r="E6" s="50" t="s">
        <v>15</v>
      </c>
      <c r="F6" s="31" t="s">
        <v>14</v>
      </c>
      <c r="G6" s="32" t="s">
        <v>15</v>
      </c>
      <c r="H6" s="49" t="s">
        <v>14</v>
      </c>
      <c r="I6" s="50" t="s">
        <v>15</v>
      </c>
      <c r="J6" s="31" t="s">
        <v>14</v>
      </c>
      <c r="K6" s="32" t="s">
        <v>15</v>
      </c>
      <c r="L6" s="49" t="s">
        <v>14</v>
      </c>
      <c r="M6" s="50" t="s">
        <v>15</v>
      </c>
      <c r="N6" s="36" t="s">
        <v>14</v>
      </c>
      <c r="O6" s="39" t="s">
        <v>15</v>
      </c>
      <c r="P6" s="48" t="s">
        <v>14</v>
      </c>
      <c r="Q6" s="37" t="s">
        <v>15</v>
      </c>
      <c r="R6" s="34" t="s">
        <v>14</v>
      </c>
      <c r="S6" s="35" t="s">
        <v>15</v>
      </c>
      <c r="T6" s="48" t="s">
        <v>14</v>
      </c>
      <c r="U6" s="37" t="s">
        <v>15</v>
      </c>
      <c r="V6" s="34" t="s">
        <v>14</v>
      </c>
      <c r="W6" s="35" t="s">
        <v>15</v>
      </c>
      <c r="X6" s="48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3.5" thickTop="1" x14ac:dyDescent="0.2">
      <c r="A7" s="90" t="s">
        <v>16</v>
      </c>
      <c r="B7" s="33">
        <f>SUM(Daily!B815,Daily!B598,Daily!B381,Daily!B164)</f>
        <v>0</v>
      </c>
      <c r="C7" s="40">
        <f>SUM(Daily!C815,Daily!C598,Daily!C381,Daily!C164)</f>
        <v>0</v>
      </c>
      <c r="D7" s="33">
        <f>SUM(Daily!D815,Daily!D598,Daily!D381,Daily!D164)</f>
        <v>0</v>
      </c>
      <c r="E7" s="40">
        <f>SUM(Daily!E815,Daily!E598,Daily!E381,Daily!E164)</f>
        <v>0</v>
      </c>
      <c r="F7" s="33">
        <f>SUM(Daily!F815,Daily!F598,Daily!F381,Daily!F164)</f>
        <v>0</v>
      </c>
      <c r="G7" s="40">
        <f>SUM(Daily!G815,Daily!G598,Daily!G381,Daily!G164)</f>
        <v>0</v>
      </c>
      <c r="H7" s="33">
        <f>SUM(Daily!H815,Daily!H598,Daily!H381,Daily!H164)</f>
        <v>0</v>
      </c>
      <c r="I7" s="40">
        <f>SUM(Daily!I815,Daily!I598,Daily!I381,Daily!I164)</f>
        <v>0</v>
      </c>
      <c r="J7" s="33">
        <f>SUM(Daily!J815,Daily!J598,Daily!J381,Daily!J164)</f>
        <v>0</v>
      </c>
      <c r="K7" s="40">
        <f>SUM(Daily!K815,Daily!K598,Daily!K381,Daily!K164)</f>
        <v>0</v>
      </c>
      <c r="L7" s="33">
        <f>SUM(Daily!L815,Daily!L598,Daily!L381,Daily!L164)</f>
        <v>0</v>
      </c>
      <c r="M7" s="40">
        <f>SUM(Daily!M815,Daily!M598,Daily!M381,Daily!M164)</f>
        <v>0</v>
      </c>
      <c r="N7" s="33">
        <f>SUM(Daily!N815,Daily!N598,Daily!N381,Daily!N164)</f>
        <v>0</v>
      </c>
      <c r="O7" s="40">
        <f>SUM(Daily!O815,Daily!O598,Daily!O381,Daily!O164)</f>
        <v>0</v>
      </c>
      <c r="P7" s="33">
        <f>SUM(Daily!P815,Daily!P598,Daily!P381,Daily!P164)</f>
        <v>0</v>
      </c>
      <c r="Q7" s="40">
        <f>SUM(Daily!Q815,Daily!Q598,Daily!Q381,Daily!Q164)</f>
        <v>0</v>
      </c>
      <c r="R7" s="33">
        <f>SUM(Daily!R815,Daily!R598,Daily!R381,Daily!R164)</f>
        <v>0</v>
      </c>
      <c r="S7" s="40">
        <f>SUM(Daily!S815,Daily!S598,Daily!S381,Daily!S164)</f>
        <v>0</v>
      </c>
      <c r="T7" s="33">
        <f>SUM(Daily!T815,Daily!T598,Daily!T381,Daily!T164)</f>
        <v>0</v>
      </c>
      <c r="U7" s="40">
        <f>SUM(Daily!U815,Daily!U598,Daily!U381,Daily!U164)</f>
        <v>0</v>
      </c>
      <c r="V7" s="33">
        <f>SUM(Daily!V815,Daily!V598,Daily!V381,Daily!V164)</f>
        <v>0</v>
      </c>
      <c r="W7" s="40">
        <f>SUM(Daily!W815,Daily!W598,Daily!W381,Daily!W164)</f>
        <v>0</v>
      </c>
      <c r="X7" s="33">
        <f>SUM(Daily!X815,Daily!X598,Daily!X381,Daily!X164)</f>
        <v>0</v>
      </c>
      <c r="Y7" s="40">
        <f>SUM(Daily!Y815,Daily!Y598,Daily!Y381,Daily!Y164)</f>
        <v>0</v>
      </c>
      <c r="Z7" s="33">
        <f>SUM(Daily!Z815,Daily!Z598,Daily!Z381,Daily!Z164)</f>
        <v>0</v>
      </c>
      <c r="AA7" s="40">
        <f>SUM(Daily!AA815,Daily!AA598,Daily!AA381,Daily!AA164)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 x14ac:dyDescent="0.2">
      <c r="A8" s="91" t="s">
        <v>17</v>
      </c>
      <c r="B8" s="3">
        <f>SUM(Daily!B816,Daily!B599,Daily!B382,Daily!B165)</f>
        <v>260</v>
      </c>
      <c r="C8" s="30">
        <f>SUM(Daily!C816,Daily!C599,Daily!C382,Daily!C165)</f>
        <v>0</v>
      </c>
      <c r="D8" s="3">
        <f>SUM(Daily!D816,Daily!D599,Daily!D382,Daily!D165)</f>
        <v>218</v>
      </c>
      <c r="E8" s="30">
        <f>SUM(Daily!E816,Daily!E599,Daily!E382,Daily!E165)</f>
        <v>2</v>
      </c>
      <c r="F8" s="3">
        <f>SUM(Daily!F816,Daily!F599,Daily!F382,Daily!F165)</f>
        <v>377</v>
      </c>
      <c r="G8" s="30">
        <f>SUM(Daily!G816,Daily!G599,Daily!G382,Daily!G165)</f>
        <v>1</v>
      </c>
      <c r="H8" s="3">
        <f>SUM(Daily!H816,Daily!H599,Daily!H382,Daily!H165)</f>
        <v>205</v>
      </c>
      <c r="I8" s="30">
        <f>SUM(Daily!I816,Daily!I599,Daily!I382,Daily!I165)</f>
        <v>24</v>
      </c>
      <c r="J8" s="3">
        <f>SUM(Daily!J816,Daily!J599,Daily!J382,Daily!J165)</f>
        <v>42</v>
      </c>
      <c r="K8" s="30">
        <f>SUM(Daily!K816,Daily!K599,Daily!K382,Daily!K165)</f>
        <v>25</v>
      </c>
      <c r="L8" s="3">
        <f>SUM(Daily!L816,Daily!L599,Daily!L382,Daily!L165)</f>
        <v>32</v>
      </c>
      <c r="M8" s="30">
        <f>SUM(Daily!M816,Daily!M599,Daily!M382,Daily!M165)</f>
        <v>12</v>
      </c>
      <c r="N8" s="3">
        <f>SUM(Daily!N816,Daily!N599,Daily!N382,Daily!N165)</f>
        <v>65</v>
      </c>
      <c r="O8" s="30">
        <f>SUM(Daily!O816,Daily!O599,Daily!O382,Daily!O165)</f>
        <v>0</v>
      </c>
      <c r="P8" s="3">
        <f>SUM(Daily!P816,Daily!P599,Daily!P382,Daily!P165)</f>
        <v>30</v>
      </c>
      <c r="Q8" s="30">
        <f>SUM(Daily!Q816,Daily!Q599,Daily!Q382,Daily!Q165)</f>
        <v>0</v>
      </c>
      <c r="R8" s="3">
        <f>SUM(Daily!R816,Daily!R599,Daily!R382,Daily!R165)</f>
        <v>15</v>
      </c>
      <c r="S8" s="30">
        <f>SUM(Daily!S816,Daily!S599,Daily!S382,Daily!S165)</f>
        <v>0</v>
      </c>
      <c r="T8" s="3">
        <f>SUM(Daily!T816,Daily!T599,Daily!T382,Daily!T165)</f>
        <v>0</v>
      </c>
      <c r="U8" s="30">
        <f>SUM(Daily!U816,Daily!U599,Daily!U382,Daily!U165)</f>
        <v>0</v>
      </c>
      <c r="V8" s="3">
        <f>SUM(Daily!V816,Daily!V599,Daily!V382,Daily!V165)</f>
        <v>0</v>
      </c>
      <c r="W8" s="30">
        <f>SUM(Daily!W816,Daily!W599,Daily!W382,Daily!W165)</f>
        <v>0</v>
      </c>
      <c r="X8" s="3">
        <f>SUM(Daily!X816,Daily!X599,Daily!X382,Daily!X165)</f>
        <v>0</v>
      </c>
      <c r="Y8" s="30">
        <f>SUM(Daily!Y816,Daily!Y599,Daily!Y382,Daily!Y165)</f>
        <v>0</v>
      </c>
      <c r="Z8" s="3">
        <f>SUM(Daily!Z816,Daily!Z599,Daily!Z382,Daily!Z165)</f>
        <v>0</v>
      </c>
      <c r="AA8" s="30">
        <f>SUM(Daily!AA816,Daily!AA599,Daily!AA382,Daily!AA165)</f>
        <v>0</v>
      </c>
      <c r="AB8" s="11">
        <f>B8+D8+F8+H8+J8+L8+N8+P8+R8+T8+V8+X8+Z8</f>
        <v>1244</v>
      </c>
      <c r="AC8" s="7">
        <f t="shared" ref="AB8:AC30" si="0">C8+E8+G8+I8+K8+M8+O8+Q8+S8+U8+W8+Y8+AA8</f>
        <v>64</v>
      </c>
    </row>
    <row r="9" spans="1:29" x14ac:dyDescent="0.2">
      <c r="A9" s="92" t="s">
        <v>18</v>
      </c>
      <c r="B9" s="3">
        <f>SUM(Daily!B817,Daily!B600,Daily!B383,Daily!B166)</f>
        <v>994</v>
      </c>
      <c r="C9" s="30">
        <f>SUM(Daily!C817,Daily!C600,Daily!C383,Daily!C166)</f>
        <v>0</v>
      </c>
      <c r="D9" s="3">
        <f>SUM(Daily!D817,Daily!D600,Daily!D383,Daily!D166)</f>
        <v>511</v>
      </c>
      <c r="E9" s="30">
        <f>SUM(Daily!E817,Daily!E600,Daily!E383,Daily!E166)</f>
        <v>10</v>
      </c>
      <c r="F9" s="3">
        <f>SUM(Daily!F817,Daily!F600,Daily!F383,Daily!F166)</f>
        <v>1123</v>
      </c>
      <c r="G9" s="30">
        <f>SUM(Daily!G817,Daily!G600,Daily!G383,Daily!G166)</f>
        <v>41</v>
      </c>
      <c r="H9" s="3">
        <f>SUM(Daily!H817,Daily!H600,Daily!H383,Daily!H166)</f>
        <v>991</v>
      </c>
      <c r="I9" s="30">
        <f>SUM(Daily!I817,Daily!I600,Daily!I383,Daily!I166)</f>
        <v>265</v>
      </c>
      <c r="J9" s="3">
        <f>SUM(Daily!J817,Daily!J600,Daily!J383,Daily!J166)</f>
        <v>130</v>
      </c>
      <c r="K9" s="30">
        <f>SUM(Daily!K817,Daily!K600,Daily!K383,Daily!K166)</f>
        <v>101</v>
      </c>
      <c r="L9" s="3">
        <f>SUM(Daily!L817,Daily!L600,Daily!L383,Daily!L166)</f>
        <v>288</v>
      </c>
      <c r="M9" s="30">
        <f>SUM(Daily!M817,Daily!M600,Daily!M383,Daily!M166)</f>
        <v>492</v>
      </c>
      <c r="N9" s="3">
        <f>SUM(Daily!N817,Daily!N600,Daily!N383,Daily!N166)</f>
        <v>628</v>
      </c>
      <c r="O9" s="30">
        <f>SUM(Daily!O817,Daily!O600,Daily!O383,Daily!O166)</f>
        <v>556</v>
      </c>
      <c r="P9" s="3">
        <f>SUM(Daily!P817,Daily!P600,Daily!P383,Daily!P166)</f>
        <v>390</v>
      </c>
      <c r="Q9" s="30">
        <f>SUM(Daily!Q817,Daily!Q600,Daily!Q383,Daily!Q166)</f>
        <v>441</v>
      </c>
      <c r="R9" s="3">
        <f>SUM(Daily!R817,Daily!R600,Daily!R383,Daily!R166)</f>
        <v>536</v>
      </c>
      <c r="S9" s="30">
        <f>SUM(Daily!S817,Daily!S600,Daily!S383,Daily!S166)</f>
        <v>323</v>
      </c>
      <c r="T9" s="3">
        <f>SUM(Daily!T817,Daily!T600,Daily!T383,Daily!T166)</f>
        <v>91</v>
      </c>
      <c r="U9" s="30">
        <f>SUM(Daily!U817,Daily!U600,Daily!U383,Daily!U166)</f>
        <v>202</v>
      </c>
      <c r="V9" s="3">
        <f>SUM(Daily!V817,Daily!V600,Daily!V383,Daily!V166)</f>
        <v>235</v>
      </c>
      <c r="W9" s="30">
        <f>SUM(Daily!W817,Daily!W600,Daily!W383,Daily!W166)</f>
        <v>389</v>
      </c>
      <c r="X9" s="3">
        <f>SUM(Daily!X817,Daily!X600,Daily!X383,Daily!X166)</f>
        <v>517</v>
      </c>
      <c r="Y9" s="30">
        <f>SUM(Daily!Y817,Daily!Y600,Daily!Y383,Daily!Y166)</f>
        <v>315</v>
      </c>
      <c r="Z9" s="3">
        <f>SUM(Daily!Z817,Daily!Z600,Daily!Z383,Daily!Z166)</f>
        <v>1450</v>
      </c>
      <c r="AA9" s="30">
        <f>SUM(Daily!AA817,Daily!AA600,Daily!AA383,Daily!AA166)</f>
        <v>971</v>
      </c>
      <c r="AB9" s="11">
        <f t="shared" si="0"/>
        <v>7884</v>
      </c>
      <c r="AC9" s="7">
        <f t="shared" si="0"/>
        <v>4106</v>
      </c>
    </row>
    <row r="10" spans="1:29" x14ac:dyDescent="0.2">
      <c r="A10" s="91" t="s">
        <v>19</v>
      </c>
      <c r="B10" s="3">
        <f>SUM(Daily!B818,Daily!B601,Daily!B384,Daily!B167)</f>
        <v>1482</v>
      </c>
      <c r="C10" s="30">
        <f>SUM(Daily!C818,Daily!C601,Daily!C384,Daily!C167)</f>
        <v>937</v>
      </c>
      <c r="D10" s="3">
        <f>SUM(Daily!D818,Daily!D601,Daily!D384,Daily!D167)</f>
        <v>747</v>
      </c>
      <c r="E10" s="30">
        <f>SUM(Daily!E818,Daily!E601,Daily!E384,Daily!E167)</f>
        <v>633</v>
      </c>
      <c r="F10" s="3">
        <f>SUM(Daily!F818,Daily!F601,Daily!F384,Daily!F167)</f>
        <v>1301</v>
      </c>
      <c r="G10" s="30">
        <f>SUM(Daily!G818,Daily!G601,Daily!G384,Daily!G167)</f>
        <v>591</v>
      </c>
      <c r="H10" s="3">
        <f>SUM(Daily!H818,Daily!H601,Daily!H384,Daily!H167)</f>
        <v>1521</v>
      </c>
      <c r="I10" s="30">
        <f>SUM(Daily!I818,Daily!I601,Daily!I384,Daily!I167)</f>
        <v>1202</v>
      </c>
      <c r="J10" s="3">
        <f>SUM(Daily!J818,Daily!J601,Daily!J384,Daily!J167)</f>
        <v>275</v>
      </c>
      <c r="K10" s="30">
        <f>SUM(Daily!K818,Daily!K601,Daily!K384,Daily!K167)</f>
        <v>298</v>
      </c>
      <c r="L10" s="3">
        <f>SUM(Daily!L818,Daily!L601,Daily!L384,Daily!L167)</f>
        <v>432</v>
      </c>
      <c r="M10" s="30">
        <f>SUM(Daily!M818,Daily!M601,Daily!M384,Daily!M167)</f>
        <v>934</v>
      </c>
      <c r="N10" s="3">
        <f>SUM(Daily!N818,Daily!N601,Daily!N384,Daily!N167)</f>
        <v>1142</v>
      </c>
      <c r="O10" s="30">
        <f>SUM(Daily!O818,Daily!O601,Daily!O384,Daily!O167)</f>
        <v>1226</v>
      </c>
      <c r="P10" s="3">
        <f>SUM(Daily!P818,Daily!P601,Daily!P384,Daily!P167)</f>
        <v>715</v>
      </c>
      <c r="Q10" s="30">
        <f>SUM(Daily!Q818,Daily!Q601,Daily!Q384,Daily!Q167)</f>
        <v>646</v>
      </c>
      <c r="R10" s="3">
        <f>SUM(Daily!R818,Daily!R601,Daily!R384,Daily!R167)</f>
        <v>901</v>
      </c>
      <c r="S10" s="30">
        <f>SUM(Daily!S818,Daily!S601,Daily!S384,Daily!S167)</f>
        <v>540</v>
      </c>
      <c r="T10" s="3">
        <f>SUM(Daily!T818,Daily!T601,Daily!T384,Daily!T167)</f>
        <v>162</v>
      </c>
      <c r="U10" s="30">
        <f>SUM(Daily!U818,Daily!U601,Daily!U384,Daily!U167)</f>
        <v>315</v>
      </c>
      <c r="V10" s="3">
        <f>SUM(Daily!V818,Daily!V601,Daily!V384,Daily!V167)</f>
        <v>460</v>
      </c>
      <c r="W10" s="30">
        <f>SUM(Daily!W818,Daily!W601,Daily!W384,Daily!W167)</f>
        <v>780</v>
      </c>
      <c r="X10" s="3">
        <f>SUM(Daily!X818,Daily!X601,Daily!X384,Daily!X167)</f>
        <v>704</v>
      </c>
      <c r="Y10" s="30">
        <f>SUM(Daily!Y818,Daily!Y601,Daily!Y384,Daily!Y167)</f>
        <v>598</v>
      </c>
      <c r="Z10" s="3">
        <f>SUM(Daily!Z818,Daily!Z601,Daily!Z384,Daily!Z167)</f>
        <v>1530</v>
      </c>
      <c r="AA10" s="30">
        <f>SUM(Daily!AA818,Daily!AA601,Daily!AA384,Daily!AA167)</f>
        <v>1510</v>
      </c>
      <c r="AB10" s="11">
        <f t="shared" si="0"/>
        <v>11372</v>
      </c>
      <c r="AC10" s="7">
        <f t="shared" si="0"/>
        <v>10210</v>
      </c>
    </row>
    <row r="11" spans="1:29" x14ac:dyDescent="0.2">
      <c r="A11" s="92" t="s">
        <v>20</v>
      </c>
      <c r="B11" s="3">
        <f>SUM(Daily!B819,Daily!B602,Daily!B385,Daily!B168)</f>
        <v>1759</v>
      </c>
      <c r="C11" s="30">
        <f>SUM(Daily!C819,Daily!C602,Daily!C385,Daily!C168)</f>
        <v>1138</v>
      </c>
      <c r="D11" s="3">
        <f>SUM(Daily!D819,Daily!D602,Daily!D385,Daily!D168)</f>
        <v>824</v>
      </c>
      <c r="E11" s="30">
        <f>SUM(Daily!E819,Daily!E602,Daily!E385,Daily!E168)</f>
        <v>596</v>
      </c>
      <c r="F11" s="3">
        <f>SUM(Daily!F819,Daily!F602,Daily!F385,Daily!F168)</f>
        <v>1458</v>
      </c>
      <c r="G11" s="30">
        <f>SUM(Daily!G819,Daily!G602,Daily!G385,Daily!G168)</f>
        <v>508</v>
      </c>
      <c r="H11" s="3">
        <f>SUM(Daily!H819,Daily!H602,Daily!H385,Daily!H168)</f>
        <v>1952</v>
      </c>
      <c r="I11" s="30">
        <f>SUM(Daily!I819,Daily!I602,Daily!I385,Daily!I168)</f>
        <v>1424</v>
      </c>
      <c r="J11" s="3">
        <f>SUM(Daily!J819,Daily!J602,Daily!J385,Daily!J168)</f>
        <v>252</v>
      </c>
      <c r="K11" s="30">
        <f>SUM(Daily!K819,Daily!K602,Daily!K385,Daily!K168)</f>
        <v>445</v>
      </c>
      <c r="L11" s="3">
        <f>SUM(Daily!L819,Daily!L602,Daily!L385,Daily!L168)</f>
        <v>490</v>
      </c>
      <c r="M11" s="30">
        <f>SUM(Daily!M819,Daily!M602,Daily!M385,Daily!M168)</f>
        <v>1308</v>
      </c>
      <c r="N11" s="3">
        <f>SUM(Daily!N819,Daily!N602,Daily!N385,Daily!N168)</f>
        <v>1233</v>
      </c>
      <c r="O11" s="30">
        <f>SUM(Daily!O819,Daily!O602,Daily!O385,Daily!O168)</f>
        <v>1694</v>
      </c>
      <c r="P11" s="3">
        <f>SUM(Daily!P819,Daily!P602,Daily!P385,Daily!P168)</f>
        <v>913</v>
      </c>
      <c r="Q11" s="30">
        <f>SUM(Daily!Q819,Daily!Q602,Daily!Q385,Daily!Q168)</f>
        <v>519</v>
      </c>
      <c r="R11" s="3">
        <f>SUM(Daily!R819,Daily!R602,Daily!R385,Daily!R168)</f>
        <v>1186</v>
      </c>
      <c r="S11" s="30">
        <f>SUM(Daily!S819,Daily!S602,Daily!S385,Daily!S168)</f>
        <v>668</v>
      </c>
      <c r="T11" s="3">
        <f>SUM(Daily!T819,Daily!T602,Daily!T385,Daily!T168)</f>
        <v>164</v>
      </c>
      <c r="U11" s="30">
        <f>SUM(Daily!U819,Daily!U602,Daily!U385,Daily!U168)</f>
        <v>321</v>
      </c>
      <c r="V11" s="3">
        <f>SUM(Daily!V819,Daily!V602,Daily!V385,Daily!V168)</f>
        <v>556</v>
      </c>
      <c r="W11" s="30">
        <f>SUM(Daily!W819,Daily!W602,Daily!W385,Daily!W168)</f>
        <v>1105</v>
      </c>
      <c r="X11" s="3">
        <f>SUM(Daily!X819,Daily!X602,Daily!X385,Daily!X168)</f>
        <v>744</v>
      </c>
      <c r="Y11" s="30">
        <f>SUM(Daily!Y819,Daily!Y602,Daily!Y385,Daily!Y168)</f>
        <v>644</v>
      </c>
      <c r="Z11" s="3">
        <f>SUM(Daily!Z819,Daily!Z602,Daily!Z385,Daily!Z168)</f>
        <v>1657</v>
      </c>
      <c r="AA11" s="30">
        <f>SUM(Daily!AA819,Daily!AA602,Daily!AA385,Daily!AA168)</f>
        <v>1636</v>
      </c>
      <c r="AB11" s="11">
        <f t="shared" si="0"/>
        <v>13188</v>
      </c>
      <c r="AC11" s="7">
        <f t="shared" si="0"/>
        <v>12006</v>
      </c>
    </row>
    <row r="12" spans="1:29" x14ac:dyDescent="0.2">
      <c r="A12" s="91" t="s">
        <v>21</v>
      </c>
      <c r="B12" s="3">
        <f>SUM(Daily!B820,Daily!B603,Daily!B386,Daily!B169)</f>
        <v>1661</v>
      </c>
      <c r="C12" s="30">
        <f>SUM(Daily!C820,Daily!C603,Daily!C386,Daily!C169)</f>
        <v>1474</v>
      </c>
      <c r="D12" s="3">
        <f>SUM(Daily!D820,Daily!D603,Daily!D386,Daily!D169)</f>
        <v>913</v>
      </c>
      <c r="E12" s="30">
        <f>SUM(Daily!E820,Daily!E603,Daily!E386,Daily!E169)</f>
        <v>533</v>
      </c>
      <c r="F12" s="3">
        <f>SUM(Daily!F820,Daily!F603,Daily!F386,Daily!F169)</f>
        <v>1591</v>
      </c>
      <c r="G12" s="30">
        <f>SUM(Daily!G820,Daily!G603,Daily!G386,Daily!G169)</f>
        <v>481</v>
      </c>
      <c r="H12" s="3">
        <f>SUM(Daily!H820,Daily!H603,Daily!H386,Daily!H169)</f>
        <v>1964</v>
      </c>
      <c r="I12" s="30">
        <f>SUM(Daily!I820,Daily!I603,Daily!I386,Daily!I169)</f>
        <v>1425</v>
      </c>
      <c r="J12" s="3">
        <f>SUM(Daily!J820,Daily!J603,Daily!J386,Daily!J169)</f>
        <v>281</v>
      </c>
      <c r="K12" s="30">
        <f>SUM(Daily!K820,Daily!K603,Daily!K386,Daily!K169)</f>
        <v>387</v>
      </c>
      <c r="L12" s="3">
        <f>SUM(Daily!L820,Daily!L603,Daily!L386,Daily!L169)</f>
        <v>379</v>
      </c>
      <c r="M12" s="30">
        <f>SUM(Daily!M820,Daily!M603,Daily!M386,Daily!M169)</f>
        <v>1552</v>
      </c>
      <c r="N12" s="3">
        <f>SUM(Daily!N820,Daily!N603,Daily!N386,Daily!N169)</f>
        <v>1219</v>
      </c>
      <c r="O12" s="30">
        <f>SUM(Daily!O820,Daily!O603,Daily!O386,Daily!O169)</f>
        <v>1925</v>
      </c>
      <c r="P12" s="3">
        <f>SUM(Daily!P820,Daily!P603,Daily!P386,Daily!P169)</f>
        <v>735</v>
      </c>
      <c r="Q12" s="30">
        <f>SUM(Daily!Q820,Daily!Q603,Daily!Q386,Daily!Q169)</f>
        <v>477</v>
      </c>
      <c r="R12" s="3">
        <f>SUM(Daily!R820,Daily!R603,Daily!R386,Daily!R169)</f>
        <v>1225</v>
      </c>
      <c r="S12" s="30">
        <f>SUM(Daily!S820,Daily!S603,Daily!S386,Daily!S169)</f>
        <v>617</v>
      </c>
      <c r="T12" s="3">
        <f>SUM(Daily!T820,Daily!T603,Daily!T386,Daily!T169)</f>
        <v>165</v>
      </c>
      <c r="U12" s="30">
        <f>SUM(Daily!U820,Daily!U603,Daily!U386,Daily!U169)</f>
        <v>228</v>
      </c>
      <c r="V12" s="3">
        <f>SUM(Daily!V820,Daily!V603,Daily!V386,Daily!V169)</f>
        <v>427</v>
      </c>
      <c r="W12" s="30">
        <f>SUM(Daily!W820,Daily!W603,Daily!W386,Daily!W169)</f>
        <v>1528</v>
      </c>
      <c r="X12" s="3">
        <f>SUM(Daily!X820,Daily!X603,Daily!X386,Daily!X169)</f>
        <v>654</v>
      </c>
      <c r="Y12" s="30">
        <f>SUM(Daily!Y820,Daily!Y603,Daily!Y386,Daily!Y169)</f>
        <v>442</v>
      </c>
      <c r="Z12" s="3">
        <f>SUM(Daily!Z820,Daily!Z603,Daily!Z386,Daily!Z169)</f>
        <v>1531</v>
      </c>
      <c r="AA12" s="30">
        <f>SUM(Daily!AA820,Daily!AA603,Daily!AA386,Daily!AA169)</f>
        <v>1479</v>
      </c>
      <c r="AB12" s="11">
        <f t="shared" si="0"/>
        <v>12745</v>
      </c>
      <c r="AC12" s="7">
        <f t="shared" si="0"/>
        <v>12548</v>
      </c>
    </row>
    <row r="13" spans="1:29" x14ac:dyDescent="0.2">
      <c r="A13" s="92" t="s">
        <v>22</v>
      </c>
      <c r="B13" s="3">
        <f>SUM(Daily!B821,Daily!B604,Daily!B387,Daily!B170)</f>
        <v>1274</v>
      </c>
      <c r="C13" s="30">
        <f>SUM(Daily!C821,Daily!C604,Daily!C387,Daily!C170)</f>
        <v>1493</v>
      </c>
      <c r="D13" s="3">
        <f>SUM(Daily!D821,Daily!D604,Daily!D387,Daily!D170)</f>
        <v>692</v>
      </c>
      <c r="E13" s="30">
        <f>SUM(Daily!E821,Daily!E604,Daily!E387,Daily!E170)</f>
        <v>511</v>
      </c>
      <c r="F13" s="3">
        <f>SUM(Daily!F821,Daily!F604,Daily!F387,Daily!F170)</f>
        <v>1186</v>
      </c>
      <c r="G13" s="30">
        <f>SUM(Daily!G821,Daily!G604,Daily!G387,Daily!G170)</f>
        <v>447</v>
      </c>
      <c r="H13" s="3">
        <f>SUM(Daily!H821,Daily!H604,Daily!H387,Daily!H170)</f>
        <v>1585</v>
      </c>
      <c r="I13" s="30">
        <f>SUM(Daily!I821,Daily!I604,Daily!I387,Daily!I170)</f>
        <v>1542</v>
      </c>
      <c r="J13" s="3">
        <f>SUM(Daily!J821,Daily!J604,Daily!J387,Daily!J170)</f>
        <v>267</v>
      </c>
      <c r="K13" s="30">
        <f>SUM(Daily!K821,Daily!K604,Daily!K387,Daily!K170)</f>
        <v>403</v>
      </c>
      <c r="L13" s="3">
        <f>SUM(Daily!L821,Daily!L604,Daily!L387,Daily!L170)</f>
        <v>388</v>
      </c>
      <c r="M13" s="30">
        <f>SUM(Daily!M821,Daily!M604,Daily!M387,Daily!M170)</f>
        <v>1405</v>
      </c>
      <c r="N13" s="3">
        <f>SUM(Daily!N821,Daily!N604,Daily!N387,Daily!N170)</f>
        <v>982</v>
      </c>
      <c r="O13" s="30">
        <f>SUM(Daily!O821,Daily!O604,Daily!O387,Daily!O170)</f>
        <v>1826</v>
      </c>
      <c r="P13" s="3">
        <f>SUM(Daily!P821,Daily!P604,Daily!P387,Daily!P170)</f>
        <v>648</v>
      </c>
      <c r="Q13" s="30">
        <f>SUM(Daily!Q821,Daily!Q604,Daily!Q387,Daily!Q170)</f>
        <v>469</v>
      </c>
      <c r="R13" s="3">
        <f>SUM(Daily!R821,Daily!R604,Daily!R387,Daily!R170)</f>
        <v>1215</v>
      </c>
      <c r="S13" s="30">
        <f>SUM(Daily!S821,Daily!S604,Daily!S387,Daily!S170)</f>
        <v>667</v>
      </c>
      <c r="T13" s="3">
        <f>SUM(Daily!T821,Daily!T604,Daily!T387,Daily!T170)</f>
        <v>127</v>
      </c>
      <c r="U13" s="30">
        <f>SUM(Daily!U821,Daily!U604,Daily!U387,Daily!U170)</f>
        <v>156</v>
      </c>
      <c r="V13" s="3">
        <f>SUM(Daily!V821,Daily!V604,Daily!V387,Daily!V170)</f>
        <v>499</v>
      </c>
      <c r="W13" s="30">
        <f>SUM(Daily!W821,Daily!W604,Daily!W387,Daily!W170)</f>
        <v>1642</v>
      </c>
      <c r="X13" s="3">
        <f>SUM(Daily!X821,Daily!X604,Daily!X387,Daily!X170)</f>
        <v>558</v>
      </c>
      <c r="Y13" s="30">
        <f>SUM(Daily!Y821,Daily!Y604,Daily!Y387,Daily!Y170)</f>
        <v>398</v>
      </c>
      <c r="Z13" s="3">
        <f>SUM(Daily!Z821,Daily!Z604,Daily!Z387,Daily!Z170)</f>
        <v>1588</v>
      </c>
      <c r="AA13" s="30">
        <f>SUM(Daily!AA821,Daily!AA604,Daily!AA387,Daily!AA170)</f>
        <v>1532</v>
      </c>
      <c r="AB13" s="11">
        <f t="shared" si="0"/>
        <v>11009</v>
      </c>
      <c r="AC13" s="7">
        <f t="shared" si="0"/>
        <v>12491</v>
      </c>
    </row>
    <row r="14" spans="1:29" x14ac:dyDescent="0.2">
      <c r="A14" s="91" t="s">
        <v>23</v>
      </c>
      <c r="B14" s="3">
        <f>SUM(Daily!B822,Daily!B605,Daily!B388,Daily!B171)</f>
        <v>893</v>
      </c>
      <c r="C14" s="30">
        <f>SUM(Daily!C822,Daily!C605,Daily!C388,Daily!C171)</f>
        <v>1178</v>
      </c>
      <c r="D14" s="3">
        <f>SUM(Daily!D822,Daily!D605,Daily!D388,Daily!D171)</f>
        <v>563</v>
      </c>
      <c r="E14" s="30">
        <f>SUM(Daily!E822,Daily!E605,Daily!E388,Daily!E171)</f>
        <v>512</v>
      </c>
      <c r="F14" s="3">
        <f>SUM(Daily!F822,Daily!F605,Daily!F388,Daily!F171)</f>
        <v>998</v>
      </c>
      <c r="G14" s="30">
        <f>SUM(Daily!G822,Daily!G605,Daily!G388,Daily!G171)</f>
        <v>413</v>
      </c>
      <c r="H14" s="3">
        <f>SUM(Daily!H822,Daily!H605,Daily!H388,Daily!H171)</f>
        <v>1210</v>
      </c>
      <c r="I14" s="30">
        <f>SUM(Daily!I822,Daily!I605,Daily!I388,Daily!I171)</f>
        <v>1276</v>
      </c>
      <c r="J14" s="3">
        <f>SUM(Daily!J822,Daily!J605,Daily!J388,Daily!J171)</f>
        <v>207</v>
      </c>
      <c r="K14" s="30">
        <f>SUM(Daily!K822,Daily!K605,Daily!K388,Daily!K171)</f>
        <v>291</v>
      </c>
      <c r="L14" s="3">
        <f>SUM(Daily!L822,Daily!L605,Daily!L388,Daily!L171)</f>
        <v>328</v>
      </c>
      <c r="M14" s="30">
        <f>SUM(Daily!M822,Daily!M605,Daily!M388,Daily!M171)</f>
        <v>895</v>
      </c>
      <c r="N14" s="3">
        <f>SUM(Daily!N822,Daily!N605,Daily!N388,Daily!N171)</f>
        <v>729</v>
      </c>
      <c r="O14" s="30">
        <f>SUM(Daily!O822,Daily!O605,Daily!O388,Daily!O171)</f>
        <v>1437</v>
      </c>
      <c r="P14" s="3">
        <f>SUM(Daily!P822,Daily!P605,Daily!P388,Daily!P171)</f>
        <v>594</v>
      </c>
      <c r="Q14" s="30">
        <f>SUM(Daily!Q822,Daily!Q605,Daily!Q388,Daily!Q171)</f>
        <v>451</v>
      </c>
      <c r="R14" s="3">
        <f>SUM(Daily!R822,Daily!R605,Daily!R388,Daily!R171)</f>
        <v>767</v>
      </c>
      <c r="S14" s="30">
        <f>SUM(Daily!S822,Daily!S605,Daily!S388,Daily!S171)</f>
        <v>494</v>
      </c>
      <c r="T14" s="3">
        <f>SUM(Daily!T822,Daily!T605,Daily!T388,Daily!T171)</f>
        <v>121</v>
      </c>
      <c r="U14" s="30">
        <f>SUM(Daily!U822,Daily!U605,Daily!U388,Daily!U171)</f>
        <v>103</v>
      </c>
      <c r="V14" s="3">
        <f>SUM(Daily!V822,Daily!V605,Daily!V388,Daily!V171)</f>
        <v>429</v>
      </c>
      <c r="W14" s="30">
        <f>SUM(Daily!W822,Daily!W605,Daily!W388,Daily!W171)</f>
        <v>1007</v>
      </c>
      <c r="X14" s="3">
        <f>SUM(Daily!X822,Daily!X605,Daily!X388,Daily!X171)</f>
        <v>471</v>
      </c>
      <c r="Y14" s="30">
        <f>SUM(Daily!Y822,Daily!Y605,Daily!Y388,Daily!Y171)</f>
        <v>279</v>
      </c>
      <c r="Z14" s="3">
        <f>SUM(Daily!Z822,Daily!Z605,Daily!Z388,Daily!Z171)</f>
        <v>1301</v>
      </c>
      <c r="AA14" s="30">
        <f>SUM(Daily!AA822,Daily!AA605,Daily!AA388,Daily!AA171)</f>
        <v>1503</v>
      </c>
      <c r="AB14" s="11">
        <f t="shared" si="0"/>
        <v>8611</v>
      </c>
      <c r="AC14" s="7">
        <f t="shared" si="0"/>
        <v>9839</v>
      </c>
    </row>
    <row r="15" spans="1:29" x14ac:dyDescent="0.2">
      <c r="A15" s="92" t="s">
        <v>24</v>
      </c>
      <c r="B15" s="3">
        <f>SUM(Daily!B823,Daily!B606,Daily!B389,Daily!B172)</f>
        <v>700</v>
      </c>
      <c r="C15" s="30">
        <f>SUM(Daily!C823,Daily!C606,Daily!C389,Daily!C172)</f>
        <v>991</v>
      </c>
      <c r="D15" s="3">
        <f>SUM(Daily!D823,Daily!D606,Daily!D389,Daily!D172)</f>
        <v>416</v>
      </c>
      <c r="E15" s="30">
        <f>SUM(Daily!E823,Daily!E606,Daily!E389,Daily!E172)</f>
        <v>487</v>
      </c>
      <c r="F15" s="3">
        <f>SUM(Daily!F823,Daily!F606,Daily!F389,Daily!F172)</f>
        <v>722</v>
      </c>
      <c r="G15" s="30">
        <f>SUM(Daily!G823,Daily!G606,Daily!G389,Daily!G172)</f>
        <v>405</v>
      </c>
      <c r="H15" s="3">
        <f>SUM(Daily!H823,Daily!H606,Daily!H389,Daily!H172)</f>
        <v>961</v>
      </c>
      <c r="I15" s="30">
        <f>SUM(Daily!I823,Daily!I606,Daily!I389,Daily!I172)</f>
        <v>1121</v>
      </c>
      <c r="J15" s="3">
        <f>SUM(Daily!J823,Daily!J606,Daily!J389,Daily!J172)</f>
        <v>170</v>
      </c>
      <c r="K15" s="30">
        <f>SUM(Daily!K823,Daily!K606,Daily!K389,Daily!K172)</f>
        <v>184</v>
      </c>
      <c r="L15" s="3">
        <f>SUM(Daily!L823,Daily!L606,Daily!L389,Daily!L172)</f>
        <v>315</v>
      </c>
      <c r="M15" s="30">
        <f>SUM(Daily!M823,Daily!M606,Daily!M389,Daily!M172)</f>
        <v>626</v>
      </c>
      <c r="N15" s="3">
        <f>SUM(Daily!N823,Daily!N606,Daily!N389,Daily!N172)</f>
        <v>736</v>
      </c>
      <c r="O15" s="30">
        <f>SUM(Daily!O823,Daily!O606,Daily!O389,Daily!O172)</f>
        <v>922</v>
      </c>
      <c r="P15" s="3">
        <f>SUM(Daily!P823,Daily!P606,Daily!P389,Daily!P172)</f>
        <v>500</v>
      </c>
      <c r="Q15" s="30">
        <f>SUM(Daily!Q823,Daily!Q606,Daily!Q389,Daily!Q172)</f>
        <v>386</v>
      </c>
      <c r="R15" s="3">
        <f>SUM(Daily!R823,Daily!R606,Daily!R389,Daily!R172)</f>
        <v>751</v>
      </c>
      <c r="S15" s="30">
        <f>SUM(Daily!S823,Daily!S606,Daily!S389,Daily!S172)</f>
        <v>509</v>
      </c>
      <c r="T15" s="3">
        <f>SUM(Daily!T823,Daily!T606,Daily!T389,Daily!T172)</f>
        <v>105</v>
      </c>
      <c r="U15" s="30">
        <f>SUM(Daily!U823,Daily!U606,Daily!U389,Daily!U172)</f>
        <v>92</v>
      </c>
      <c r="V15" s="3">
        <f>SUM(Daily!V823,Daily!V606,Daily!V389,Daily!V172)</f>
        <v>570</v>
      </c>
      <c r="W15" s="30">
        <f>SUM(Daily!W823,Daily!W606,Daily!W389,Daily!W172)</f>
        <v>658</v>
      </c>
      <c r="X15" s="3">
        <f>SUM(Daily!X823,Daily!X606,Daily!X389,Daily!X172)</f>
        <v>371</v>
      </c>
      <c r="Y15" s="30">
        <f>SUM(Daily!Y823,Daily!Y606,Daily!Y389,Daily!Y172)</f>
        <v>334</v>
      </c>
      <c r="Z15" s="3">
        <f>SUM(Daily!Z823,Daily!Z606,Daily!Z389,Daily!Z172)</f>
        <v>1263</v>
      </c>
      <c r="AA15" s="30">
        <f>SUM(Daily!AA823,Daily!AA606,Daily!AA389,Daily!AA172)</f>
        <v>1452</v>
      </c>
      <c r="AB15" s="11">
        <f t="shared" si="0"/>
        <v>7580</v>
      </c>
      <c r="AC15" s="7">
        <f t="shared" si="0"/>
        <v>8167</v>
      </c>
    </row>
    <row r="16" spans="1:29" x14ac:dyDescent="0.2">
      <c r="A16" s="91" t="s">
        <v>25</v>
      </c>
      <c r="B16" s="3">
        <f>SUM(Daily!B824,Daily!B607,Daily!B390,Daily!B173)</f>
        <v>669</v>
      </c>
      <c r="C16" s="30">
        <f>SUM(Daily!C824,Daily!C607,Daily!C390,Daily!C173)</f>
        <v>974</v>
      </c>
      <c r="D16" s="3">
        <f>SUM(Daily!D824,Daily!D607,Daily!D390,Daily!D173)</f>
        <v>388</v>
      </c>
      <c r="E16" s="30">
        <f>SUM(Daily!E824,Daily!E607,Daily!E390,Daily!E173)</f>
        <v>587</v>
      </c>
      <c r="F16" s="3">
        <f>SUM(Daily!F824,Daily!F607,Daily!F390,Daily!F173)</f>
        <v>733</v>
      </c>
      <c r="G16" s="30">
        <f>SUM(Daily!G824,Daily!G607,Daily!G390,Daily!G173)</f>
        <v>455</v>
      </c>
      <c r="H16" s="3">
        <f>SUM(Daily!H824,Daily!H607,Daily!H390,Daily!H173)</f>
        <v>1063</v>
      </c>
      <c r="I16" s="30">
        <f>SUM(Daily!I824,Daily!I607,Daily!I390,Daily!I173)</f>
        <v>1123</v>
      </c>
      <c r="J16" s="3">
        <f>SUM(Daily!J824,Daily!J607,Daily!J390,Daily!J173)</f>
        <v>174</v>
      </c>
      <c r="K16" s="30">
        <f>SUM(Daily!K824,Daily!K607,Daily!K390,Daily!K173)</f>
        <v>140</v>
      </c>
      <c r="L16" s="3">
        <f>SUM(Daily!L824,Daily!L607,Daily!L390,Daily!L173)</f>
        <v>443</v>
      </c>
      <c r="M16" s="30">
        <f>SUM(Daily!M824,Daily!M607,Daily!M390,Daily!M173)</f>
        <v>469</v>
      </c>
      <c r="N16" s="3">
        <f>SUM(Daily!N824,Daily!N607,Daily!N390,Daily!N173)</f>
        <v>816</v>
      </c>
      <c r="O16" s="30">
        <f>SUM(Daily!O824,Daily!O607,Daily!O390,Daily!O173)</f>
        <v>898</v>
      </c>
      <c r="P16" s="3">
        <f>SUM(Daily!P824,Daily!P607,Daily!P390,Daily!P173)</f>
        <v>547</v>
      </c>
      <c r="Q16" s="30">
        <f>SUM(Daily!Q824,Daily!Q607,Daily!Q390,Daily!Q173)</f>
        <v>368</v>
      </c>
      <c r="R16" s="3">
        <f>SUM(Daily!R824,Daily!R607,Daily!R390,Daily!R173)</f>
        <v>640</v>
      </c>
      <c r="S16" s="30">
        <f>SUM(Daily!S824,Daily!S607,Daily!S390,Daily!S173)</f>
        <v>468</v>
      </c>
      <c r="T16" s="3">
        <f>SUM(Daily!T824,Daily!T607,Daily!T390,Daily!T173)</f>
        <v>149</v>
      </c>
      <c r="U16" s="30">
        <f>SUM(Daily!U824,Daily!U607,Daily!U390,Daily!U173)</f>
        <v>96</v>
      </c>
      <c r="V16" s="3">
        <f>SUM(Daily!V824,Daily!V607,Daily!V390,Daily!V173)</f>
        <v>556</v>
      </c>
      <c r="W16" s="30">
        <f>SUM(Daily!W824,Daily!W607,Daily!W390,Daily!W173)</f>
        <v>544</v>
      </c>
      <c r="X16" s="3">
        <f>SUM(Daily!X824,Daily!X607,Daily!X390,Daily!X173)</f>
        <v>452</v>
      </c>
      <c r="Y16" s="30">
        <f>SUM(Daily!Y824,Daily!Y607,Daily!Y390,Daily!Y173)</f>
        <v>300</v>
      </c>
      <c r="Z16" s="3">
        <f>SUM(Daily!Z824,Daily!Z607,Daily!Z390,Daily!Z173)</f>
        <v>1300</v>
      </c>
      <c r="AA16" s="30">
        <f>SUM(Daily!AA824,Daily!AA607,Daily!AA390,Daily!AA173)</f>
        <v>1429</v>
      </c>
      <c r="AB16" s="11">
        <f t="shared" si="0"/>
        <v>7930</v>
      </c>
      <c r="AC16" s="7">
        <f t="shared" si="0"/>
        <v>7851</v>
      </c>
    </row>
    <row r="17" spans="1:29" x14ac:dyDescent="0.2">
      <c r="A17" s="92" t="s">
        <v>26</v>
      </c>
      <c r="B17" s="3">
        <f>SUM(Daily!B825,Daily!B608,Daily!B391,Daily!B174)</f>
        <v>756</v>
      </c>
      <c r="C17" s="30">
        <f>SUM(Daily!C825,Daily!C608,Daily!C391,Daily!C174)</f>
        <v>1063</v>
      </c>
      <c r="D17" s="3">
        <f>SUM(Daily!D825,Daily!D608,Daily!D391,Daily!D174)</f>
        <v>349</v>
      </c>
      <c r="E17" s="30">
        <f>SUM(Daily!E825,Daily!E608,Daily!E391,Daily!E174)</f>
        <v>631</v>
      </c>
      <c r="F17" s="3">
        <f>SUM(Daily!F825,Daily!F608,Daily!F391,Daily!F174)</f>
        <v>659</v>
      </c>
      <c r="G17" s="30">
        <f>SUM(Daily!G825,Daily!G608,Daily!G391,Daily!G174)</f>
        <v>549</v>
      </c>
      <c r="H17" s="3">
        <f>SUM(Daily!H825,Daily!H608,Daily!H391,Daily!H174)</f>
        <v>1081</v>
      </c>
      <c r="I17" s="30">
        <f>SUM(Daily!I825,Daily!I608,Daily!I391,Daily!I174)</f>
        <v>1207</v>
      </c>
      <c r="J17" s="3">
        <f>SUM(Daily!J825,Daily!J608,Daily!J391,Daily!J174)</f>
        <v>188</v>
      </c>
      <c r="K17" s="30">
        <f>SUM(Daily!K825,Daily!K608,Daily!K391,Daily!K174)</f>
        <v>145</v>
      </c>
      <c r="L17" s="3">
        <f>SUM(Daily!L825,Daily!L608,Daily!L391,Daily!L174)</f>
        <v>459</v>
      </c>
      <c r="M17" s="30">
        <f>SUM(Daily!M825,Daily!M608,Daily!M391,Daily!M174)</f>
        <v>449</v>
      </c>
      <c r="N17" s="3">
        <f>SUM(Daily!N825,Daily!N608,Daily!N391,Daily!N174)</f>
        <v>883</v>
      </c>
      <c r="O17" s="30">
        <f>SUM(Daily!O825,Daily!O608,Daily!O391,Daily!O174)</f>
        <v>768</v>
      </c>
      <c r="P17" s="3">
        <f>SUM(Daily!P825,Daily!P608,Daily!P391,Daily!P174)</f>
        <v>560</v>
      </c>
      <c r="Q17" s="30">
        <f>SUM(Daily!Q825,Daily!Q608,Daily!Q391,Daily!Q174)</f>
        <v>407</v>
      </c>
      <c r="R17" s="3">
        <f>SUM(Daily!R825,Daily!R608,Daily!R391,Daily!R174)</f>
        <v>586</v>
      </c>
      <c r="S17" s="30">
        <f>SUM(Daily!S825,Daily!S608,Daily!S391,Daily!S174)</f>
        <v>553</v>
      </c>
      <c r="T17" s="3">
        <f>SUM(Daily!T825,Daily!T608,Daily!T391,Daily!T174)</f>
        <v>113</v>
      </c>
      <c r="U17" s="30">
        <f>SUM(Daily!U825,Daily!U608,Daily!U391,Daily!U174)</f>
        <v>67</v>
      </c>
      <c r="V17" s="3">
        <f>SUM(Daily!V825,Daily!V608,Daily!V391,Daily!V174)</f>
        <v>575</v>
      </c>
      <c r="W17" s="30">
        <f>SUM(Daily!W825,Daily!W608,Daily!W391,Daily!W174)</f>
        <v>485</v>
      </c>
      <c r="X17" s="3">
        <f>SUM(Daily!X825,Daily!X608,Daily!X391,Daily!X174)</f>
        <v>401</v>
      </c>
      <c r="Y17" s="30">
        <f>SUM(Daily!Y825,Daily!Y608,Daily!Y391,Daily!Y174)</f>
        <v>364</v>
      </c>
      <c r="Z17" s="3">
        <f>SUM(Daily!Z825,Daily!Z608,Daily!Z391,Daily!Z174)</f>
        <v>1304</v>
      </c>
      <c r="AA17" s="30">
        <f>SUM(Daily!AA825,Daily!AA608,Daily!AA391,Daily!AA174)</f>
        <v>1388</v>
      </c>
      <c r="AB17" s="11">
        <f t="shared" si="0"/>
        <v>7914</v>
      </c>
      <c r="AC17" s="7">
        <f t="shared" si="0"/>
        <v>8076</v>
      </c>
    </row>
    <row r="18" spans="1:29" x14ac:dyDescent="0.2">
      <c r="A18" s="91" t="s">
        <v>27</v>
      </c>
      <c r="B18" s="3">
        <f>SUM(Daily!B826,Daily!B609,Daily!B392,Daily!B175)</f>
        <v>737</v>
      </c>
      <c r="C18" s="30">
        <f>SUM(Daily!C826,Daily!C609,Daily!C392,Daily!C175)</f>
        <v>1042</v>
      </c>
      <c r="D18" s="3">
        <f>SUM(Daily!D826,Daily!D609,Daily!D392,Daily!D175)</f>
        <v>339</v>
      </c>
      <c r="E18" s="30">
        <f>SUM(Daily!E826,Daily!E609,Daily!E392,Daily!E175)</f>
        <v>632</v>
      </c>
      <c r="F18" s="3">
        <f>SUM(Daily!F826,Daily!F609,Daily!F392,Daily!F175)</f>
        <v>606</v>
      </c>
      <c r="G18" s="30">
        <f>SUM(Daily!G826,Daily!G609,Daily!G392,Daily!G175)</f>
        <v>531</v>
      </c>
      <c r="H18" s="3">
        <f>SUM(Daily!H826,Daily!H609,Daily!H392,Daily!H175)</f>
        <v>1112</v>
      </c>
      <c r="I18" s="30">
        <f>SUM(Daily!I826,Daily!I609,Daily!I392,Daily!I175)</f>
        <v>1155</v>
      </c>
      <c r="J18" s="3">
        <f>SUM(Daily!J826,Daily!J609,Daily!J392,Daily!J175)</f>
        <v>200</v>
      </c>
      <c r="K18" s="30">
        <f>SUM(Daily!K826,Daily!K609,Daily!K392,Daily!K175)</f>
        <v>114</v>
      </c>
      <c r="L18" s="3">
        <f>SUM(Daily!L826,Daily!L609,Daily!L392,Daily!L175)</f>
        <v>532</v>
      </c>
      <c r="M18" s="30">
        <f>SUM(Daily!M826,Daily!M609,Daily!M392,Daily!M175)</f>
        <v>381</v>
      </c>
      <c r="N18" s="3">
        <f>SUM(Daily!N826,Daily!N609,Daily!N392,Daily!N175)</f>
        <v>985</v>
      </c>
      <c r="O18" s="30">
        <f>SUM(Daily!O826,Daily!O609,Daily!O392,Daily!O175)</f>
        <v>743</v>
      </c>
      <c r="P18" s="3">
        <f>SUM(Daily!P826,Daily!P609,Daily!P392,Daily!P175)</f>
        <v>651</v>
      </c>
      <c r="Q18" s="30">
        <f>SUM(Daily!Q826,Daily!Q609,Daily!Q392,Daily!Q175)</f>
        <v>401</v>
      </c>
      <c r="R18" s="3">
        <f>SUM(Daily!R826,Daily!R609,Daily!R392,Daily!R175)</f>
        <v>643</v>
      </c>
      <c r="S18" s="30">
        <f>SUM(Daily!S826,Daily!S609,Daily!S392,Daily!S175)</f>
        <v>659</v>
      </c>
      <c r="T18" s="3">
        <f>SUM(Daily!T826,Daily!T609,Daily!T392,Daily!T175)</f>
        <v>148</v>
      </c>
      <c r="U18" s="30">
        <f>SUM(Daily!U826,Daily!U609,Daily!U392,Daily!U175)</f>
        <v>56</v>
      </c>
      <c r="V18" s="3">
        <f>SUM(Daily!V826,Daily!V609,Daily!V392,Daily!V175)</f>
        <v>665</v>
      </c>
      <c r="W18" s="30">
        <f>SUM(Daily!W826,Daily!W609,Daily!W392,Daily!W175)</f>
        <v>498</v>
      </c>
      <c r="X18" s="3">
        <f>SUM(Daily!X826,Daily!X609,Daily!X392,Daily!X175)</f>
        <v>426</v>
      </c>
      <c r="Y18" s="30">
        <f>SUM(Daily!Y826,Daily!Y609,Daily!Y392,Daily!Y175)</f>
        <v>326</v>
      </c>
      <c r="Z18" s="3">
        <f>SUM(Daily!Z826,Daily!Z609,Daily!Z392,Daily!Z175)</f>
        <v>1378</v>
      </c>
      <c r="AA18" s="30">
        <f>SUM(Daily!AA826,Daily!AA609,Daily!AA392,Daily!AA175)</f>
        <v>1397</v>
      </c>
      <c r="AB18" s="11">
        <f t="shared" si="0"/>
        <v>8422</v>
      </c>
      <c r="AC18" s="7">
        <f t="shared" si="0"/>
        <v>7935</v>
      </c>
    </row>
    <row r="19" spans="1:29" x14ac:dyDescent="0.2">
      <c r="A19" s="92" t="s">
        <v>28</v>
      </c>
      <c r="B19" s="3">
        <f>SUM(Daily!B827,Daily!B610,Daily!B393,Daily!B176)</f>
        <v>860</v>
      </c>
      <c r="C19" s="30">
        <f>SUM(Daily!C827,Daily!C610,Daily!C393,Daily!C176)</f>
        <v>1359</v>
      </c>
      <c r="D19" s="3">
        <f>SUM(Daily!D827,Daily!D610,Daily!D393,Daily!D176)</f>
        <v>395</v>
      </c>
      <c r="E19" s="30">
        <f>SUM(Daily!E827,Daily!E610,Daily!E393,Daily!E176)</f>
        <v>970</v>
      </c>
      <c r="F19" s="3">
        <f>SUM(Daily!F827,Daily!F610,Daily!F393,Daily!F176)</f>
        <v>701</v>
      </c>
      <c r="G19" s="30">
        <f>SUM(Daily!G827,Daily!G610,Daily!G393,Daily!G176)</f>
        <v>832</v>
      </c>
      <c r="H19" s="3">
        <f>SUM(Daily!H827,Daily!H610,Daily!H393,Daily!H176)</f>
        <v>1375</v>
      </c>
      <c r="I19" s="30">
        <f>SUM(Daily!I827,Daily!I610,Daily!I393,Daily!I176)</f>
        <v>1426</v>
      </c>
      <c r="J19" s="3">
        <f>SUM(Daily!J827,Daily!J610,Daily!J393,Daily!J176)</f>
        <v>328</v>
      </c>
      <c r="K19" s="30">
        <f>SUM(Daily!K827,Daily!K610,Daily!K393,Daily!K176)</f>
        <v>153</v>
      </c>
      <c r="L19" s="3">
        <f>SUM(Daily!L827,Daily!L610,Daily!L393,Daily!L176)</f>
        <v>860</v>
      </c>
      <c r="M19" s="30">
        <f>SUM(Daily!M827,Daily!M610,Daily!M393,Daily!M176)</f>
        <v>435</v>
      </c>
      <c r="N19" s="3">
        <f>SUM(Daily!N827,Daily!N610,Daily!N393,Daily!N176)</f>
        <v>1237</v>
      </c>
      <c r="O19" s="30">
        <f>SUM(Daily!O827,Daily!O610,Daily!O393,Daily!O176)</f>
        <v>819</v>
      </c>
      <c r="P19" s="3">
        <f>SUM(Daily!P827,Daily!P610,Daily!P393,Daily!P176)</f>
        <v>786</v>
      </c>
      <c r="Q19" s="30">
        <f>SUM(Daily!Q827,Daily!Q610,Daily!Q393,Daily!Q176)</f>
        <v>441</v>
      </c>
      <c r="R19" s="3">
        <f>SUM(Daily!R827,Daily!R610,Daily!R393,Daily!R176)</f>
        <v>722</v>
      </c>
      <c r="S19" s="30">
        <f>SUM(Daily!S827,Daily!S610,Daily!S393,Daily!S176)</f>
        <v>728</v>
      </c>
      <c r="T19" s="3">
        <f>SUM(Daily!T827,Daily!T610,Daily!T393,Daily!T176)</f>
        <v>275</v>
      </c>
      <c r="U19" s="30">
        <f>SUM(Daily!U827,Daily!U610,Daily!U393,Daily!U176)</f>
        <v>68</v>
      </c>
      <c r="V19" s="3">
        <f>SUM(Daily!V827,Daily!V610,Daily!V393,Daily!V176)</f>
        <v>952</v>
      </c>
      <c r="W19" s="30">
        <f>SUM(Daily!W827,Daily!W610,Daily!W393,Daily!W176)</f>
        <v>481</v>
      </c>
      <c r="X19" s="3">
        <f>SUM(Daily!X827,Daily!X610,Daily!X393,Daily!X176)</f>
        <v>565</v>
      </c>
      <c r="Y19" s="30">
        <f>SUM(Daily!Y827,Daily!Y610,Daily!Y393,Daily!Y176)</f>
        <v>375</v>
      </c>
      <c r="Z19" s="3">
        <f>SUM(Daily!Z827,Daily!Z610,Daily!Z393,Daily!Z176)</f>
        <v>1422</v>
      </c>
      <c r="AA19" s="30">
        <f>SUM(Daily!AA827,Daily!AA610,Daily!AA393,Daily!AA176)</f>
        <v>1504</v>
      </c>
      <c r="AB19" s="11">
        <f t="shared" si="0"/>
        <v>10478</v>
      </c>
      <c r="AC19" s="7">
        <f t="shared" si="0"/>
        <v>9591</v>
      </c>
    </row>
    <row r="20" spans="1:29" x14ac:dyDescent="0.2">
      <c r="A20" s="91" t="s">
        <v>29</v>
      </c>
      <c r="B20" s="3">
        <f>SUM(Daily!B828,Daily!B611,Daily!B394,Daily!B177)</f>
        <v>1021</v>
      </c>
      <c r="C20" s="30">
        <f>SUM(Daily!C828,Daily!C611,Daily!C394,Daily!C177)</f>
        <v>1385</v>
      </c>
      <c r="D20" s="3">
        <f>SUM(Daily!D828,Daily!D611,Daily!D394,Daily!D177)</f>
        <v>471</v>
      </c>
      <c r="E20" s="30">
        <f>SUM(Daily!E828,Daily!E611,Daily!E394,Daily!E177)</f>
        <v>1100</v>
      </c>
      <c r="F20" s="3">
        <f>SUM(Daily!F828,Daily!F611,Daily!F394,Daily!F177)</f>
        <v>792</v>
      </c>
      <c r="G20" s="30">
        <f>SUM(Daily!G828,Daily!G611,Daily!G394,Daily!G177)</f>
        <v>1133</v>
      </c>
      <c r="H20" s="3">
        <f>SUM(Daily!H828,Daily!H611,Daily!H394,Daily!H177)</f>
        <v>1621</v>
      </c>
      <c r="I20" s="30">
        <f>SUM(Daily!I828,Daily!I611,Daily!I394,Daily!I177)</f>
        <v>1651</v>
      </c>
      <c r="J20" s="3">
        <f>SUM(Daily!J828,Daily!J611,Daily!J394,Daily!J177)</f>
        <v>442</v>
      </c>
      <c r="K20" s="30">
        <f>SUM(Daily!K828,Daily!K611,Daily!K394,Daily!K177)</f>
        <v>147</v>
      </c>
      <c r="L20" s="3">
        <f>SUM(Daily!L828,Daily!L611,Daily!L394,Daily!L177)</f>
        <v>1072</v>
      </c>
      <c r="M20" s="30">
        <f>SUM(Daily!M828,Daily!M611,Daily!M394,Daily!M177)</f>
        <v>514</v>
      </c>
      <c r="N20" s="3">
        <f>SUM(Daily!N828,Daily!N611,Daily!N394,Daily!N177)</f>
        <v>1384</v>
      </c>
      <c r="O20" s="30">
        <f>SUM(Daily!O828,Daily!O611,Daily!O394,Daily!O177)</f>
        <v>934</v>
      </c>
      <c r="P20" s="3">
        <f>SUM(Daily!P828,Daily!P611,Daily!P394,Daily!P177)</f>
        <v>1040</v>
      </c>
      <c r="Q20" s="30">
        <f>SUM(Daily!Q828,Daily!Q611,Daily!Q394,Daily!Q177)</f>
        <v>560</v>
      </c>
      <c r="R20" s="3">
        <f>SUM(Daily!R828,Daily!R611,Daily!R394,Daily!R177)</f>
        <v>867</v>
      </c>
      <c r="S20" s="30">
        <f>SUM(Daily!S828,Daily!S611,Daily!S394,Daily!S177)</f>
        <v>907</v>
      </c>
      <c r="T20" s="3">
        <f>SUM(Daily!T828,Daily!T611,Daily!T394,Daily!T177)</f>
        <v>423</v>
      </c>
      <c r="U20" s="30">
        <f>SUM(Daily!U828,Daily!U611,Daily!U394,Daily!U177)</f>
        <v>76</v>
      </c>
      <c r="V20" s="3">
        <f>SUM(Daily!V828,Daily!V611,Daily!V394,Daily!V177)</f>
        <v>1347</v>
      </c>
      <c r="W20" s="30">
        <f>SUM(Daily!W828,Daily!W611,Daily!W394,Daily!W177)</f>
        <v>506</v>
      </c>
      <c r="X20" s="3">
        <f>SUM(Daily!X828,Daily!X611,Daily!X394,Daily!X177)</f>
        <v>689</v>
      </c>
      <c r="Y20" s="30">
        <f>SUM(Daily!Y828,Daily!Y611,Daily!Y394,Daily!Y177)</f>
        <v>553</v>
      </c>
      <c r="Z20" s="3">
        <f>SUM(Daily!Z828,Daily!Z611,Daily!Z394,Daily!Z177)</f>
        <v>1721</v>
      </c>
      <c r="AA20" s="30">
        <f>SUM(Daily!AA828,Daily!AA611,Daily!AA394,Daily!AA177)</f>
        <v>2014</v>
      </c>
      <c r="AB20" s="11">
        <f t="shared" si="0"/>
        <v>12890</v>
      </c>
      <c r="AC20" s="7">
        <f t="shared" si="0"/>
        <v>11480</v>
      </c>
    </row>
    <row r="21" spans="1:29" x14ac:dyDescent="0.2">
      <c r="A21" s="92" t="s">
        <v>30</v>
      </c>
      <c r="B21" s="3">
        <f>SUM(Daily!B829,Daily!B612,Daily!B395,Daily!B178)</f>
        <v>1309</v>
      </c>
      <c r="C21" s="30">
        <f>SUM(Daily!C829,Daily!C612,Daily!C395,Daily!C178)</f>
        <v>1500</v>
      </c>
      <c r="D21" s="3">
        <f>SUM(Daily!D829,Daily!D612,Daily!D395,Daily!D178)</f>
        <v>517</v>
      </c>
      <c r="E21" s="30">
        <f>SUM(Daily!E829,Daily!E612,Daily!E395,Daily!E178)</f>
        <v>1015</v>
      </c>
      <c r="F21" s="3">
        <f>SUM(Daily!F829,Daily!F612,Daily!F395,Daily!F178)</f>
        <v>824</v>
      </c>
      <c r="G21" s="30">
        <f>SUM(Daily!G829,Daily!G612,Daily!G395,Daily!G178)</f>
        <v>1186</v>
      </c>
      <c r="H21" s="3">
        <f>SUM(Daily!H829,Daily!H612,Daily!H395,Daily!H178)</f>
        <v>1813</v>
      </c>
      <c r="I21" s="30">
        <f>SUM(Daily!I829,Daily!I612,Daily!I395,Daily!I178)</f>
        <v>1706</v>
      </c>
      <c r="J21" s="3">
        <f>SUM(Daily!J829,Daily!J612,Daily!J395,Daily!J178)</f>
        <v>483</v>
      </c>
      <c r="K21" s="30">
        <f>SUM(Daily!K829,Daily!K612,Daily!K395,Daily!K178)</f>
        <v>169</v>
      </c>
      <c r="L21" s="3">
        <f>SUM(Daily!L829,Daily!L612,Daily!L395,Daily!L178)</f>
        <v>992</v>
      </c>
      <c r="M21" s="30">
        <f>SUM(Daily!M829,Daily!M612,Daily!M395,Daily!M178)</f>
        <v>484</v>
      </c>
      <c r="N21" s="3">
        <f>SUM(Daily!N829,Daily!N612,Daily!N395,Daily!N178)</f>
        <v>1595</v>
      </c>
      <c r="O21" s="30">
        <f>SUM(Daily!O829,Daily!O612,Daily!O395,Daily!O178)</f>
        <v>937</v>
      </c>
      <c r="P21" s="3">
        <f>SUM(Daily!P829,Daily!P612,Daily!P395,Daily!P178)</f>
        <v>815</v>
      </c>
      <c r="Q21" s="30">
        <f>SUM(Daily!Q829,Daily!Q612,Daily!Q395,Daily!Q178)</f>
        <v>641</v>
      </c>
      <c r="R21" s="3">
        <f>SUM(Daily!R829,Daily!R612,Daily!R395,Daily!R178)</f>
        <v>884</v>
      </c>
      <c r="S21" s="30">
        <f>SUM(Daily!S829,Daily!S612,Daily!S395,Daily!S178)</f>
        <v>1067</v>
      </c>
      <c r="T21" s="3">
        <f>SUM(Daily!T829,Daily!T612,Daily!T395,Daily!T178)</f>
        <v>443</v>
      </c>
      <c r="U21" s="30">
        <f>SUM(Daily!U829,Daily!U612,Daily!U395,Daily!U178)</f>
        <v>125</v>
      </c>
      <c r="V21" s="3">
        <f>SUM(Daily!V829,Daily!V612,Daily!V395,Daily!V178)</f>
        <v>1523</v>
      </c>
      <c r="W21" s="30">
        <f>SUM(Daily!W829,Daily!W612,Daily!W395,Daily!W178)</f>
        <v>401</v>
      </c>
      <c r="X21" s="3">
        <f>SUM(Daily!X829,Daily!X612,Daily!X395,Daily!X178)</f>
        <v>813</v>
      </c>
      <c r="Y21" s="30">
        <f>SUM(Daily!Y829,Daily!Y612,Daily!Y395,Daily!Y178)</f>
        <v>661</v>
      </c>
      <c r="Z21" s="3">
        <f>SUM(Daily!Z829,Daily!Z612,Daily!Z395,Daily!Z178)</f>
        <v>1604</v>
      </c>
      <c r="AA21" s="30">
        <f>SUM(Daily!AA829,Daily!AA612,Daily!AA395,Daily!AA178)</f>
        <v>2343</v>
      </c>
      <c r="AB21" s="11">
        <f t="shared" si="0"/>
        <v>13615</v>
      </c>
      <c r="AC21" s="7">
        <f t="shared" si="0"/>
        <v>12235</v>
      </c>
    </row>
    <row r="22" spans="1:29" x14ac:dyDescent="0.2">
      <c r="A22" s="91" t="s">
        <v>31</v>
      </c>
      <c r="B22" s="3">
        <f>SUM(Daily!B830,Daily!B613,Daily!B396,Daily!B179)</f>
        <v>1729</v>
      </c>
      <c r="C22" s="30">
        <f>SUM(Daily!C830,Daily!C613,Daily!C396,Daily!C179)</f>
        <v>1769</v>
      </c>
      <c r="D22" s="3">
        <f>SUM(Daily!D830,Daily!D613,Daily!D396,Daily!D179)</f>
        <v>380</v>
      </c>
      <c r="E22" s="30">
        <f>SUM(Daily!E830,Daily!E613,Daily!E396,Daily!E179)</f>
        <v>1228</v>
      </c>
      <c r="F22" s="3">
        <f>SUM(Daily!F830,Daily!F613,Daily!F396,Daily!F179)</f>
        <v>636</v>
      </c>
      <c r="G22" s="30">
        <f>SUM(Daily!G830,Daily!G613,Daily!G396,Daily!G179)</f>
        <v>1620</v>
      </c>
      <c r="H22" s="3">
        <f>SUM(Daily!H830,Daily!H613,Daily!H396,Daily!H179)</f>
        <v>1835</v>
      </c>
      <c r="I22" s="30">
        <f>SUM(Daily!I830,Daily!I613,Daily!I396,Daily!I179)</f>
        <v>2102</v>
      </c>
      <c r="J22" s="3">
        <f>SUM(Daily!J830,Daily!J613,Daily!J396,Daily!J179)</f>
        <v>497</v>
      </c>
      <c r="K22" s="30">
        <f>SUM(Daily!K830,Daily!K613,Daily!K396,Daily!K179)</f>
        <v>195</v>
      </c>
      <c r="L22" s="3">
        <f>SUM(Daily!L830,Daily!L613,Daily!L396,Daily!L179)</f>
        <v>1372</v>
      </c>
      <c r="M22" s="30">
        <f>SUM(Daily!M830,Daily!M613,Daily!M396,Daily!M179)</f>
        <v>388</v>
      </c>
      <c r="N22" s="3">
        <f>SUM(Daily!N830,Daily!N613,Daily!N396,Daily!N179)</f>
        <v>1737</v>
      </c>
      <c r="O22" s="30">
        <f>SUM(Daily!O830,Daily!O613,Daily!O396,Daily!O179)</f>
        <v>1043</v>
      </c>
      <c r="P22" s="3">
        <f>SUM(Daily!P830,Daily!P613,Daily!P396,Daily!P179)</f>
        <v>676</v>
      </c>
      <c r="Q22" s="30">
        <f>SUM(Daily!Q830,Daily!Q613,Daily!Q396,Daily!Q179)</f>
        <v>767</v>
      </c>
      <c r="R22" s="3">
        <f>SUM(Daily!R830,Daily!R613,Daily!R396,Daily!R179)</f>
        <v>806</v>
      </c>
      <c r="S22" s="30">
        <f>SUM(Daily!S830,Daily!S613,Daily!S396,Daily!S179)</f>
        <v>1187</v>
      </c>
      <c r="T22" s="3">
        <f>SUM(Daily!T830,Daily!T613,Daily!T396,Daily!T179)</f>
        <v>276</v>
      </c>
      <c r="U22" s="30">
        <f>SUM(Daily!U830,Daily!U613,Daily!U396,Daily!U179)</f>
        <v>117</v>
      </c>
      <c r="V22" s="3">
        <f>SUM(Daily!V830,Daily!V613,Daily!V396,Daily!V179)</f>
        <v>2597</v>
      </c>
      <c r="W22" s="30">
        <f>SUM(Daily!W830,Daily!W613,Daily!W396,Daily!W179)</f>
        <v>389</v>
      </c>
      <c r="X22" s="3">
        <f>SUM(Daily!X830,Daily!X613,Daily!X396,Daily!X179)</f>
        <v>693</v>
      </c>
      <c r="Y22" s="30">
        <f>SUM(Daily!Y830,Daily!Y613,Daily!Y396,Daily!Y179)</f>
        <v>717</v>
      </c>
      <c r="Z22" s="3">
        <f>SUM(Daily!Z830,Daily!Z613,Daily!Z396,Daily!Z179)</f>
        <v>1319</v>
      </c>
      <c r="AA22" s="30">
        <f>SUM(Daily!AA830,Daily!AA613,Daily!AA396,Daily!AA179)</f>
        <v>2707</v>
      </c>
      <c r="AB22" s="11">
        <f t="shared" si="0"/>
        <v>14553</v>
      </c>
      <c r="AC22" s="7">
        <f t="shared" si="0"/>
        <v>14229</v>
      </c>
    </row>
    <row r="23" spans="1:29" x14ac:dyDescent="0.2">
      <c r="A23" s="92" t="s">
        <v>32</v>
      </c>
      <c r="B23" s="3">
        <f>SUM(Daily!B831,Daily!B614,Daily!B397,Daily!B180)</f>
        <v>986</v>
      </c>
      <c r="C23" s="30">
        <f>SUM(Daily!C831,Daily!C614,Daily!C397,Daily!C180)</f>
        <v>1751</v>
      </c>
      <c r="D23" s="3">
        <f>SUM(Daily!D831,Daily!D614,Daily!D397,Daily!D180)</f>
        <v>264</v>
      </c>
      <c r="E23" s="30">
        <f>SUM(Daily!E831,Daily!E614,Daily!E397,Daily!E180)</f>
        <v>1050</v>
      </c>
      <c r="F23" s="3">
        <f>SUM(Daily!F831,Daily!F614,Daily!F397,Daily!F180)</f>
        <v>339</v>
      </c>
      <c r="G23" s="30">
        <f>SUM(Daily!G831,Daily!G614,Daily!G397,Daily!G180)</f>
        <v>1390</v>
      </c>
      <c r="H23" s="3">
        <f>SUM(Daily!H831,Daily!H614,Daily!H397,Daily!H180)</f>
        <v>1383</v>
      </c>
      <c r="I23" s="30">
        <f>SUM(Daily!I831,Daily!I614,Daily!I397,Daily!I180)</f>
        <v>1806</v>
      </c>
      <c r="J23" s="3">
        <f>SUM(Daily!J831,Daily!J614,Daily!J397,Daily!J180)</f>
        <v>268</v>
      </c>
      <c r="K23" s="30">
        <f>SUM(Daily!K831,Daily!K614,Daily!K397,Daily!K180)</f>
        <v>230</v>
      </c>
      <c r="L23" s="3">
        <f>SUM(Daily!L831,Daily!L614,Daily!L397,Daily!L180)</f>
        <v>1001</v>
      </c>
      <c r="M23" s="30">
        <f>SUM(Daily!M831,Daily!M614,Daily!M397,Daily!M180)</f>
        <v>300</v>
      </c>
      <c r="N23" s="3">
        <f>SUM(Daily!N831,Daily!N614,Daily!N397,Daily!N180)</f>
        <v>1891</v>
      </c>
      <c r="O23" s="30">
        <f>SUM(Daily!O831,Daily!O614,Daily!O397,Daily!O180)</f>
        <v>1108</v>
      </c>
      <c r="P23" s="3">
        <f>SUM(Daily!P831,Daily!P614,Daily!P397,Daily!P180)</f>
        <v>590</v>
      </c>
      <c r="Q23" s="30">
        <f>SUM(Daily!Q831,Daily!Q614,Daily!Q397,Daily!Q180)</f>
        <v>697</v>
      </c>
      <c r="R23" s="3">
        <f>SUM(Daily!R831,Daily!R614,Daily!R397,Daily!R180)</f>
        <v>622</v>
      </c>
      <c r="S23" s="30">
        <f>SUM(Daily!S831,Daily!S614,Daily!S397,Daily!S180)</f>
        <v>1193</v>
      </c>
      <c r="T23" s="3">
        <f>SUM(Daily!T831,Daily!T614,Daily!T397,Daily!T180)</f>
        <v>213</v>
      </c>
      <c r="U23" s="30">
        <f>SUM(Daily!U831,Daily!U614,Daily!U397,Daily!U180)</f>
        <v>62</v>
      </c>
      <c r="V23" s="3">
        <f>SUM(Daily!V831,Daily!V614,Daily!V397,Daily!V180)</f>
        <v>1804</v>
      </c>
      <c r="W23" s="30">
        <f>SUM(Daily!W831,Daily!W614,Daily!W397,Daily!W180)</f>
        <v>363</v>
      </c>
      <c r="X23" s="3">
        <f>SUM(Daily!X831,Daily!X614,Daily!X397,Daily!X180)</f>
        <v>435</v>
      </c>
      <c r="Y23" s="30">
        <f>SUM(Daily!Y831,Daily!Y614,Daily!Y397,Daily!Y180)</f>
        <v>611</v>
      </c>
      <c r="Z23" s="3">
        <f>SUM(Daily!Z831,Daily!Z614,Daily!Z397,Daily!Z180)</f>
        <v>1059</v>
      </c>
      <c r="AA23" s="30">
        <f>SUM(Daily!AA831,Daily!AA614,Daily!AA397,Daily!AA180)</f>
        <v>3160</v>
      </c>
      <c r="AB23" s="11">
        <f t="shared" si="0"/>
        <v>10855</v>
      </c>
      <c r="AC23" s="7">
        <f t="shared" si="0"/>
        <v>13721</v>
      </c>
    </row>
    <row r="24" spans="1:29" x14ac:dyDescent="0.2">
      <c r="A24" s="91" t="s">
        <v>33</v>
      </c>
      <c r="B24" s="3">
        <f>SUM(Daily!B832,Daily!B615,Daily!B398,Daily!B181)</f>
        <v>516</v>
      </c>
      <c r="C24" s="30">
        <f>SUM(Daily!C832,Daily!C615,Daily!C398,Daily!C181)</f>
        <v>1105</v>
      </c>
      <c r="D24" s="3">
        <f>SUM(Daily!D832,Daily!D615,Daily!D398,Daily!D181)</f>
        <v>92</v>
      </c>
      <c r="E24" s="30">
        <f>SUM(Daily!E832,Daily!E615,Daily!E398,Daily!E181)</f>
        <v>721</v>
      </c>
      <c r="F24" s="3">
        <f>SUM(Daily!F832,Daily!F615,Daily!F398,Daily!F181)</f>
        <v>160</v>
      </c>
      <c r="G24" s="30">
        <f>SUM(Daily!G832,Daily!G615,Daily!G398,Daily!G181)</f>
        <v>1140</v>
      </c>
      <c r="H24" s="3">
        <f>SUM(Daily!H832,Daily!H615,Daily!H398,Daily!H181)</f>
        <v>574</v>
      </c>
      <c r="I24" s="30">
        <f>SUM(Daily!I832,Daily!I615,Daily!I398,Daily!I181)</f>
        <v>1251</v>
      </c>
      <c r="J24" s="3">
        <f>SUM(Daily!J832,Daily!J615,Daily!J398,Daily!J181)</f>
        <v>145</v>
      </c>
      <c r="K24" s="30">
        <f>SUM(Daily!K832,Daily!K615,Daily!K398,Daily!K181)</f>
        <v>140</v>
      </c>
      <c r="L24" s="3">
        <f>SUM(Daily!L832,Daily!L615,Daily!L398,Daily!L181)</f>
        <v>754</v>
      </c>
      <c r="M24" s="30">
        <f>SUM(Daily!M832,Daily!M615,Daily!M398,Daily!M181)</f>
        <v>210</v>
      </c>
      <c r="N24" s="3">
        <f>SUM(Daily!N832,Daily!N615,Daily!N398,Daily!N181)</f>
        <v>1093</v>
      </c>
      <c r="O24" s="30">
        <f>SUM(Daily!O832,Daily!O615,Daily!O398,Daily!O181)</f>
        <v>589</v>
      </c>
      <c r="P24" s="3">
        <f>SUM(Daily!P832,Daily!P615,Daily!P398,Daily!P181)</f>
        <v>344</v>
      </c>
      <c r="Q24" s="30">
        <f>SUM(Daily!Q832,Daily!Q615,Daily!Q398,Daily!Q181)</f>
        <v>407</v>
      </c>
      <c r="R24" s="3">
        <f>SUM(Daily!R832,Daily!R615,Daily!R398,Daily!R181)</f>
        <v>327</v>
      </c>
      <c r="S24" s="30">
        <f>SUM(Daily!S832,Daily!S615,Daily!S398,Daily!S181)</f>
        <v>775</v>
      </c>
      <c r="T24" s="3">
        <f>SUM(Daily!T832,Daily!T615,Daily!T398,Daily!T181)</f>
        <v>101</v>
      </c>
      <c r="U24" s="30">
        <f>SUM(Daily!U832,Daily!U615,Daily!U398,Daily!U181)</f>
        <v>48</v>
      </c>
      <c r="V24" s="3">
        <f>SUM(Daily!V832,Daily!V615,Daily!V398,Daily!V181)</f>
        <v>1123</v>
      </c>
      <c r="W24" s="30">
        <f>SUM(Daily!W832,Daily!W615,Daily!W398,Daily!W181)</f>
        <v>189</v>
      </c>
      <c r="X24" s="3">
        <f>SUM(Daily!X832,Daily!X615,Daily!X398,Daily!X181)</f>
        <v>184</v>
      </c>
      <c r="Y24" s="30">
        <f>SUM(Daily!Y832,Daily!Y615,Daily!Y398,Daily!Y181)</f>
        <v>269</v>
      </c>
      <c r="Z24" s="3">
        <f>SUM(Daily!Z832,Daily!Z615,Daily!Z398,Daily!Z181)</f>
        <v>715</v>
      </c>
      <c r="AA24" s="30">
        <f>SUM(Daily!AA832,Daily!AA615,Daily!AA398,Daily!AA181)</f>
        <v>1704</v>
      </c>
      <c r="AB24" s="11">
        <f t="shared" si="0"/>
        <v>6128</v>
      </c>
      <c r="AC24" s="7">
        <f t="shared" si="0"/>
        <v>8548</v>
      </c>
    </row>
    <row r="25" spans="1:29" x14ac:dyDescent="0.2">
      <c r="A25" s="92" t="s">
        <v>34</v>
      </c>
      <c r="B25" s="3">
        <f>SUM(Daily!B833,Daily!B616,Daily!B399,Daily!B182)</f>
        <v>12</v>
      </c>
      <c r="C25" s="30">
        <f>SUM(Daily!C833,Daily!C616,Daily!C399,Daily!C182)</f>
        <v>834</v>
      </c>
      <c r="D25" s="3">
        <f>SUM(Daily!D833,Daily!D616,Daily!D399,Daily!D182)</f>
        <v>17</v>
      </c>
      <c r="E25" s="30">
        <f>SUM(Daily!E833,Daily!E616,Daily!E399,Daily!E182)</f>
        <v>492</v>
      </c>
      <c r="F25" s="3">
        <f>SUM(Daily!F833,Daily!F616,Daily!F399,Daily!F182)</f>
        <v>23</v>
      </c>
      <c r="G25" s="30">
        <f>SUM(Daily!G833,Daily!G616,Daily!G399,Daily!G182)</f>
        <v>521</v>
      </c>
      <c r="H25" s="3">
        <f>SUM(Daily!H833,Daily!H616,Daily!H399,Daily!H182)</f>
        <v>75</v>
      </c>
      <c r="I25" s="30">
        <f>SUM(Daily!I833,Daily!I616,Daily!I399,Daily!I182)</f>
        <v>536</v>
      </c>
      <c r="J25" s="3">
        <f>SUM(Daily!J833,Daily!J616,Daily!J399,Daily!J182)</f>
        <v>21</v>
      </c>
      <c r="K25" s="30">
        <f>SUM(Daily!K833,Daily!K616,Daily!K399,Daily!K182)</f>
        <v>55</v>
      </c>
      <c r="L25" s="3">
        <f>SUM(Daily!L833,Daily!L616,Daily!L399,Daily!L182)</f>
        <v>214</v>
      </c>
      <c r="M25" s="30">
        <f>SUM(Daily!M833,Daily!M616,Daily!M399,Daily!M182)</f>
        <v>101</v>
      </c>
      <c r="N25" s="3">
        <f>SUM(Daily!N833,Daily!N616,Daily!N399,Daily!N182)</f>
        <v>325</v>
      </c>
      <c r="O25" s="30">
        <f>SUM(Daily!O833,Daily!O616,Daily!O399,Daily!O182)</f>
        <v>235</v>
      </c>
      <c r="P25" s="3">
        <f>SUM(Daily!P833,Daily!P616,Daily!P399,Daily!P182)</f>
        <v>134</v>
      </c>
      <c r="Q25" s="30">
        <f>SUM(Daily!Q833,Daily!Q616,Daily!Q399,Daily!Q182)</f>
        <v>120</v>
      </c>
      <c r="R25" s="3">
        <f>SUM(Daily!R833,Daily!R616,Daily!R399,Daily!R182)</f>
        <v>70</v>
      </c>
      <c r="S25" s="30">
        <f>SUM(Daily!S833,Daily!S616,Daily!S399,Daily!S182)</f>
        <v>224</v>
      </c>
      <c r="T25" s="3">
        <f>SUM(Daily!T833,Daily!T616,Daily!T399,Daily!T182)</f>
        <v>25</v>
      </c>
      <c r="U25" s="30">
        <f>SUM(Daily!U833,Daily!U616,Daily!U399,Daily!U182)</f>
        <v>14</v>
      </c>
      <c r="V25" s="3">
        <f>SUM(Daily!V833,Daily!V616,Daily!V399,Daily!V182)</f>
        <v>278</v>
      </c>
      <c r="W25" s="30">
        <f>SUM(Daily!W833,Daily!W616,Daily!W399,Daily!W182)</f>
        <v>88</v>
      </c>
      <c r="X25" s="3">
        <f>SUM(Daily!X833,Daily!X616,Daily!X399,Daily!X182)</f>
        <v>45</v>
      </c>
      <c r="Y25" s="30">
        <f>SUM(Daily!Y833,Daily!Y616,Daily!Y399,Daily!Y182)</f>
        <v>102</v>
      </c>
      <c r="Z25" s="3">
        <f>SUM(Daily!Z833,Daily!Z616,Daily!Z399,Daily!Z182)</f>
        <v>190</v>
      </c>
      <c r="AA25" s="30">
        <f>SUM(Daily!AA833,Daily!AA616,Daily!AA399,Daily!AA182)</f>
        <v>517</v>
      </c>
      <c r="AB25" s="11">
        <f t="shared" si="0"/>
        <v>1429</v>
      </c>
      <c r="AC25" s="7">
        <f t="shared" si="0"/>
        <v>3839</v>
      </c>
    </row>
    <row r="26" spans="1:29" x14ac:dyDescent="0.2">
      <c r="A26" s="91" t="s">
        <v>35</v>
      </c>
      <c r="B26" s="3">
        <f>SUM(Daily!B834,Daily!B617,Daily!B400,Daily!B183)</f>
        <v>0</v>
      </c>
      <c r="C26" s="30">
        <f>SUM(Daily!C834,Daily!C617,Daily!C400,Daily!C183)</f>
        <v>171</v>
      </c>
      <c r="D26" s="3">
        <f>SUM(Daily!D834,Daily!D617,Daily!D400,Daily!D183)</f>
        <v>0</v>
      </c>
      <c r="E26" s="30">
        <f>SUM(Daily!E834,Daily!E617,Daily!E400,Daily!E183)</f>
        <v>121</v>
      </c>
      <c r="F26" s="3">
        <f>SUM(Daily!F834,Daily!F617,Daily!F400,Daily!F183)</f>
        <v>3</v>
      </c>
      <c r="G26" s="30">
        <f>SUM(Daily!G834,Daily!G617,Daily!G400,Daily!G183)</f>
        <v>108</v>
      </c>
      <c r="H26" s="3">
        <f>SUM(Daily!H834,Daily!H617,Daily!H400,Daily!H183)</f>
        <v>12</v>
      </c>
      <c r="I26" s="30">
        <f>SUM(Daily!I834,Daily!I617,Daily!I400,Daily!I183)</f>
        <v>101</v>
      </c>
      <c r="J26" s="3">
        <f>SUM(Daily!J834,Daily!J617,Daily!J400,Daily!J183)</f>
        <v>1</v>
      </c>
      <c r="K26" s="30">
        <f>SUM(Daily!K834,Daily!K617,Daily!K400,Daily!K183)</f>
        <v>11</v>
      </c>
      <c r="L26" s="3">
        <f>SUM(Daily!L834,Daily!L617,Daily!L400,Daily!L183)</f>
        <v>12</v>
      </c>
      <c r="M26" s="30">
        <f>SUM(Daily!M834,Daily!M617,Daily!M400,Daily!M183)</f>
        <v>2</v>
      </c>
      <c r="N26" s="3">
        <f>SUM(Daily!N834,Daily!N617,Daily!N400,Daily!N183)</f>
        <v>6</v>
      </c>
      <c r="O26" s="30">
        <f>SUM(Daily!O834,Daily!O617,Daily!O400,Daily!O183)</f>
        <v>33</v>
      </c>
      <c r="P26" s="3">
        <f>SUM(Daily!P834,Daily!P617,Daily!P400,Daily!P183)</f>
        <v>2</v>
      </c>
      <c r="Q26" s="30">
        <f>SUM(Daily!Q834,Daily!Q617,Daily!Q400,Daily!Q183)</f>
        <v>15</v>
      </c>
      <c r="R26" s="3">
        <f>SUM(Daily!R834,Daily!R617,Daily!R400,Daily!R183)</f>
        <v>2</v>
      </c>
      <c r="S26" s="30">
        <f>SUM(Daily!S834,Daily!S617,Daily!S400,Daily!S183)</f>
        <v>37</v>
      </c>
      <c r="T26" s="3">
        <f>SUM(Daily!T834,Daily!T617,Daily!T400,Daily!T183)</f>
        <v>0</v>
      </c>
      <c r="U26" s="30">
        <f>SUM(Daily!U834,Daily!U617,Daily!U400,Daily!U183)</f>
        <v>7</v>
      </c>
      <c r="V26" s="3">
        <f>SUM(Daily!V834,Daily!V617,Daily!V400,Daily!V183)</f>
        <v>2</v>
      </c>
      <c r="W26" s="30">
        <f>SUM(Daily!W834,Daily!W617,Daily!W400,Daily!W183)</f>
        <v>2</v>
      </c>
      <c r="X26" s="3">
        <f>SUM(Daily!X834,Daily!X617,Daily!X400,Daily!X183)</f>
        <v>4</v>
      </c>
      <c r="Y26" s="30">
        <f>SUM(Daily!Y834,Daily!Y617,Daily!Y400,Daily!Y183)</f>
        <v>9</v>
      </c>
      <c r="Z26" s="3">
        <f>SUM(Daily!Z834,Daily!Z617,Daily!Z400,Daily!Z183)</f>
        <v>3</v>
      </c>
      <c r="AA26" s="30">
        <f>SUM(Daily!AA834,Daily!AA617,Daily!AA400,Daily!AA183)</f>
        <v>7</v>
      </c>
      <c r="AB26" s="11">
        <f t="shared" si="0"/>
        <v>47</v>
      </c>
      <c r="AC26" s="7">
        <f t="shared" si="0"/>
        <v>624</v>
      </c>
    </row>
    <row r="27" spans="1:29" x14ac:dyDescent="0.2">
      <c r="A27" s="92" t="s">
        <v>36</v>
      </c>
      <c r="B27" s="3">
        <f>SUM(Daily!B835,Daily!B618,Daily!B401,Daily!B184)</f>
        <v>0</v>
      </c>
      <c r="C27" s="30">
        <f>SUM(Daily!C835,Daily!C618,Daily!C401,Daily!C184)</f>
        <v>3</v>
      </c>
      <c r="D27" s="3">
        <f>SUM(Daily!D835,Daily!D618,Daily!D401,Daily!D184)</f>
        <v>0</v>
      </c>
      <c r="E27" s="30">
        <f>SUM(Daily!E835,Daily!E618,Daily!E401,Daily!E184)</f>
        <v>0</v>
      </c>
      <c r="F27" s="3">
        <f>SUM(Daily!F835,Daily!F618,Daily!F401,Daily!F184)</f>
        <v>0</v>
      </c>
      <c r="G27" s="30">
        <f>SUM(Daily!G835,Daily!G618,Daily!G401,Daily!G184)</f>
        <v>0</v>
      </c>
      <c r="H27" s="3">
        <f>SUM(Daily!H835,Daily!H618,Daily!H401,Daily!H184)</f>
        <v>0</v>
      </c>
      <c r="I27" s="30">
        <f>SUM(Daily!I835,Daily!I618,Daily!I401,Daily!I184)</f>
        <v>0</v>
      </c>
      <c r="J27" s="3">
        <f>SUM(Daily!J835,Daily!J618,Daily!J401,Daily!J184)</f>
        <v>0</v>
      </c>
      <c r="K27" s="30">
        <f>SUM(Daily!K835,Daily!K618,Daily!K401,Daily!K184)</f>
        <v>0</v>
      </c>
      <c r="L27" s="3">
        <f>SUM(Daily!L835,Daily!L618,Daily!L401,Daily!L184)</f>
        <v>0</v>
      </c>
      <c r="M27" s="30">
        <f>SUM(Daily!M835,Daily!M618,Daily!M401,Daily!M184)</f>
        <v>0</v>
      </c>
      <c r="N27" s="3">
        <f>SUM(Daily!N835,Daily!N618,Daily!N401,Daily!N184)</f>
        <v>0</v>
      </c>
      <c r="O27" s="30">
        <f>SUM(Daily!O835,Daily!O618,Daily!O401,Daily!O184)</f>
        <v>0</v>
      </c>
      <c r="P27" s="3">
        <f>SUM(Daily!P835,Daily!P618,Daily!P401,Daily!P184)</f>
        <v>0</v>
      </c>
      <c r="Q27" s="30">
        <f>SUM(Daily!Q835,Daily!Q618,Daily!Q401,Daily!Q184)</f>
        <v>0</v>
      </c>
      <c r="R27" s="3">
        <f>SUM(Daily!R835,Daily!R618,Daily!R401,Daily!R184)</f>
        <v>0</v>
      </c>
      <c r="S27" s="30">
        <f>SUM(Daily!S835,Daily!S618,Daily!S401,Daily!S184)</f>
        <v>0</v>
      </c>
      <c r="T27" s="3">
        <f>SUM(Daily!T835,Daily!T618,Daily!T401,Daily!T184)</f>
        <v>0</v>
      </c>
      <c r="U27" s="30">
        <f>SUM(Daily!U835,Daily!U618,Daily!U401,Daily!U184)</f>
        <v>0</v>
      </c>
      <c r="V27" s="3">
        <f>SUM(Daily!V835,Daily!V618,Daily!V401,Daily!V184)</f>
        <v>0</v>
      </c>
      <c r="W27" s="30">
        <f>SUM(Daily!W835,Daily!W618,Daily!W401,Daily!W184)</f>
        <v>0</v>
      </c>
      <c r="X27" s="3">
        <f>SUM(Daily!X835,Daily!X618,Daily!X401,Daily!X184)</f>
        <v>0</v>
      </c>
      <c r="Y27" s="30">
        <f>SUM(Daily!Y835,Daily!Y618,Daily!Y401,Daily!Y184)</f>
        <v>0</v>
      </c>
      <c r="Z27" s="3">
        <f>SUM(Daily!Z835,Daily!Z618,Daily!Z401,Daily!Z184)</f>
        <v>0</v>
      </c>
      <c r="AA27" s="30">
        <f>SUM(Daily!AA835,Daily!AA618,Daily!AA401,Daily!AA184)</f>
        <v>0</v>
      </c>
      <c r="AB27" s="11">
        <f t="shared" si="0"/>
        <v>0</v>
      </c>
      <c r="AC27" s="7">
        <f t="shared" si="0"/>
        <v>3</v>
      </c>
    </row>
    <row r="28" spans="1:29" x14ac:dyDescent="0.2">
      <c r="A28" s="91" t="s">
        <v>37</v>
      </c>
      <c r="B28" s="3">
        <f>SUM(Daily!B836,Daily!B619,Daily!B402,Daily!B185)</f>
        <v>0</v>
      </c>
      <c r="C28" s="30">
        <f>SUM(Daily!C836,Daily!C619,Daily!C402,Daily!C185)</f>
        <v>0</v>
      </c>
      <c r="D28" s="3">
        <f>SUM(Daily!D836,Daily!D619,Daily!D402,Daily!D185)</f>
        <v>0</v>
      </c>
      <c r="E28" s="30">
        <f>SUM(Daily!E836,Daily!E619,Daily!E402,Daily!E185)</f>
        <v>0</v>
      </c>
      <c r="F28" s="3">
        <f>SUM(Daily!F836,Daily!F619,Daily!F402,Daily!F185)</f>
        <v>0</v>
      </c>
      <c r="G28" s="30">
        <f>SUM(Daily!G836,Daily!G619,Daily!G402,Daily!G185)</f>
        <v>0</v>
      </c>
      <c r="H28" s="3">
        <f>SUM(Daily!H836,Daily!H619,Daily!H402,Daily!H185)</f>
        <v>0</v>
      </c>
      <c r="I28" s="30">
        <f>SUM(Daily!I836,Daily!I619,Daily!I402,Daily!I185)</f>
        <v>0</v>
      </c>
      <c r="J28" s="3">
        <f>SUM(Daily!J836,Daily!J619,Daily!J402,Daily!J185)</f>
        <v>0</v>
      </c>
      <c r="K28" s="30">
        <f>SUM(Daily!K836,Daily!K619,Daily!K402,Daily!K185)</f>
        <v>0</v>
      </c>
      <c r="L28" s="3">
        <f>SUM(Daily!L836,Daily!L619,Daily!L402,Daily!L185)</f>
        <v>0</v>
      </c>
      <c r="M28" s="30">
        <f>SUM(Daily!M836,Daily!M619,Daily!M402,Daily!M185)</f>
        <v>0</v>
      </c>
      <c r="N28" s="3">
        <f>SUM(Daily!N836,Daily!N619,Daily!N402,Daily!N185)</f>
        <v>0</v>
      </c>
      <c r="O28" s="30">
        <f>SUM(Daily!O836,Daily!O619,Daily!O402,Daily!O185)</f>
        <v>0</v>
      </c>
      <c r="P28" s="3">
        <f>SUM(Daily!P836,Daily!P619,Daily!P402,Daily!P185)</f>
        <v>0</v>
      </c>
      <c r="Q28" s="30">
        <f>SUM(Daily!Q836,Daily!Q619,Daily!Q402,Daily!Q185)</f>
        <v>0</v>
      </c>
      <c r="R28" s="3">
        <f>SUM(Daily!R836,Daily!R619,Daily!R402,Daily!R185)</f>
        <v>0</v>
      </c>
      <c r="S28" s="30">
        <f>SUM(Daily!S836,Daily!S619,Daily!S402,Daily!S185)</f>
        <v>0</v>
      </c>
      <c r="T28" s="3">
        <f>SUM(Daily!T836,Daily!T619,Daily!T402,Daily!T185)</f>
        <v>0</v>
      </c>
      <c r="U28" s="30">
        <f>SUM(Daily!U836,Daily!U619,Daily!U402,Daily!U185)</f>
        <v>0</v>
      </c>
      <c r="V28" s="3">
        <f>SUM(Daily!V836,Daily!V619,Daily!V402,Daily!V185)</f>
        <v>0</v>
      </c>
      <c r="W28" s="30">
        <f>SUM(Daily!W836,Daily!W619,Daily!W402,Daily!W185)</f>
        <v>0</v>
      </c>
      <c r="X28" s="3">
        <f>SUM(Daily!X836,Daily!X619,Daily!X402,Daily!X185)</f>
        <v>0</v>
      </c>
      <c r="Y28" s="30">
        <f>SUM(Daily!Y836,Daily!Y619,Daily!Y402,Daily!Y185)</f>
        <v>0</v>
      </c>
      <c r="Z28" s="3">
        <f>SUM(Daily!Z836,Daily!Z619,Daily!Z402,Daily!Z185)</f>
        <v>0</v>
      </c>
      <c r="AA28" s="30">
        <f>SUM(Daily!AA836,Daily!AA619,Daily!AA402,Daily!AA185)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2" t="s">
        <v>38</v>
      </c>
      <c r="B29" s="3">
        <f>SUM(Daily!B837,Daily!B620,Daily!B403,Daily!B186)</f>
        <v>0</v>
      </c>
      <c r="C29" s="30">
        <f>SUM(Daily!C837,Daily!C620,Daily!C403,Daily!C186)</f>
        <v>0</v>
      </c>
      <c r="D29" s="3">
        <f>SUM(Daily!D837,Daily!D620,Daily!D403,Daily!D186)</f>
        <v>0</v>
      </c>
      <c r="E29" s="30">
        <f>SUM(Daily!E837,Daily!E620,Daily!E403,Daily!E186)</f>
        <v>0</v>
      </c>
      <c r="F29" s="3">
        <f>SUM(Daily!F837,Daily!F620,Daily!F403,Daily!F186)</f>
        <v>0</v>
      </c>
      <c r="G29" s="30">
        <f>SUM(Daily!G837,Daily!G620,Daily!G403,Daily!G186)</f>
        <v>0</v>
      </c>
      <c r="H29" s="3">
        <f>SUM(Daily!H837,Daily!H620,Daily!H403,Daily!H186)</f>
        <v>0</v>
      </c>
      <c r="I29" s="30">
        <f>SUM(Daily!I837,Daily!I620,Daily!I403,Daily!I186)</f>
        <v>0</v>
      </c>
      <c r="J29" s="3">
        <f>SUM(Daily!J837,Daily!J620,Daily!J403,Daily!J186)</f>
        <v>0</v>
      </c>
      <c r="K29" s="30">
        <f>SUM(Daily!K837,Daily!K620,Daily!K403,Daily!K186)</f>
        <v>0</v>
      </c>
      <c r="L29" s="3">
        <f>SUM(Daily!L837,Daily!L620,Daily!L403,Daily!L186)</f>
        <v>0</v>
      </c>
      <c r="M29" s="30">
        <f>SUM(Daily!M837,Daily!M620,Daily!M403,Daily!M186)</f>
        <v>0</v>
      </c>
      <c r="N29" s="3">
        <f>SUM(Daily!N837,Daily!N620,Daily!N403,Daily!N186)</f>
        <v>0</v>
      </c>
      <c r="O29" s="30">
        <f>SUM(Daily!O837,Daily!O620,Daily!O403,Daily!O186)</f>
        <v>0</v>
      </c>
      <c r="P29" s="3">
        <f>SUM(Daily!P837,Daily!P620,Daily!P403,Daily!P186)</f>
        <v>0</v>
      </c>
      <c r="Q29" s="30">
        <f>SUM(Daily!Q837,Daily!Q620,Daily!Q403,Daily!Q186)</f>
        <v>0</v>
      </c>
      <c r="R29" s="3">
        <f>SUM(Daily!R837,Daily!R620,Daily!R403,Daily!R186)</f>
        <v>0</v>
      </c>
      <c r="S29" s="30">
        <f>SUM(Daily!S837,Daily!S620,Daily!S403,Daily!S186)</f>
        <v>0</v>
      </c>
      <c r="T29" s="3">
        <f>SUM(Daily!T837,Daily!T620,Daily!T403,Daily!T186)</f>
        <v>0</v>
      </c>
      <c r="U29" s="30">
        <f>SUM(Daily!U837,Daily!U620,Daily!U403,Daily!U186)</f>
        <v>0</v>
      </c>
      <c r="V29" s="3">
        <f>SUM(Daily!V837,Daily!V620,Daily!V403,Daily!V186)</f>
        <v>0</v>
      </c>
      <c r="W29" s="30">
        <f>SUM(Daily!W837,Daily!W620,Daily!W403,Daily!W186)</f>
        <v>0</v>
      </c>
      <c r="X29" s="3">
        <f>SUM(Daily!X837,Daily!X620,Daily!X403,Daily!X186)</f>
        <v>0</v>
      </c>
      <c r="Y29" s="30">
        <f>SUM(Daily!Y837,Daily!Y620,Daily!Y403,Daily!Y186)</f>
        <v>0</v>
      </c>
      <c r="Z29" s="3">
        <f>SUM(Daily!Z837,Daily!Z620,Daily!Z403,Daily!Z186)</f>
        <v>0</v>
      </c>
      <c r="AA29" s="30">
        <f>SUM(Daily!AA837,Daily!AA620,Daily!AA403,Daily!AA186)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87" t="s">
        <v>39</v>
      </c>
      <c r="B30" s="16">
        <f>SUM(Daily!B838,Daily!B621,Daily!B404,Daily!B187)</f>
        <v>0</v>
      </c>
      <c r="C30" s="41">
        <f>SUM(Daily!C838,Daily!C621,Daily!C404,Daily!C187)</f>
        <v>0</v>
      </c>
      <c r="D30" s="16">
        <f>SUM(Daily!D838,Daily!D621,Daily!D404,Daily!D187)</f>
        <v>0</v>
      </c>
      <c r="E30" s="41">
        <f>SUM(Daily!E838,Daily!E621,Daily!E404,Daily!E187)</f>
        <v>0</v>
      </c>
      <c r="F30" s="16">
        <f>SUM(Daily!F838,Daily!F621,Daily!F404,Daily!F187)</f>
        <v>0</v>
      </c>
      <c r="G30" s="41">
        <f>SUM(Daily!G838,Daily!G621,Daily!G404,Daily!G187)</f>
        <v>0</v>
      </c>
      <c r="H30" s="16">
        <f>SUM(Daily!H838,Daily!H621,Daily!H404,Daily!H187)</f>
        <v>0</v>
      </c>
      <c r="I30" s="41">
        <f>SUM(Daily!I838,Daily!I621,Daily!I404,Daily!I187)</f>
        <v>0</v>
      </c>
      <c r="J30" s="16">
        <f>SUM(Daily!J838,Daily!J621,Daily!J404,Daily!J187)</f>
        <v>0</v>
      </c>
      <c r="K30" s="41">
        <f>SUM(Daily!K838,Daily!K621,Daily!K404,Daily!K187)</f>
        <v>0</v>
      </c>
      <c r="L30" s="16">
        <f>SUM(Daily!L838,Daily!L621,Daily!L404,Daily!L187)</f>
        <v>0</v>
      </c>
      <c r="M30" s="41">
        <f>SUM(Daily!M838,Daily!M621,Daily!M404,Daily!M187)</f>
        <v>0</v>
      </c>
      <c r="N30" s="16">
        <f>SUM(Daily!N838,Daily!N621,Daily!N404,Daily!N187)</f>
        <v>0</v>
      </c>
      <c r="O30" s="41">
        <f>SUM(Daily!O838,Daily!O621,Daily!O404,Daily!O187)</f>
        <v>0</v>
      </c>
      <c r="P30" s="16">
        <f>SUM(Daily!P838,Daily!P621,Daily!P404,Daily!P187)</f>
        <v>0</v>
      </c>
      <c r="Q30" s="41">
        <f>SUM(Daily!Q838,Daily!Q621,Daily!Q404,Daily!Q187)</f>
        <v>0</v>
      </c>
      <c r="R30" s="16">
        <f>SUM(Daily!R838,Daily!R621,Daily!R404,Daily!R187)</f>
        <v>0</v>
      </c>
      <c r="S30" s="41">
        <f>SUM(Daily!S838,Daily!S621,Daily!S404,Daily!S187)</f>
        <v>0</v>
      </c>
      <c r="T30" s="16">
        <f>SUM(Daily!T838,Daily!T621,Daily!T404,Daily!T187)</f>
        <v>0</v>
      </c>
      <c r="U30" s="41">
        <f>SUM(Daily!U838,Daily!U621,Daily!U404,Daily!U187)</f>
        <v>0</v>
      </c>
      <c r="V30" s="16">
        <f>SUM(Daily!V838,Daily!V621,Daily!V404,Daily!V187)</f>
        <v>0</v>
      </c>
      <c r="W30" s="41">
        <f>SUM(Daily!W838,Daily!W621,Daily!W404,Daily!W187)</f>
        <v>0</v>
      </c>
      <c r="X30" s="16">
        <f>SUM(Daily!X838,Daily!X621,Daily!X404,Daily!X187)</f>
        <v>0</v>
      </c>
      <c r="Y30" s="41">
        <f>SUM(Daily!Y838,Daily!Y621,Daily!Y404,Daily!Y187)</f>
        <v>0</v>
      </c>
      <c r="Z30" s="16">
        <f>SUM(Daily!Z838,Daily!Z621,Daily!Z404,Daily!Z187)</f>
        <v>0</v>
      </c>
      <c r="AA30" s="41">
        <f>SUM(Daily!AA838,Daily!AA621,Daily!AA404,Daily!AA187)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3" t="s">
        <v>13</v>
      </c>
      <c r="B31" s="54">
        <f>SUM(B7:B30)</f>
        <v>17618</v>
      </c>
      <c r="C31" s="54">
        <f t="shared" ref="C31:AA31" si="1">SUM(C7:C30)</f>
        <v>20167</v>
      </c>
      <c r="D31" s="54">
        <f t="shared" si="1"/>
        <v>8096</v>
      </c>
      <c r="E31" s="54">
        <f t="shared" si="1"/>
        <v>11831</v>
      </c>
      <c r="F31" s="54">
        <f t="shared" si="1"/>
        <v>14232</v>
      </c>
      <c r="G31" s="54">
        <f t="shared" si="1"/>
        <v>12352</v>
      </c>
      <c r="H31" s="54">
        <f t="shared" si="1"/>
        <v>22333</v>
      </c>
      <c r="I31" s="54">
        <f t="shared" si="1"/>
        <v>22343</v>
      </c>
      <c r="J31" s="54">
        <f t="shared" si="1"/>
        <v>4371</v>
      </c>
      <c r="K31" s="54">
        <f t="shared" si="1"/>
        <v>3633</v>
      </c>
      <c r="L31" s="54">
        <f t="shared" si="1"/>
        <v>10363</v>
      </c>
      <c r="M31" s="54">
        <f t="shared" si="1"/>
        <v>10957</v>
      </c>
      <c r="N31" s="54">
        <f t="shared" si="1"/>
        <v>18686</v>
      </c>
      <c r="O31" s="54">
        <f t="shared" si="1"/>
        <v>17693</v>
      </c>
      <c r="P31" s="54">
        <f t="shared" si="1"/>
        <v>10670</v>
      </c>
      <c r="Q31" s="54">
        <f t="shared" si="1"/>
        <v>8213</v>
      </c>
      <c r="R31" s="54">
        <f t="shared" si="1"/>
        <v>12765</v>
      </c>
      <c r="S31" s="54">
        <f t="shared" si="1"/>
        <v>11616</v>
      </c>
      <c r="T31" s="54">
        <f t="shared" si="1"/>
        <v>3101</v>
      </c>
      <c r="U31" s="54">
        <f t="shared" si="1"/>
        <v>2153</v>
      </c>
      <c r="V31" s="54">
        <f t="shared" si="1"/>
        <v>14598</v>
      </c>
      <c r="W31" s="54">
        <f t="shared" si="1"/>
        <v>11055</v>
      </c>
      <c r="X31" s="54">
        <f t="shared" si="1"/>
        <v>8726</v>
      </c>
      <c r="Y31" s="54">
        <f t="shared" si="1"/>
        <v>7297</v>
      </c>
      <c r="Z31" s="54">
        <f t="shared" si="1"/>
        <v>22335</v>
      </c>
      <c r="AA31" s="54">
        <f t="shared" si="1"/>
        <v>28253</v>
      </c>
      <c r="AB31" s="54">
        <f>SUM(AB7:AB30)</f>
        <v>167894</v>
      </c>
      <c r="AC31" s="1">
        <f>SUM(AC7:AC30)</f>
        <v>167563</v>
      </c>
    </row>
    <row r="32" spans="1:29" ht="15.75" thickTop="1" x14ac:dyDescent="0.2">
      <c r="AB32" s="176" t="str">
        <f>IF(AB31='Daily Total'!D46,"Correct","Wrong")</f>
        <v>Correct</v>
      </c>
      <c r="AC32" s="176" t="str">
        <f>IF(AC31='Daily Total'!E46,"Correct","Wrong")</f>
        <v>Correct</v>
      </c>
    </row>
    <row r="35" spans="1:29" x14ac:dyDescent="0.2">
      <c r="A35" s="44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4" t="s">
        <v>1</v>
      </c>
      <c r="C37" s="265"/>
      <c r="D37" s="264" t="s">
        <v>2</v>
      </c>
      <c r="E37" s="265"/>
      <c r="F37" s="264" t="s">
        <v>3</v>
      </c>
      <c r="G37" s="265"/>
      <c r="H37" s="264" t="s">
        <v>4</v>
      </c>
      <c r="I37" s="265"/>
      <c r="J37" s="264" t="s">
        <v>5</v>
      </c>
      <c r="K37" s="265"/>
      <c r="L37" s="264" t="s">
        <v>6</v>
      </c>
      <c r="M37" s="265"/>
      <c r="N37" s="264" t="s">
        <v>7</v>
      </c>
      <c r="O37" s="265"/>
      <c r="P37" s="264" t="s">
        <v>8</v>
      </c>
      <c r="Q37" s="265"/>
      <c r="R37" s="264" t="s">
        <v>9</v>
      </c>
      <c r="S37" s="265"/>
      <c r="T37" s="264" t="s">
        <v>10</v>
      </c>
      <c r="U37" s="265"/>
      <c r="V37" s="264" t="s">
        <v>11</v>
      </c>
      <c r="W37" s="265"/>
      <c r="X37" s="264" t="s">
        <v>12</v>
      </c>
      <c r="Y37" s="265"/>
      <c r="Z37" s="264" t="s">
        <v>40</v>
      </c>
      <c r="AA37" s="265"/>
      <c r="AB37" s="264" t="s">
        <v>47</v>
      </c>
      <c r="AC37" s="265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6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 x14ac:dyDescent="0.2">
      <c r="A40" s="87" t="s">
        <v>17</v>
      </c>
      <c r="B40" s="3">
        <f t="shared" ref="B40:AA49" si="3">+B8/$B$65</f>
        <v>65</v>
      </c>
      <c r="C40" s="30">
        <f t="shared" si="3"/>
        <v>0</v>
      </c>
      <c r="D40" s="3">
        <f t="shared" si="3"/>
        <v>54.5</v>
      </c>
      <c r="E40" s="30">
        <f t="shared" si="3"/>
        <v>0.5</v>
      </c>
      <c r="F40" s="3">
        <f t="shared" si="3"/>
        <v>94.25</v>
      </c>
      <c r="G40" s="30">
        <f t="shared" si="3"/>
        <v>0.25</v>
      </c>
      <c r="H40" s="3">
        <f t="shared" si="3"/>
        <v>51.25</v>
      </c>
      <c r="I40" s="30">
        <f t="shared" si="3"/>
        <v>6</v>
      </c>
      <c r="J40" s="3">
        <f t="shared" si="3"/>
        <v>10.5</v>
      </c>
      <c r="K40" s="30">
        <f t="shared" si="3"/>
        <v>6.25</v>
      </c>
      <c r="L40" s="3">
        <f t="shared" si="3"/>
        <v>8</v>
      </c>
      <c r="M40" s="30">
        <f t="shared" si="3"/>
        <v>3</v>
      </c>
      <c r="N40" s="3">
        <f t="shared" si="3"/>
        <v>16.25</v>
      </c>
      <c r="O40" s="30">
        <f t="shared" si="3"/>
        <v>0</v>
      </c>
      <c r="P40" s="3">
        <f t="shared" si="3"/>
        <v>7.5</v>
      </c>
      <c r="Q40" s="30">
        <f t="shared" si="3"/>
        <v>0</v>
      </c>
      <c r="R40" s="3">
        <f t="shared" si="3"/>
        <v>3.75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311</v>
      </c>
      <c r="AC40" s="15">
        <f t="shared" ref="AC40:AC62" si="4">C40+E40+G40+I40+K40+M40+O40+Q40+S40+U40+W40+Y40+AA40</f>
        <v>16</v>
      </c>
    </row>
    <row r="41" spans="1:29" x14ac:dyDescent="0.2">
      <c r="A41" s="88" t="s">
        <v>18</v>
      </c>
      <c r="B41" s="3">
        <f t="shared" si="3"/>
        <v>248.5</v>
      </c>
      <c r="C41" s="30">
        <f t="shared" si="3"/>
        <v>0</v>
      </c>
      <c r="D41" s="3">
        <f t="shared" si="3"/>
        <v>127.75</v>
      </c>
      <c r="E41" s="30">
        <f t="shared" si="3"/>
        <v>2.5</v>
      </c>
      <c r="F41" s="3">
        <f t="shared" si="3"/>
        <v>280.75</v>
      </c>
      <c r="G41" s="30">
        <f t="shared" si="3"/>
        <v>10.25</v>
      </c>
      <c r="H41" s="3">
        <f t="shared" si="3"/>
        <v>247.75</v>
      </c>
      <c r="I41" s="30">
        <f t="shared" si="3"/>
        <v>66.25</v>
      </c>
      <c r="J41" s="3">
        <f t="shared" si="3"/>
        <v>32.5</v>
      </c>
      <c r="K41" s="30">
        <f t="shared" si="3"/>
        <v>25.25</v>
      </c>
      <c r="L41" s="3">
        <f t="shared" si="3"/>
        <v>72</v>
      </c>
      <c r="M41" s="30">
        <f t="shared" si="3"/>
        <v>123</v>
      </c>
      <c r="N41" s="3">
        <f t="shared" si="3"/>
        <v>157</v>
      </c>
      <c r="O41" s="30">
        <f t="shared" si="3"/>
        <v>139</v>
      </c>
      <c r="P41" s="3">
        <f t="shared" si="3"/>
        <v>97.5</v>
      </c>
      <c r="Q41" s="30">
        <f t="shared" si="3"/>
        <v>110.25</v>
      </c>
      <c r="R41" s="3">
        <f t="shared" si="3"/>
        <v>134</v>
      </c>
      <c r="S41" s="30">
        <f t="shared" si="3"/>
        <v>80.75</v>
      </c>
      <c r="T41" s="3">
        <f t="shared" si="3"/>
        <v>22.75</v>
      </c>
      <c r="U41" s="30">
        <f t="shared" si="3"/>
        <v>50.5</v>
      </c>
      <c r="V41" s="3">
        <f t="shared" si="3"/>
        <v>58.75</v>
      </c>
      <c r="W41" s="30">
        <f t="shared" si="3"/>
        <v>97.25</v>
      </c>
      <c r="X41" s="3">
        <f t="shared" si="3"/>
        <v>129.25</v>
      </c>
      <c r="Y41" s="30">
        <f t="shared" si="3"/>
        <v>78.75</v>
      </c>
      <c r="Z41" s="3">
        <f t="shared" si="3"/>
        <v>362.5</v>
      </c>
      <c r="AA41" s="30">
        <f t="shared" si="3"/>
        <v>242.75</v>
      </c>
      <c r="AB41" s="11">
        <f t="shared" ref="AB41:AB62" si="5">B41+D41+F41+H41+J41+L41+N41+P41+R41+T41+V41+X41+Z41</f>
        <v>1971</v>
      </c>
      <c r="AC41" s="15">
        <f t="shared" si="4"/>
        <v>1026.5</v>
      </c>
    </row>
    <row r="42" spans="1:29" x14ac:dyDescent="0.2">
      <c r="A42" s="87" t="s">
        <v>19</v>
      </c>
      <c r="B42" s="3">
        <f t="shared" si="3"/>
        <v>370.5</v>
      </c>
      <c r="C42" s="30">
        <f t="shared" si="3"/>
        <v>234.25</v>
      </c>
      <c r="D42" s="3">
        <f t="shared" si="3"/>
        <v>186.75</v>
      </c>
      <c r="E42" s="30">
        <f t="shared" si="3"/>
        <v>158.25</v>
      </c>
      <c r="F42" s="3">
        <f t="shared" si="3"/>
        <v>325.25</v>
      </c>
      <c r="G42" s="30">
        <f t="shared" si="3"/>
        <v>147.75</v>
      </c>
      <c r="H42" s="3">
        <f t="shared" si="3"/>
        <v>380.25</v>
      </c>
      <c r="I42" s="30">
        <f t="shared" si="3"/>
        <v>300.5</v>
      </c>
      <c r="J42" s="3">
        <f t="shared" si="3"/>
        <v>68.75</v>
      </c>
      <c r="K42" s="30">
        <f t="shared" si="3"/>
        <v>74.5</v>
      </c>
      <c r="L42" s="3">
        <f t="shared" si="3"/>
        <v>108</v>
      </c>
      <c r="M42" s="30">
        <f t="shared" si="3"/>
        <v>233.5</v>
      </c>
      <c r="N42" s="3">
        <f t="shared" si="3"/>
        <v>285.5</v>
      </c>
      <c r="O42" s="30">
        <f t="shared" si="3"/>
        <v>306.5</v>
      </c>
      <c r="P42" s="3">
        <f t="shared" si="3"/>
        <v>178.75</v>
      </c>
      <c r="Q42" s="30">
        <f t="shared" si="3"/>
        <v>161.5</v>
      </c>
      <c r="R42" s="3">
        <f t="shared" si="3"/>
        <v>225.25</v>
      </c>
      <c r="S42" s="30">
        <f t="shared" si="3"/>
        <v>135</v>
      </c>
      <c r="T42" s="3">
        <f t="shared" si="3"/>
        <v>40.5</v>
      </c>
      <c r="U42" s="30">
        <f t="shared" si="3"/>
        <v>78.75</v>
      </c>
      <c r="V42" s="3">
        <f t="shared" si="3"/>
        <v>115</v>
      </c>
      <c r="W42" s="30">
        <f t="shared" si="3"/>
        <v>195</v>
      </c>
      <c r="X42" s="3">
        <f t="shared" si="3"/>
        <v>176</v>
      </c>
      <c r="Y42" s="30">
        <f t="shared" si="3"/>
        <v>149.5</v>
      </c>
      <c r="Z42" s="3">
        <f t="shared" si="3"/>
        <v>382.5</v>
      </c>
      <c r="AA42" s="30">
        <f t="shared" si="3"/>
        <v>377.5</v>
      </c>
      <c r="AB42" s="11">
        <f t="shared" si="5"/>
        <v>2843</v>
      </c>
      <c r="AC42" s="15">
        <f t="shared" si="4"/>
        <v>2552.5</v>
      </c>
    </row>
    <row r="43" spans="1:29" x14ac:dyDescent="0.2">
      <c r="A43" s="88" t="s">
        <v>20</v>
      </c>
      <c r="B43" s="3">
        <f t="shared" si="3"/>
        <v>439.75</v>
      </c>
      <c r="C43" s="30">
        <f t="shared" si="3"/>
        <v>284.5</v>
      </c>
      <c r="D43" s="3">
        <f t="shared" si="3"/>
        <v>206</v>
      </c>
      <c r="E43" s="30">
        <f t="shared" si="3"/>
        <v>149</v>
      </c>
      <c r="F43" s="3">
        <f t="shared" si="3"/>
        <v>364.5</v>
      </c>
      <c r="G43" s="30">
        <f t="shared" si="3"/>
        <v>127</v>
      </c>
      <c r="H43" s="3">
        <f t="shared" si="3"/>
        <v>488</v>
      </c>
      <c r="I43" s="30">
        <f t="shared" si="3"/>
        <v>356</v>
      </c>
      <c r="J43" s="3">
        <f t="shared" si="3"/>
        <v>63</v>
      </c>
      <c r="K43" s="30">
        <f t="shared" si="3"/>
        <v>111.25</v>
      </c>
      <c r="L43" s="3">
        <f t="shared" si="3"/>
        <v>122.5</v>
      </c>
      <c r="M43" s="30">
        <f t="shared" si="3"/>
        <v>327</v>
      </c>
      <c r="N43" s="3">
        <f t="shared" si="3"/>
        <v>308.25</v>
      </c>
      <c r="O43" s="30">
        <f t="shared" si="3"/>
        <v>423.5</v>
      </c>
      <c r="P43" s="3">
        <f t="shared" si="3"/>
        <v>228.25</v>
      </c>
      <c r="Q43" s="30">
        <f t="shared" si="3"/>
        <v>129.75</v>
      </c>
      <c r="R43" s="3">
        <f t="shared" si="3"/>
        <v>296.5</v>
      </c>
      <c r="S43" s="30">
        <f t="shared" si="3"/>
        <v>167</v>
      </c>
      <c r="T43" s="3">
        <f t="shared" si="3"/>
        <v>41</v>
      </c>
      <c r="U43" s="30">
        <f t="shared" si="3"/>
        <v>80.25</v>
      </c>
      <c r="V43" s="3">
        <f t="shared" si="3"/>
        <v>139</v>
      </c>
      <c r="W43" s="30">
        <f t="shared" si="3"/>
        <v>276.25</v>
      </c>
      <c r="X43" s="3">
        <f t="shared" si="3"/>
        <v>186</v>
      </c>
      <c r="Y43" s="30">
        <f t="shared" si="3"/>
        <v>161</v>
      </c>
      <c r="Z43" s="3">
        <f t="shared" si="3"/>
        <v>414.25</v>
      </c>
      <c r="AA43" s="30">
        <f t="shared" si="3"/>
        <v>409</v>
      </c>
      <c r="AB43" s="11">
        <f t="shared" si="5"/>
        <v>3297</v>
      </c>
      <c r="AC43" s="15">
        <f t="shared" si="4"/>
        <v>3001.5</v>
      </c>
    </row>
    <row r="44" spans="1:29" x14ac:dyDescent="0.2">
      <c r="A44" s="87" t="s">
        <v>21</v>
      </c>
      <c r="B44" s="3">
        <f t="shared" si="3"/>
        <v>415.25</v>
      </c>
      <c r="C44" s="30">
        <f t="shared" si="3"/>
        <v>368.5</v>
      </c>
      <c r="D44" s="3">
        <f t="shared" si="3"/>
        <v>228.25</v>
      </c>
      <c r="E44" s="30">
        <f t="shared" si="3"/>
        <v>133.25</v>
      </c>
      <c r="F44" s="3">
        <f t="shared" si="3"/>
        <v>397.75</v>
      </c>
      <c r="G44" s="30">
        <f t="shared" si="3"/>
        <v>120.25</v>
      </c>
      <c r="H44" s="3">
        <f t="shared" si="3"/>
        <v>491</v>
      </c>
      <c r="I44" s="30">
        <f t="shared" si="3"/>
        <v>356.25</v>
      </c>
      <c r="J44" s="3">
        <f t="shared" si="3"/>
        <v>70.25</v>
      </c>
      <c r="K44" s="30">
        <f t="shared" si="3"/>
        <v>96.75</v>
      </c>
      <c r="L44" s="3">
        <f t="shared" si="3"/>
        <v>94.75</v>
      </c>
      <c r="M44" s="30">
        <f t="shared" si="3"/>
        <v>388</v>
      </c>
      <c r="N44" s="3">
        <f t="shared" si="3"/>
        <v>304.75</v>
      </c>
      <c r="O44" s="30">
        <f t="shared" si="3"/>
        <v>481.25</v>
      </c>
      <c r="P44" s="3">
        <f t="shared" si="3"/>
        <v>183.75</v>
      </c>
      <c r="Q44" s="30">
        <f t="shared" si="3"/>
        <v>119.25</v>
      </c>
      <c r="R44" s="3">
        <f t="shared" si="3"/>
        <v>306.25</v>
      </c>
      <c r="S44" s="30">
        <f t="shared" si="3"/>
        <v>154.25</v>
      </c>
      <c r="T44" s="3">
        <f t="shared" si="3"/>
        <v>41.25</v>
      </c>
      <c r="U44" s="30">
        <f t="shared" si="3"/>
        <v>57</v>
      </c>
      <c r="V44" s="3">
        <f t="shared" si="3"/>
        <v>106.75</v>
      </c>
      <c r="W44" s="30">
        <f t="shared" si="3"/>
        <v>382</v>
      </c>
      <c r="X44" s="3">
        <f t="shared" si="3"/>
        <v>163.5</v>
      </c>
      <c r="Y44" s="30">
        <f t="shared" si="3"/>
        <v>110.5</v>
      </c>
      <c r="Z44" s="3">
        <f t="shared" si="3"/>
        <v>382.75</v>
      </c>
      <c r="AA44" s="30">
        <f t="shared" si="3"/>
        <v>369.75</v>
      </c>
      <c r="AB44" s="11">
        <f t="shared" si="5"/>
        <v>3186.25</v>
      </c>
      <c r="AC44" s="15">
        <f t="shared" si="4"/>
        <v>3137</v>
      </c>
    </row>
    <row r="45" spans="1:29" x14ac:dyDescent="0.2">
      <c r="A45" s="88" t="s">
        <v>22</v>
      </c>
      <c r="B45" s="3">
        <f t="shared" si="3"/>
        <v>318.5</v>
      </c>
      <c r="C45" s="30">
        <f t="shared" si="3"/>
        <v>373.25</v>
      </c>
      <c r="D45" s="3">
        <f t="shared" si="3"/>
        <v>173</v>
      </c>
      <c r="E45" s="30">
        <f t="shared" si="3"/>
        <v>127.75</v>
      </c>
      <c r="F45" s="3">
        <f t="shared" si="3"/>
        <v>296.5</v>
      </c>
      <c r="G45" s="30">
        <f t="shared" si="3"/>
        <v>111.75</v>
      </c>
      <c r="H45" s="3">
        <f t="shared" si="3"/>
        <v>396.25</v>
      </c>
      <c r="I45" s="30">
        <f t="shared" si="3"/>
        <v>385.5</v>
      </c>
      <c r="J45" s="3">
        <f t="shared" si="3"/>
        <v>66.75</v>
      </c>
      <c r="K45" s="30">
        <f t="shared" si="3"/>
        <v>100.75</v>
      </c>
      <c r="L45" s="3">
        <f t="shared" si="3"/>
        <v>97</v>
      </c>
      <c r="M45" s="30">
        <f t="shared" si="3"/>
        <v>351.25</v>
      </c>
      <c r="N45" s="3">
        <f t="shared" si="3"/>
        <v>245.5</v>
      </c>
      <c r="O45" s="30">
        <f t="shared" si="3"/>
        <v>456.5</v>
      </c>
      <c r="P45" s="3">
        <f t="shared" si="3"/>
        <v>162</v>
      </c>
      <c r="Q45" s="30">
        <f t="shared" si="3"/>
        <v>117.25</v>
      </c>
      <c r="R45" s="3">
        <f t="shared" si="3"/>
        <v>303.75</v>
      </c>
      <c r="S45" s="30">
        <f t="shared" si="3"/>
        <v>166.75</v>
      </c>
      <c r="T45" s="3">
        <f t="shared" si="3"/>
        <v>31.75</v>
      </c>
      <c r="U45" s="30">
        <f t="shared" si="3"/>
        <v>39</v>
      </c>
      <c r="V45" s="3">
        <f t="shared" si="3"/>
        <v>124.75</v>
      </c>
      <c r="W45" s="30">
        <f t="shared" si="3"/>
        <v>410.5</v>
      </c>
      <c r="X45" s="3">
        <f t="shared" si="3"/>
        <v>139.5</v>
      </c>
      <c r="Y45" s="30">
        <f t="shared" si="3"/>
        <v>99.5</v>
      </c>
      <c r="Z45" s="3">
        <f t="shared" si="3"/>
        <v>397</v>
      </c>
      <c r="AA45" s="30">
        <f t="shared" si="3"/>
        <v>383</v>
      </c>
      <c r="AB45" s="11">
        <f t="shared" si="5"/>
        <v>2752.25</v>
      </c>
      <c r="AC45" s="15">
        <f t="shared" si="4"/>
        <v>3122.75</v>
      </c>
    </row>
    <row r="46" spans="1:29" x14ac:dyDescent="0.2">
      <c r="A46" s="87" t="s">
        <v>23</v>
      </c>
      <c r="B46" s="3">
        <f t="shared" si="3"/>
        <v>223.25</v>
      </c>
      <c r="C46" s="30">
        <f t="shared" si="3"/>
        <v>294.5</v>
      </c>
      <c r="D46" s="3">
        <f t="shared" si="3"/>
        <v>140.75</v>
      </c>
      <c r="E46" s="30">
        <f t="shared" si="3"/>
        <v>128</v>
      </c>
      <c r="F46" s="3">
        <f t="shared" si="3"/>
        <v>249.5</v>
      </c>
      <c r="G46" s="30">
        <f t="shared" si="3"/>
        <v>103.25</v>
      </c>
      <c r="H46" s="3">
        <f t="shared" si="3"/>
        <v>302.5</v>
      </c>
      <c r="I46" s="30">
        <f t="shared" si="3"/>
        <v>319</v>
      </c>
      <c r="J46" s="3">
        <f t="shared" si="3"/>
        <v>51.75</v>
      </c>
      <c r="K46" s="30">
        <f t="shared" si="3"/>
        <v>72.75</v>
      </c>
      <c r="L46" s="3">
        <f t="shared" si="3"/>
        <v>82</v>
      </c>
      <c r="M46" s="30">
        <f t="shared" si="3"/>
        <v>223.75</v>
      </c>
      <c r="N46" s="3">
        <f t="shared" si="3"/>
        <v>182.25</v>
      </c>
      <c r="O46" s="30">
        <f t="shared" si="3"/>
        <v>359.25</v>
      </c>
      <c r="P46" s="3">
        <f t="shared" si="3"/>
        <v>148.5</v>
      </c>
      <c r="Q46" s="30">
        <f t="shared" si="3"/>
        <v>112.75</v>
      </c>
      <c r="R46" s="3">
        <f t="shared" si="3"/>
        <v>191.75</v>
      </c>
      <c r="S46" s="30">
        <f t="shared" si="3"/>
        <v>123.5</v>
      </c>
      <c r="T46" s="3">
        <f t="shared" si="3"/>
        <v>30.25</v>
      </c>
      <c r="U46" s="30">
        <f t="shared" si="3"/>
        <v>25.75</v>
      </c>
      <c r="V46" s="3">
        <f t="shared" si="3"/>
        <v>107.25</v>
      </c>
      <c r="W46" s="30">
        <f t="shared" si="3"/>
        <v>251.75</v>
      </c>
      <c r="X46" s="3">
        <f t="shared" si="3"/>
        <v>117.75</v>
      </c>
      <c r="Y46" s="30">
        <f t="shared" si="3"/>
        <v>69.75</v>
      </c>
      <c r="Z46" s="3">
        <f t="shared" si="3"/>
        <v>325.25</v>
      </c>
      <c r="AA46" s="30">
        <f t="shared" si="3"/>
        <v>375.75</v>
      </c>
      <c r="AB46" s="11">
        <f t="shared" si="5"/>
        <v>2152.75</v>
      </c>
      <c r="AC46" s="15">
        <f t="shared" si="4"/>
        <v>2459.75</v>
      </c>
    </row>
    <row r="47" spans="1:29" x14ac:dyDescent="0.2">
      <c r="A47" s="88" t="s">
        <v>24</v>
      </c>
      <c r="B47" s="3">
        <f t="shared" si="3"/>
        <v>175</v>
      </c>
      <c r="C47" s="30">
        <f t="shared" si="3"/>
        <v>247.75</v>
      </c>
      <c r="D47" s="3">
        <f t="shared" si="3"/>
        <v>104</v>
      </c>
      <c r="E47" s="30">
        <f t="shared" si="3"/>
        <v>121.75</v>
      </c>
      <c r="F47" s="3">
        <f t="shared" si="3"/>
        <v>180.5</v>
      </c>
      <c r="G47" s="30">
        <f t="shared" si="3"/>
        <v>101.25</v>
      </c>
      <c r="H47" s="3">
        <f t="shared" si="3"/>
        <v>240.25</v>
      </c>
      <c r="I47" s="30">
        <f t="shared" si="3"/>
        <v>280.25</v>
      </c>
      <c r="J47" s="3">
        <f t="shared" si="3"/>
        <v>42.5</v>
      </c>
      <c r="K47" s="30">
        <f t="shared" si="3"/>
        <v>46</v>
      </c>
      <c r="L47" s="3">
        <f t="shared" si="3"/>
        <v>78.75</v>
      </c>
      <c r="M47" s="30">
        <f t="shared" si="3"/>
        <v>156.5</v>
      </c>
      <c r="N47" s="3">
        <f t="shared" si="3"/>
        <v>184</v>
      </c>
      <c r="O47" s="30">
        <f t="shared" si="3"/>
        <v>230.5</v>
      </c>
      <c r="P47" s="3">
        <f t="shared" si="3"/>
        <v>125</v>
      </c>
      <c r="Q47" s="30">
        <f t="shared" si="3"/>
        <v>96.5</v>
      </c>
      <c r="R47" s="3">
        <f t="shared" si="3"/>
        <v>187.75</v>
      </c>
      <c r="S47" s="30">
        <f t="shared" si="3"/>
        <v>127.25</v>
      </c>
      <c r="T47" s="3">
        <f t="shared" si="3"/>
        <v>26.25</v>
      </c>
      <c r="U47" s="30">
        <f t="shared" si="3"/>
        <v>23</v>
      </c>
      <c r="V47" s="3">
        <f t="shared" si="3"/>
        <v>142.5</v>
      </c>
      <c r="W47" s="30">
        <f t="shared" si="3"/>
        <v>164.5</v>
      </c>
      <c r="X47" s="3">
        <f t="shared" si="3"/>
        <v>92.75</v>
      </c>
      <c r="Y47" s="30">
        <f t="shared" si="3"/>
        <v>83.5</v>
      </c>
      <c r="Z47" s="3">
        <f t="shared" si="3"/>
        <v>315.75</v>
      </c>
      <c r="AA47" s="30">
        <f t="shared" si="3"/>
        <v>363</v>
      </c>
      <c r="AB47" s="11">
        <f t="shared" si="5"/>
        <v>1895</v>
      </c>
      <c r="AC47" s="15">
        <f t="shared" si="4"/>
        <v>2041.75</v>
      </c>
    </row>
    <row r="48" spans="1:29" x14ac:dyDescent="0.2">
      <c r="A48" s="87" t="s">
        <v>25</v>
      </c>
      <c r="B48" s="3">
        <f t="shared" si="3"/>
        <v>167.25</v>
      </c>
      <c r="C48" s="30">
        <f t="shared" si="3"/>
        <v>243.5</v>
      </c>
      <c r="D48" s="3">
        <f t="shared" si="3"/>
        <v>97</v>
      </c>
      <c r="E48" s="30">
        <f t="shared" si="3"/>
        <v>146.75</v>
      </c>
      <c r="F48" s="3">
        <f t="shared" si="3"/>
        <v>183.25</v>
      </c>
      <c r="G48" s="30">
        <f t="shared" si="3"/>
        <v>113.75</v>
      </c>
      <c r="H48" s="3">
        <f t="shared" si="3"/>
        <v>265.75</v>
      </c>
      <c r="I48" s="30">
        <f t="shared" si="3"/>
        <v>280.75</v>
      </c>
      <c r="J48" s="3">
        <f t="shared" si="3"/>
        <v>43.5</v>
      </c>
      <c r="K48" s="30">
        <f t="shared" si="3"/>
        <v>35</v>
      </c>
      <c r="L48" s="3">
        <f t="shared" si="3"/>
        <v>110.75</v>
      </c>
      <c r="M48" s="30">
        <f t="shared" si="3"/>
        <v>117.25</v>
      </c>
      <c r="N48" s="3">
        <f t="shared" si="3"/>
        <v>204</v>
      </c>
      <c r="O48" s="30">
        <f t="shared" si="3"/>
        <v>224.5</v>
      </c>
      <c r="P48" s="3">
        <f t="shared" si="3"/>
        <v>136.75</v>
      </c>
      <c r="Q48" s="30">
        <f t="shared" si="3"/>
        <v>92</v>
      </c>
      <c r="R48" s="3">
        <f t="shared" si="3"/>
        <v>160</v>
      </c>
      <c r="S48" s="30">
        <f t="shared" si="3"/>
        <v>117</v>
      </c>
      <c r="T48" s="3">
        <f t="shared" si="3"/>
        <v>37.25</v>
      </c>
      <c r="U48" s="30">
        <f t="shared" si="3"/>
        <v>24</v>
      </c>
      <c r="V48" s="3">
        <f t="shared" si="3"/>
        <v>139</v>
      </c>
      <c r="W48" s="30">
        <f t="shared" si="3"/>
        <v>136</v>
      </c>
      <c r="X48" s="3">
        <f t="shared" si="3"/>
        <v>113</v>
      </c>
      <c r="Y48" s="30">
        <f t="shared" si="3"/>
        <v>75</v>
      </c>
      <c r="Z48" s="3">
        <f t="shared" si="3"/>
        <v>325</v>
      </c>
      <c r="AA48" s="30">
        <f t="shared" si="3"/>
        <v>357.25</v>
      </c>
      <c r="AB48" s="11">
        <f t="shared" si="5"/>
        <v>1982.5</v>
      </c>
      <c r="AC48" s="15">
        <f t="shared" si="4"/>
        <v>1962.75</v>
      </c>
    </row>
    <row r="49" spans="1:29" x14ac:dyDescent="0.2">
      <c r="A49" s="88" t="s">
        <v>26</v>
      </c>
      <c r="B49" s="3">
        <f t="shared" si="3"/>
        <v>189</v>
      </c>
      <c r="C49" s="30">
        <f t="shared" si="3"/>
        <v>265.75</v>
      </c>
      <c r="D49" s="3">
        <f t="shared" si="3"/>
        <v>87.25</v>
      </c>
      <c r="E49" s="30">
        <f t="shared" si="3"/>
        <v>157.75</v>
      </c>
      <c r="F49" s="3">
        <f t="shared" si="3"/>
        <v>164.75</v>
      </c>
      <c r="G49" s="30">
        <f t="shared" si="3"/>
        <v>137.25</v>
      </c>
      <c r="H49" s="3">
        <f t="shared" si="3"/>
        <v>270.25</v>
      </c>
      <c r="I49" s="30">
        <f t="shared" si="3"/>
        <v>301.75</v>
      </c>
      <c r="J49" s="3">
        <f t="shared" si="3"/>
        <v>47</v>
      </c>
      <c r="K49" s="30">
        <f t="shared" si="3"/>
        <v>36.25</v>
      </c>
      <c r="L49" s="3">
        <f t="shared" si="3"/>
        <v>114.75</v>
      </c>
      <c r="M49" s="30">
        <f t="shared" si="3"/>
        <v>112.25</v>
      </c>
      <c r="N49" s="3">
        <f t="shared" si="3"/>
        <v>220.75</v>
      </c>
      <c r="O49" s="30">
        <f t="shared" si="3"/>
        <v>192</v>
      </c>
      <c r="P49" s="3">
        <f t="shared" si="3"/>
        <v>140</v>
      </c>
      <c r="Q49" s="30">
        <f t="shared" si="3"/>
        <v>101.75</v>
      </c>
      <c r="R49" s="3">
        <f t="shared" si="3"/>
        <v>146.5</v>
      </c>
      <c r="S49" s="30">
        <f t="shared" si="3"/>
        <v>138.25</v>
      </c>
      <c r="T49" s="3">
        <f t="shared" si="3"/>
        <v>28.25</v>
      </c>
      <c r="U49" s="30">
        <f t="shared" si="3"/>
        <v>16.75</v>
      </c>
      <c r="V49" s="3">
        <f t="shared" si="3"/>
        <v>143.75</v>
      </c>
      <c r="W49" s="30">
        <f t="shared" ref="W49:AA49" si="6">+W17/$B$65</f>
        <v>121.25</v>
      </c>
      <c r="X49" s="3">
        <f t="shared" si="6"/>
        <v>100.25</v>
      </c>
      <c r="Y49" s="30">
        <f t="shared" si="6"/>
        <v>91</v>
      </c>
      <c r="Z49" s="3">
        <f t="shared" si="6"/>
        <v>326</v>
      </c>
      <c r="AA49" s="30">
        <f t="shared" si="6"/>
        <v>347</v>
      </c>
      <c r="AB49" s="11">
        <f t="shared" si="5"/>
        <v>1978.5</v>
      </c>
      <c r="AC49" s="15">
        <f t="shared" si="4"/>
        <v>2019</v>
      </c>
    </row>
    <row r="50" spans="1:29" x14ac:dyDescent="0.2">
      <c r="A50" s="87" t="s">
        <v>27</v>
      </c>
      <c r="B50" s="3">
        <f t="shared" ref="B50:AA59" si="7">+B18/$B$65</f>
        <v>184.25</v>
      </c>
      <c r="C50" s="30">
        <f t="shared" si="7"/>
        <v>260.5</v>
      </c>
      <c r="D50" s="3">
        <f t="shared" si="7"/>
        <v>84.75</v>
      </c>
      <c r="E50" s="30">
        <f t="shared" si="7"/>
        <v>158</v>
      </c>
      <c r="F50" s="3">
        <f t="shared" si="7"/>
        <v>151.5</v>
      </c>
      <c r="G50" s="30">
        <f t="shared" si="7"/>
        <v>132.75</v>
      </c>
      <c r="H50" s="3">
        <f t="shared" si="7"/>
        <v>278</v>
      </c>
      <c r="I50" s="30">
        <f t="shared" si="7"/>
        <v>288.75</v>
      </c>
      <c r="J50" s="3">
        <f t="shared" si="7"/>
        <v>50</v>
      </c>
      <c r="K50" s="30">
        <f t="shared" si="7"/>
        <v>28.5</v>
      </c>
      <c r="L50" s="3">
        <f t="shared" si="7"/>
        <v>133</v>
      </c>
      <c r="M50" s="30">
        <f t="shared" si="7"/>
        <v>95.25</v>
      </c>
      <c r="N50" s="3">
        <f t="shared" si="7"/>
        <v>246.25</v>
      </c>
      <c r="O50" s="30">
        <f t="shared" si="7"/>
        <v>185.75</v>
      </c>
      <c r="P50" s="3">
        <f t="shared" si="7"/>
        <v>162.75</v>
      </c>
      <c r="Q50" s="30">
        <f t="shared" si="7"/>
        <v>100.25</v>
      </c>
      <c r="R50" s="3">
        <f t="shared" si="7"/>
        <v>160.75</v>
      </c>
      <c r="S50" s="30">
        <f t="shared" si="7"/>
        <v>164.75</v>
      </c>
      <c r="T50" s="3">
        <f t="shared" si="7"/>
        <v>37</v>
      </c>
      <c r="U50" s="30">
        <f t="shared" si="7"/>
        <v>14</v>
      </c>
      <c r="V50" s="3">
        <f t="shared" si="7"/>
        <v>166.25</v>
      </c>
      <c r="W50" s="30">
        <f t="shared" si="7"/>
        <v>124.5</v>
      </c>
      <c r="X50" s="3">
        <f t="shared" si="7"/>
        <v>106.5</v>
      </c>
      <c r="Y50" s="30">
        <f t="shared" si="7"/>
        <v>81.5</v>
      </c>
      <c r="Z50" s="3">
        <f t="shared" si="7"/>
        <v>344.5</v>
      </c>
      <c r="AA50" s="30">
        <f t="shared" si="7"/>
        <v>349.25</v>
      </c>
      <c r="AB50" s="11">
        <f t="shared" si="5"/>
        <v>2105.5</v>
      </c>
      <c r="AC50" s="15">
        <f t="shared" si="4"/>
        <v>1983.75</v>
      </c>
    </row>
    <row r="51" spans="1:29" x14ac:dyDescent="0.2">
      <c r="A51" s="88" t="s">
        <v>28</v>
      </c>
      <c r="B51" s="3">
        <f t="shared" si="7"/>
        <v>215</v>
      </c>
      <c r="C51" s="30">
        <f t="shared" si="7"/>
        <v>339.75</v>
      </c>
      <c r="D51" s="3">
        <f t="shared" si="7"/>
        <v>98.75</v>
      </c>
      <c r="E51" s="30">
        <f t="shared" si="7"/>
        <v>242.5</v>
      </c>
      <c r="F51" s="3">
        <f t="shared" si="7"/>
        <v>175.25</v>
      </c>
      <c r="G51" s="30">
        <f t="shared" si="7"/>
        <v>208</v>
      </c>
      <c r="H51" s="3">
        <f t="shared" si="7"/>
        <v>343.75</v>
      </c>
      <c r="I51" s="30">
        <f t="shared" si="7"/>
        <v>356.5</v>
      </c>
      <c r="J51" s="3">
        <f t="shared" si="7"/>
        <v>82</v>
      </c>
      <c r="K51" s="30">
        <f t="shared" si="7"/>
        <v>38.25</v>
      </c>
      <c r="L51" s="3">
        <f t="shared" si="7"/>
        <v>215</v>
      </c>
      <c r="M51" s="30">
        <f t="shared" si="7"/>
        <v>108.75</v>
      </c>
      <c r="N51" s="3">
        <f t="shared" si="7"/>
        <v>309.25</v>
      </c>
      <c r="O51" s="30">
        <f t="shared" si="7"/>
        <v>204.75</v>
      </c>
      <c r="P51" s="3">
        <f t="shared" si="7"/>
        <v>196.5</v>
      </c>
      <c r="Q51" s="30">
        <f t="shared" si="7"/>
        <v>110.25</v>
      </c>
      <c r="R51" s="3">
        <f t="shared" si="7"/>
        <v>180.5</v>
      </c>
      <c r="S51" s="30">
        <f t="shared" si="7"/>
        <v>182</v>
      </c>
      <c r="T51" s="3">
        <f t="shared" si="7"/>
        <v>68.75</v>
      </c>
      <c r="U51" s="30">
        <f t="shared" si="7"/>
        <v>17</v>
      </c>
      <c r="V51" s="3">
        <f t="shared" si="7"/>
        <v>238</v>
      </c>
      <c r="W51" s="30">
        <f t="shared" si="7"/>
        <v>120.25</v>
      </c>
      <c r="X51" s="3">
        <f t="shared" si="7"/>
        <v>141.25</v>
      </c>
      <c r="Y51" s="30">
        <f t="shared" si="7"/>
        <v>93.75</v>
      </c>
      <c r="Z51" s="3">
        <f t="shared" si="7"/>
        <v>355.5</v>
      </c>
      <c r="AA51" s="30">
        <f t="shared" si="7"/>
        <v>376</v>
      </c>
      <c r="AB51" s="11">
        <f t="shared" si="5"/>
        <v>2619.5</v>
      </c>
      <c r="AC51" s="15">
        <f t="shared" si="4"/>
        <v>2397.75</v>
      </c>
    </row>
    <row r="52" spans="1:29" x14ac:dyDescent="0.2">
      <c r="A52" s="87" t="s">
        <v>29</v>
      </c>
      <c r="B52" s="3">
        <f t="shared" si="7"/>
        <v>255.25</v>
      </c>
      <c r="C52" s="30">
        <f t="shared" si="7"/>
        <v>346.25</v>
      </c>
      <c r="D52" s="3">
        <f t="shared" si="7"/>
        <v>117.75</v>
      </c>
      <c r="E52" s="30">
        <f t="shared" si="7"/>
        <v>275</v>
      </c>
      <c r="F52" s="3">
        <f t="shared" si="7"/>
        <v>198</v>
      </c>
      <c r="G52" s="30">
        <f t="shared" si="7"/>
        <v>283.25</v>
      </c>
      <c r="H52" s="3">
        <f t="shared" si="7"/>
        <v>405.25</v>
      </c>
      <c r="I52" s="30">
        <f t="shared" si="7"/>
        <v>412.75</v>
      </c>
      <c r="J52" s="3">
        <f t="shared" si="7"/>
        <v>110.5</v>
      </c>
      <c r="K52" s="30">
        <f t="shared" si="7"/>
        <v>36.75</v>
      </c>
      <c r="L52" s="3">
        <f t="shared" si="7"/>
        <v>268</v>
      </c>
      <c r="M52" s="30">
        <f t="shared" si="7"/>
        <v>128.5</v>
      </c>
      <c r="N52" s="3">
        <f t="shared" si="7"/>
        <v>346</v>
      </c>
      <c r="O52" s="30">
        <f t="shared" si="7"/>
        <v>233.5</v>
      </c>
      <c r="P52" s="3">
        <f t="shared" si="7"/>
        <v>260</v>
      </c>
      <c r="Q52" s="30">
        <f t="shared" si="7"/>
        <v>140</v>
      </c>
      <c r="R52" s="3">
        <f t="shared" si="7"/>
        <v>216.75</v>
      </c>
      <c r="S52" s="30">
        <f t="shared" si="7"/>
        <v>226.75</v>
      </c>
      <c r="T52" s="3">
        <f t="shared" si="7"/>
        <v>105.75</v>
      </c>
      <c r="U52" s="30">
        <f t="shared" si="7"/>
        <v>19</v>
      </c>
      <c r="V52" s="3">
        <f t="shared" si="7"/>
        <v>336.75</v>
      </c>
      <c r="W52" s="30">
        <f t="shared" si="7"/>
        <v>126.5</v>
      </c>
      <c r="X52" s="3">
        <f t="shared" si="7"/>
        <v>172.25</v>
      </c>
      <c r="Y52" s="30">
        <f t="shared" si="7"/>
        <v>138.25</v>
      </c>
      <c r="Z52" s="3">
        <f t="shared" si="7"/>
        <v>430.25</v>
      </c>
      <c r="AA52" s="30">
        <f t="shared" si="7"/>
        <v>503.5</v>
      </c>
      <c r="AB52" s="11">
        <f t="shared" si="5"/>
        <v>3222.5</v>
      </c>
      <c r="AC52" s="15">
        <f t="shared" si="4"/>
        <v>2870</v>
      </c>
    </row>
    <row r="53" spans="1:29" x14ac:dyDescent="0.2">
      <c r="A53" s="88" t="s">
        <v>30</v>
      </c>
      <c r="B53" s="3">
        <f t="shared" si="7"/>
        <v>327.25</v>
      </c>
      <c r="C53" s="30">
        <f t="shared" si="7"/>
        <v>375</v>
      </c>
      <c r="D53" s="3">
        <f t="shared" si="7"/>
        <v>129.25</v>
      </c>
      <c r="E53" s="30">
        <f t="shared" si="7"/>
        <v>253.75</v>
      </c>
      <c r="F53" s="3">
        <f t="shared" si="7"/>
        <v>206</v>
      </c>
      <c r="G53" s="30">
        <f t="shared" si="7"/>
        <v>296.5</v>
      </c>
      <c r="H53" s="3">
        <f t="shared" si="7"/>
        <v>453.25</v>
      </c>
      <c r="I53" s="30">
        <f t="shared" si="7"/>
        <v>426.5</v>
      </c>
      <c r="J53" s="3">
        <f t="shared" si="7"/>
        <v>120.75</v>
      </c>
      <c r="K53" s="30">
        <f t="shared" si="7"/>
        <v>42.25</v>
      </c>
      <c r="L53" s="3">
        <f t="shared" si="7"/>
        <v>248</v>
      </c>
      <c r="M53" s="30">
        <f t="shared" si="7"/>
        <v>121</v>
      </c>
      <c r="N53" s="3">
        <f t="shared" si="7"/>
        <v>398.75</v>
      </c>
      <c r="O53" s="30">
        <f t="shared" si="7"/>
        <v>234.25</v>
      </c>
      <c r="P53" s="3">
        <f t="shared" si="7"/>
        <v>203.75</v>
      </c>
      <c r="Q53" s="30">
        <f t="shared" si="7"/>
        <v>160.25</v>
      </c>
      <c r="R53" s="3">
        <f t="shared" si="7"/>
        <v>221</v>
      </c>
      <c r="S53" s="30">
        <f t="shared" si="7"/>
        <v>266.75</v>
      </c>
      <c r="T53" s="3">
        <f t="shared" si="7"/>
        <v>110.75</v>
      </c>
      <c r="U53" s="30">
        <f t="shared" si="7"/>
        <v>31.25</v>
      </c>
      <c r="V53" s="3">
        <f t="shared" si="7"/>
        <v>380.75</v>
      </c>
      <c r="W53" s="30">
        <f t="shared" si="7"/>
        <v>100.25</v>
      </c>
      <c r="X53" s="3">
        <f t="shared" si="7"/>
        <v>203.25</v>
      </c>
      <c r="Y53" s="30">
        <f t="shared" si="7"/>
        <v>165.25</v>
      </c>
      <c r="Z53" s="3">
        <f t="shared" si="7"/>
        <v>401</v>
      </c>
      <c r="AA53" s="30">
        <f t="shared" si="7"/>
        <v>585.75</v>
      </c>
      <c r="AB53" s="11">
        <f t="shared" si="5"/>
        <v>3403.75</v>
      </c>
      <c r="AC53" s="15">
        <f t="shared" si="4"/>
        <v>3058.75</v>
      </c>
    </row>
    <row r="54" spans="1:29" x14ac:dyDescent="0.2">
      <c r="A54" s="87" t="s">
        <v>31</v>
      </c>
      <c r="B54" s="3">
        <f t="shared" si="7"/>
        <v>432.25</v>
      </c>
      <c r="C54" s="30">
        <f t="shared" si="7"/>
        <v>442.25</v>
      </c>
      <c r="D54" s="3">
        <f t="shared" si="7"/>
        <v>95</v>
      </c>
      <c r="E54" s="30">
        <f t="shared" si="7"/>
        <v>307</v>
      </c>
      <c r="F54" s="3">
        <f t="shared" si="7"/>
        <v>159</v>
      </c>
      <c r="G54" s="30">
        <f t="shared" si="7"/>
        <v>405</v>
      </c>
      <c r="H54" s="3">
        <f t="shared" si="7"/>
        <v>458.75</v>
      </c>
      <c r="I54" s="30">
        <f t="shared" si="7"/>
        <v>525.5</v>
      </c>
      <c r="J54" s="3">
        <f t="shared" si="7"/>
        <v>124.25</v>
      </c>
      <c r="K54" s="30">
        <f t="shared" si="7"/>
        <v>48.75</v>
      </c>
      <c r="L54" s="3">
        <f t="shared" si="7"/>
        <v>343</v>
      </c>
      <c r="M54" s="30">
        <f t="shared" si="7"/>
        <v>97</v>
      </c>
      <c r="N54" s="3">
        <f t="shared" si="7"/>
        <v>434.25</v>
      </c>
      <c r="O54" s="30">
        <f t="shared" si="7"/>
        <v>260.75</v>
      </c>
      <c r="P54" s="3">
        <f t="shared" si="7"/>
        <v>169</v>
      </c>
      <c r="Q54" s="30">
        <f t="shared" si="7"/>
        <v>191.75</v>
      </c>
      <c r="R54" s="3">
        <f t="shared" si="7"/>
        <v>201.5</v>
      </c>
      <c r="S54" s="30">
        <f t="shared" si="7"/>
        <v>296.75</v>
      </c>
      <c r="T54" s="3">
        <f t="shared" si="7"/>
        <v>69</v>
      </c>
      <c r="U54" s="30">
        <f t="shared" si="7"/>
        <v>29.25</v>
      </c>
      <c r="V54" s="3">
        <f t="shared" si="7"/>
        <v>649.25</v>
      </c>
      <c r="W54" s="30">
        <f t="shared" si="7"/>
        <v>97.25</v>
      </c>
      <c r="X54" s="3">
        <f t="shared" si="7"/>
        <v>173.25</v>
      </c>
      <c r="Y54" s="30">
        <f t="shared" si="7"/>
        <v>179.25</v>
      </c>
      <c r="Z54" s="3">
        <f t="shared" si="7"/>
        <v>329.75</v>
      </c>
      <c r="AA54" s="30">
        <f t="shared" si="7"/>
        <v>676.75</v>
      </c>
      <c r="AB54" s="11">
        <f t="shared" si="5"/>
        <v>3638.25</v>
      </c>
      <c r="AC54" s="15">
        <f t="shared" si="4"/>
        <v>3557.25</v>
      </c>
    </row>
    <row r="55" spans="1:29" x14ac:dyDescent="0.2">
      <c r="A55" s="88" t="s">
        <v>32</v>
      </c>
      <c r="B55" s="3">
        <f t="shared" si="7"/>
        <v>246.5</v>
      </c>
      <c r="C55" s="30">
        <f t="shared" si="7"/>
        <v>437.75</v>
      </c>
      <c r="D55" s="3">
        <f t="shared" si="7"/>
        <v>66</v>
      </c>
      <c r="E55" s="30">
        <f t="shared" si="7"/>
        <v>262.5</v>
      </c>
      <c r="F55" s="3">
        <f t="shared" si="7"/>
        <v>84.75</v>
      </c>
      <c r="G55" s="30">
        <f t="shared" si="7"/>
        <v>347.5</v>
      </c>
      <c r="H55" s="3">
        <f t="shared" si="7"/>
        <v>345.75</v>
      </c>
      <c r="I55" s="30">
        <f t="shared" si="7"/>
        <v>451.5</v>
      </c>
      <c r="J55" s="3">
        <f t="shared" si="7"/>
        <v>67</v>
      </c>
      <c r="K55" s="30">
        <f t="shared" si="7"/>
        <v>57.5</v>
      </c>
      <c r="L55" s="3">
        <f t="shared" si="7"/>
        <v>250.25</v>
      </c>
      <c r="M55" s="30">
        <f t="shared" si="7"/>
        <v>75</v>
      </c>
      <c r="N55" s="3">
        <f t="shared" si="7"/>
        <v>472.75</v>
      </c>
      <c r="O55" s="30">
        <f t="shared" si="7"/>
        <v>277</v>
      </c>
      <c r="P55" s="3">
        <f t="shared" si="7"/>
        <v>147.5</v>
      </c>
      <c r="Q55" s="30">
        <f t="shared" si="7"/>
        <v>174.25</v>
      </c>
      <c r="R55" s="3">
        <f t="shared" si="7"/>
        <v>155.5</v>
      </c>
      <c r="S55" s="30">
        <f t="shared" si="7"/>
        <v>298.25</v>
      </c>
      <c r="T55" s="3">
        <f t="shared" si="7"/>
        <v>53.25</v>
      </c>
      <c r="U55" s="30">
        <f t="shared" si="7"/>
        <v>15.5</v>
      </c>
      <c r="V55" s="3">
        <f t="shared" si="7"/>
        <v>451</v>
      </c>
      <c r="W55" s="30">
        <f t="shared" si="7"/>
        <v>90.75</v>
      </c>
      <c r="X55" s="3">
        <f t="shared" si="7"/>
        <v>108.75</v>
      </c>
      <c r="Y55" s="30">
        <f t="shared" si="7"/>
        <v>152.75</v>
      </c>
      <c r="Z55" s="3">
        <f t="shared" si="7"/>
        <v>264.75</v>
      </c>
      <c r="AA55" s="30">
        <f t="shared" si="7"/>
        <v>790</v>
      </c>
      <c r="AB55" s="11">
        <f t="shared" si="5"/>
        <v>2713.75</v>
      </c>
      <c r="AC55" s="15">
        <f t="shared" si="4"/>
        <v>3430.25</v>
      </c>
    </row>
    <row r="56" spans="1:29" x14ac:dyDescent="0.2">
      <c r="A56" s="87" t="s">
        <v>33</v>
      </c>
      <c r="B56" s="3">
        <f t="shared" si="7"/>
        <v>129</v>
      </c>
      <c r="C56" s="30">
        <f t="shared" si="7"/>
        <v>276.25</v>
      </c>
      <c r="D56" s="3">
        <f t="shared" si="7"/>
        <v>23</v>
      </c>
      <c r="E56" s="30">
        <f t="shared" si="7"/>
        <v>180.25</v>
      </c>
      <c r="F56" s="3">
        <f t="shared" si="7"/>
        <v>40</v>
      </c>
      <c r="G56" s="30">
        <f t="shared" si="7"/>
        <v>285</v>
      </c>
      <c r="H56" s="3">
        <f t="shared" si="7"/>
        <v>143.5</v>
      </c>
      <c r="I56" s="30">
        <f t="shared" si="7"/>
        <v>312.75</v>
      </c>
      <c r="J56" s="3">
        <f t="shared" si="7"/>
        <v>36.25</v>
      </c>
      <c r="K56" s="30">
        <f t="shared" si="7"/>
        <v>35</v>
      </c>
      <c r="L56" s="3">
        <f t="shared" si="7"/>
        <v>188.5</v>
      </c>
      <c r="M56" s="30">
        <f t="shared" si="7"/>
        <v>52.5</v>
      </c>
      <c r="N56" s="3">
        <f t="shared" si="7"/>
        <v>273.25</v>
      </c>
      <c r="O56" s="30">
        <f t="shared" si="7"/>
        <v>147.25</v>
      </c>
      <c r="P56" s="3">
        <f t="shared" si="7"/>
        <v>86</v>
      </c>
      <c r="Q56" s="30">
        <f t="shared" si="7"/>
        <v>101.75</v>
      </c>
      <c r="R56" s="3">
        <f t="shared" si="7"/>
        <v>81.75</v>
      </c>
      <c r="S56" s="30">
        <f t="shared" si="7"/>
        <v>193.75</v>
      </c>
      <c r="T56" s="3">
        <f t="shared" si="7"/>
        <v>25.25</v>
      </c>
      <c r="U56" s="30">
        <f t="shared" si="7"/>
        <v>12</v>
      </c>
      <c r="V56" s="3">
        <f t="shared" si="7"/>
        <v>280.75</v>
      </c>
      <c r="W56" s="30">
        <f t="shared" si="7"/>
        <v>47.25</v>
      </c>
      <c r="X56" s="3">
        <f t="shared" si="7"/>
        <v>46</v>
      </c>
      <c r="Y56" s="30">
        <f t="shared" si="7"/>
        <v>67.25</v>
      </c>
      <c r="Z56" s="3">
        <f t="shared" si="7"/>
        <v>178.75</v>
      </c>
      <c r="AA56" s="30">
        <f t="shared" si="7"/>
        <v>426</v>
      </c>
      <c r="AB56" s="11">
        <f t="shared" si="5"/>
        <v>1532</v>
      </c>
      <c r="AC56" s="15">
        <f t="shared" si="4"/>
        <v>2137</v>
      </c>
    </row>
    <row r="57" spans="1:29" x14ac:dyDescent="0.2">
      <c r="A57" s="88" t="s">
        <v>34</v>
      </c>
      <c r="B57" s="3">
        <f t="shared" si="7"/>
        <v>3</v>
      </c>
      <c r="C57" s="30">
        <f t="shared" si="7"/>
        <v>208.5</v>
      </c>
      <c r="D57" s="3">
        <f t="shared" si="7"/>
        <v>4.25</v>
      </c>
      <c r="E57" s="30">
        <f t="shared" si="7"/>
        <v>123</v>
      </c>
      <c r="F57" s="3">
        <f t="shared" si="7"/>
        <v>5.75</v>
      </c>
      <c r="G57" s="30">
        <f t="shared" si="7"/>
        <v>130.25</v>
      </c>
      <c r="H57" s="3">
        <f t="shared" si="7"/>
        <v>18.75</v>
      </c>
      <c r="I57" s="30">
        <f t="shared" si="7"/>
        <v>134</v>
      </c>
      <c r="J57" s="3">
        <f t="shared" si="7"/>
        <v>5.25</v>
      </c>
      <c r="K57" s="30">
        <f t="shared" si="7"/>
        <v>13.75</v>
      </c>
      <c r="L57" s="3">
        <f t="shared" si="7"/>
        <v>53.5</v>
      </c>
      <c r="M57" s="30">
        <f t="shared" si="7"/>
        <v>25.25</v>
      </c>
      <c r="N57" s="3">
        <f t="shared" si="7"/>
        <v>81.25</v>
      </c>
      <c r="O57" s="30">
        <f t="shared" si="7"/>
        <v>58.75</v>
      </c>
      <c r="P57" s="3">
        <f t="shared" si="7"/>
        <v>33.5</v>
      </c>
      <c r="Q57" s="30">
        <f t="shared" si="7"/>
        <v>30</v>
      </c>
      <c r="R57" s="3">
        <f t="shared" si="7"/>
        <v>17.5</v>
      </c>
      <c r="S57" s="30">
        <f t="shared" si="7"/>
        <v>56</v>
      </c>
      <c r="T57" s="3">
        <f t="shared" si="7"/>
        <v>6.25</v>
      </c>
      <c r="U57" s="30">
        <f t="shared" si="7"/>
        <v>3.5</v>
      </c>
      <c r="V57" s="3">
        <f t="shared" si="7"/>
        <v>69.5</v>
      </c>
      <c r="W57" s="30">
        <f t="shared" si="7"/>
        <v>22</v>
      </c>
      <c r="X57" s="3">
        <f t="shared" si="7"/>
        <v>11.25</v>
      </c>
      <c r="Y57" s="30">
        <f t="shared" si="7"/>
        <v>25.5</v>
      </c>
      <c r="Z57" s="3">
        <f t="shared" si="7"/>
        <v>47.5</v>
      </c>
      <c r="AA57" s="30">
        <f t="shared" si="7"/>
        <v>129.25</v>
      </c>
      <c r="AB57" s="11">
        <f t="shared" si="5"/>
        <v>357.25</v>
      </c>
      <c r="AC57" s="15">
        <f t="shared" si="4"/>
        <v>959.75</v>
      </c>
    </row>
    <row r="58" spans="1:29" x14ac:dyDescent="0.2">
      <c r="A58" s="87" t="s">
        <v>35</v>
      </c>
      <c r="B58" s="3">
        <f t="shared" si="7"/>
        <v>0</v>
      </c>
      <c r="C58" s="30">
        <f t="shared" si="7"/>
        <v>42.75</v>
      </c>
      <c r="D58" s="3">
        <f t="shared" si="7"/>
        <v>0</v>
      </c>
      <c r="E58" s="30">
        <f t="shared" si="7"/>
        <v>30.25</v>
      </c>
      <c r="F58" s="3">
        <f t="shared" si="7"/>
        <v>0.75</v>
      </c>
      <c r="G58" s="30">
        <f t="shared" si="7"/>
        <v>27</v>
      </c>
      <c r="H58" s="3">
        <f t="shared" si="7"/>
        <v>3</v>
      </c>
      <c r="I58" s="30">
        <f t="shared" si="7"/>
        <v>25.25</v>
      </c>
      <c r="J58" s="3">
        <f t="shared" si="7"/>
        <v>0.25</v>
      </c>
      <c r="K58" s="30">
        <f t="shared" si="7"/>
        <v>2.75</v>
      </c>
      <c r="L58" s="3">
        <f t="shared" si="7"/>
        <v>3</v>
      </c>
      <c r="M58" s="30">
        <f t="shared" si="7"/>
        <v>0.5</v>
      </c>
      <c r="N58" s="3">
        <f t="shared" si="7"/>
        <v>1.5</v>
      </c>
      <c r="O58" s="30">
        <f t="shared" si="7"/>
        <v>8.25</v>
      </c>
      <c r="P58" s="3">
        <f t="shared" si="7"/>
        <v>0.5</v>
      </c>
      <c r="Q58" s="30">
        <f t="shared" si="7"/>
        <v>3.75</v>
      </c>
      <c r="R58" s="3">
        <f t="shared" si="7"/>
        <v>0.5</v>
      </c>
      <c r="S58" s="30">
        <f t="shared" si="7"/>
        <v>9.25</v>
      </c>
      <c r="T58" s="3">
        <f t="shared" si="7"/>
        <v>0</v>
      </c>
      <c r="U58" s="30">
        <f t="shared" si="7"/>
        <v>1.75</v>
      </c>
      <c r="V58" s="3">
        <f t="shared" si="7"/>
        <v>0.5</v>
      </c>
      <c r="W58" s="30">
        <f t="shared" si="7"/>
        <v>0.5</v>
      </c>
      <c r="X58" s="3">
        <f t="shared" si="7"/>
        <v>1</v>
      </c>
      <c r="Y58" s="30">
        <f t="shared" si="7"/>
        <v>2.25</v>
      </c>
      <c r="Z58" s="3">
        <f t="shared" si="7"/>
        <v>0.75</v>
      </c>
      <c r="AA58" s="30">
        <f t="shared" si="7"/>
        <v>1.75</v>
      </c>
      <c r="AB58" s="11">
        <f t="shared" si="5"/>
        <v>11.75</v>
      </c>
      <c r="AC58" s="15">
        <f t="shared" si="4"/>
        <v>156</v>
      </c>
    </row>
    <row r="59" spans="1:29" x14ac:dyDescent="0.2">
      <c r="A59" s="88" t="s">
        <v>36</v>
      </c>
      <c r="B59" s="3">
        <f t="shared" si="7"/>
        <v>0</v>
      </c>
      <c r="C59" s="30">
        <f t="shared" si="7"/>
        <v>0.75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0.75</v>
      </c>
    </row>
    <row r="60" spans="1:29" x14ac:dyDescent="0.2">
      <c r="A60" s="87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8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7" t="s">
        <v>39</v>
      </c>
      <c r="B62" s="16">
        <f t="shared" si="9"/>
        <v>0</v>
      </c>
      <c r="C62" s="41">
        <f t="shared" si="9"/>
        <v>0</v>
      </c>
      <c r="D62" s="16">
        <f t="shared" si="9"/>
        <v>0</v>
      </c>
      <c r="E62" s="41">
        <f t="shared" si="9"/>
        <v>0</v>
      </c>
      <c r="F62" s="16">
        <f t="shared" si="9"/>
        <v>0</v>
      </c>
      <c r="G62" s="41">
        <f t="shared" si="9"/>
        <v>0</v>
      </c>
      <c r="H62" s="16">
        <f t="shared" si="9"/>
        <v>0</v>
      </c>
      <c r="I62" s="41">
        <f t="shared" si="9"/>
        <v>0</v>
      </c>
      <c r="J62" s="16">
        <f t="shared" si="9"/>
        <v>0</v>
      </c>
      <c r="K62" s="41">
        <f t="shared" si="9"/>
        <v>0</v>
      </c>
      <c r="L62" s="16">
        <f t="shared" si="9"/>
        <v>0</v>
      </c>
      <c r="M62" s="41">
        <f t="shared" si="9"/>
        <v>0</v>
      </c>
      <c r="N62" s="16">
        <f t="shared" si="9"/>
        <v>0</v>
      </c>
      <c r="O62" s="41">
        <f t="shared" si="9"/>
        <v>0</v>
      </c>
      <c r="P62" s="16">
        <f t="shared" si="9"/>
        <v>0</v>
      </c>
      <c r="Q62" s="41">
        <f t="shared" si="9"/>
        <v>0</v>
      </c>
      <c r="R62" s="16">
        <f t="shared" si="9"/>
        <v>0</v>
      </c>
      <c r="S62" s="41">
        <f t="shared" si="9"/>
        <v>0</v>
      </c>
      <c r="T62" s="16">
        <f t="shared" si="9"/>
        <v>0</v>
      </c>
      <c r="U62" s="41">
        <f t="shared" si="9"/>
        <v>0</v>
      </c>
      <c r="V62" s="16">
        <f t="shared" si="9"/>
        <v>0</v>
      </c>
      <c r="W62" s="41">
        <f t="shared" si="9"/>
        <v>0</v>
      </c>
      <c r="X62" s="16">
        <f t="shared" si="9"/>
        <v>0</v>
      </c>
      <c r="Y62" s="41">
        <f t="shared" si="9"/>
        <v>0</v>
      </c>
      <c r="Z62" s="16">
        <f t="shared" si="9"/>
        <v>0</v>
      </c>
      <c r="AA62" s="41">
        <f t="shared" si="9"/>
        <v>0</v>
      </c>
      <c r="AB62" s="12">
        <f t="shared" si="5"/>
        <v>0</v>
      </c>
      <c r="AC62" s="106">
        <f t="shared" si="4"/>
        <v>0</v>
      </c>
    </row>
    <row r="63" spans="1:29" s="89" customFormat="1" ht="14.25" thickTop="1" thickBot="1" x14ac:dyDescent="0.25">
      <c r="A63" s="9" t="s">
        <v>47</v>
      </c>
      <c r="B63" s="14">
        <f>SUM(B39:B62)</f>
        <v>4404.5</v>
      </c>
      <c r="C63" s="43">
        <f>SUM(C39:C62)</f>
        <v>5041.75</v>
      </c>
      <c r="D63" s="14">
        <f t="shared" ref="D63:AC63" si="10">SUM(D39:D62)</f>
        <v>2024</v>
      </c>
      <c r="E63" s="43">
        <f t="shared" si="10"/>
        <v>2957.75</v>
      </c>
      <c r="F63" s="14">
        <f t="shared" si="10"/>
        <v>3558</v>
      </c>
      <c r="G63" s="43">
        <f t="shared" si="10"/>
        <v>3088</v>
      </c>
      <c r="H63" s="14">
        <f t="shared" si="10"/>
        <v>5583.25</v>
      </c>
      <c r="I63" s="43">
        <f t="shared" si="10"/>
        <v>5585.75</v>
      </c>
      <c r="J63" s="14">
        <f t="shared" si="10"/>
        <v>1092.75</v>
      </c>
      <c r="K63" s="43">
        <f t="shared" si="10"/>
        <v>908.25</v>
      </c>
      <c r="L63" s="14">
        <f t="shared" si="10"/>
        <v>2590.75</v>
      </c>
      <c r="M63" s="43">
        <f t="shared" si="10"/>
        <v>2739.25</v>
      </c>
      <c r="N63" s="14">
        <f t="shared" si="10"/>
        <v>4671.5</v>
      </c>
      <c r="O63" s="43">
        <f t="shared" si="10"/>
        <v>4423.25</v>
      </c>
      <c r="P63" s="14">
        <f t="shared" si="10"/>
        <v>2667.5</v>
      </c>
      <c r="Q63" s="43">
        <f t="shared" si="10"/>
        <v>2053.25</v>
      </c>
      <c r="R63" s="14">
        <f t="shared" si="10"/>
        <v>3191.25</v>
      </c>
      <c r="S63" s="43">
        <f t="shared" si="10"/>
        <v>2904</v>
      </c>
      <c r="T63" s="14">
        <f t="shared" si="10"/>
        <v>775.25</v>
      </c>
      <c r="U63" s="43">
        <f t="shared" si="10"/>
        <v>538.25</v>
      </c>
      <c r="V63" s="14">
        <f t="shared" si="10"/>
        <v>3649.5</v>
      </c>
      <c r="W63" s="43">
        <f t="shared" si="10"/>
        <v>2763.75</v>
      </c>
      <c r="X63" s="14">
        <f t="shared" si="10"/>
        <v>2181.5</v>
      </c>
      <c r="Y63" s="43">
        <f t="shared" si="10"/>
        <v>1824.25</v>
      </c>
      <c r="Z63" s="14">
        <f t="shared" si="10"/>
        <v>5583.75</v>
      </c>
      <c r="AA63" s="43">
        <f t="shared" si="10"/>
        <v>7063.25</v>
      </c>
      <c r="AB63" s="14">
        <f t="shared" si="10"/>
        <v>41973.5</v>
      </c>
      <c r="AC63" s="43">
        <f t="shared" si="10"/>
        <v>41890.75</v>
      </c>
    </row>
    <row r="64" spans="1:29" ht="15.75" thickTop="1" x14ac:dyDescent="0.2">
      <c r="AB64" s="176" t="str">
        <f>IF(AB63='Daily Total'!D47,"Correct","Wrong")</f>
        <v>Correct</v>
      </c>
      <c r="AC64" s="176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4" t="s">
        <v>54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4" t="s">
        <v>1</v>
      </c>
      <c r="C69" s="265"/>
      <c r="D69" s="264" t="s">
        <v>2</v>
      </c>
      <c r="E69" s="265"/>
      <c r="F69" s="264" t="s">
        <v>3</v>
      </c>
      <c r="G69" s="265"/>
      <c r="H69" s="264" t="s">
        <v>4</v>
      </c>
      <c r="I69" s="265"/>
      <c r="J69" s="264" t="s">
        <v>5</v>
      </c>
      <c r="K69" s="265"/>
      <c r="L69" s="264" t="s">
        <v>6</v>
      </c>
      <c r="M69" s="265"/>
      <c r="N69" s="264" t="s">
        <v>7</v>
      </c>
      <c r="O69" s="265"/>
      <c r="P69" s="264" t="s">
        <v>8</v>
      </c>
      <c r="Q69" s="265"/>
      <c r="R69" s="264" t="s">
        <v>9</v>
      </c>
      <c r="S69" s="265"/>
      <c r="T69" s="264" t="s">
        <v>10</v>
      </c>
      <c r="U69" s="265"/>
      <c r="V69" s="264" t="s">
        <v>11</v>
      </c>
      <c r="W69" s="265"/>
      <c r="X69" s="264" t="s">
        <v>12</v>
      </c>
      <c r="Y69" s="265"/>
      <c r="Z69" s="264" t="s">
        <v>40</v>
      </c>
      <c r="AA69" s="265"/>
      <c r="AB69" s="264" t="s">
        <v>51</v>
      </c>
      <c r="AC69" s="265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1.4757634237711431E-2</v>
      </c>
      <c r="C72" s="83">
        <f t="shared" ref="C72:AC72" si="12">C8/C31</f>
        <v>0</v>
      </c>
      <c r="D72" s="82">
        <f t="shared" si="12"/>
        <v>2.6926877470355732E-2</v>
      </c>
      <c r="E72" s="83">
        <f t="shared" si="12"/>
        <v>1.690474178006931E-4</v>
      </c>
      <c r="F72" s="82">
        <f t="shared" si="12"/>
        <v>2.6489600899381675E-2</v>
      </c>
      <c r="G72" s="83">
        <f t="shared" si="12"/>
        <v>8.095854922279793E-5</v>
      </c>
      <c r="H72" s="82">
        <f t="shared" si="12"/>
        <v>9.1792414812161376E-3</v>
      </c>
      <c r="I72" s="83">
        <f t="shared" si="12"/>
        <v>1.074161929910934E-3</v>
      </c>
      <c r="J72" s="82">
        <f t="shared" si="12"/>
        <v>9.6087851750171586E-3</v>
      </c>
      <c r="K72" s="83">
        <f t="shared" si="12"/>
        <v>6.881365262868153E-3</v>
      </c>
      <c r="L72" s="82">
        <f t="shared" si="12"/>
        <v>3.0879089066872529E-3</v>
      </c>
      <c r="M72" s="83">
        <f t="shared" si="12"/>
        <v>1.0951902893127682E-3</v>
      </c>
      <c r="N72" s="82">
        <f t="shared" si="12"/>
        <v>3.478540083484962E-3</v>
      </c>
      <c r="O72" s="83">
        <f t="shared" si="12"/>
        <v>0</v>
      </c>
      <c r="P72" s="82">
        <f t="shared" si="12"/>
        <v>2.8116213683223993E-3</v>
      </c>
      <c r="Q72" s="83">
        <f t="shared" si="12"/>
        <v>0</v>
      </c>
      <c r="R72" s="82">
        <f t="shared" si="12"/>
        <v>1.1750881316098707E-3</v>
      </c>
      <c r="S72" s="83">
        <f t="shared" si="12"/>
        <v>0</v>
      </c>
      <c r="T72" s="82">
        <f t="shared" si="12"/>
        <v>0</v>
      </c>
      <c r="U72" s="83">
        <f t="shared" si="12"/>
        <v>0</v>
      </c>
      <c r="V72" s="82">
        <f t="shared" si="12"/>
        <v>0</v>
      </c>
      <c r="W72" s="83">
        <f t="shared" si="12"/>
        <v>0</v>
      </c>
      <c r="X72" s="82">
        <f t="shared" si="12"/>
        <v>0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7.4094369066196528E-3</v>
      </c>
      <c r="AC72" s="102">
        <f t="shared" si="12"/>
        <v>3.8194589497681468E-4</v>
      </c>
      <c r="AD72" s="18"/>
      <c r="AE72" s="18"/>
    </row>
    <row r="73" spans="1:31" s="8" customFormat="1" x14ac:dyDescent="0.2">
      <c r="A73" s="88" t="s">
        <v>18</v>
      </c>
      <c r="B73" s="82">
        <f>B9/B31</f>
        <v>5.6419570893404471E-2</v>
      </c>
      <c r="C73" s="83">
        <f t="shared" ref="C73:AC73" si="13">C9/C31</f>
        <v>0</v>
      </c>
      <c r="D73" s="82">
        <f t="shared" si="13"/>
        <v>6.3117588932806321E-2</v>
      </c>
      <c r="E73" s="83">
        <f t="shared" si="13"/>
        <v>8.452370890034655E-4</v>
      </c>
      <c r="F73" s="82">
        <f t="shared" si="13"/>
        <v>7.8906689151208548E-2</v>
      </c>
      <c r="G73" s="83">
        <f t="shared" si="13"/>
        <v>3.3193005181347151E-3</v>
      </c>
      <c r="H73" s="82">
        <f t="shared" si="13"/>
        <v>4.437379662383021E-2</v>
      </c>
      <c r="I73" s="83">
        <f t="shared" si="13"/>
        <v>1.1860537976099896E-2</v>
      </c>
      <c r="J73" s="82">
        <f t="shared" si="13"/>
        <v>2.9741477922672156E-2</v>
      </c>
      <c r="K73" s="83">
        <f t="shared" si="13"/>
        <v>2.7800715661987337E-2</v>
      </c>
      <c r="L73" s="82">
        <f t="shared" si="13"/>
        <v>2.7791180160185273E-2</v>
      </c>
      <c r="M73" s="83">
        <f t="shared" si="13"/>
        <v>4.4902801861823494E-2</v>
      </c>
      <c r="N73" s="82">
        <f t="shared" si="13"/>
        <v>3.3608048806593169E-2</v>
      </c>
      <c r="O73" s="83">
        <f t="shared" si="13"/>
        <v>3.1424857288193074E-2</v>
      </c>
      <c r="P73" s="82">
        <f t="shared" si="13"/>
        <v>3.6551077788191187E-2</v>
      </c>
      <c r="Q73" s="83">
        <f t="shared" si="13"/>
        <v>5.3695361013028124E-2</v>
      </c>
      <c r="R73" s="82">
        <f t="shared" si="13"/>
        <v>4.1989815902859384E-2</v>
      </c>
      <c r="S73" s="83">
        <f t="shared" si="13"/>
        <v>2.7806473829201102E-2</v>
      </c>
      <c r="T73" s="82">
        <f t="shared" si="13"/>
        <v>2.9345372460496615E-2</v>
      </c>
      <c r="U73" s="83">
        <f t="shared" si="13"/>
        <v>9.3822573153738972E-2</v>
      </c>
      <c r="V73" s="82">
        <f t="shared" si="13"/>
        <v>1.6098095629538293E-2</v>
      </c>
      <c r="W73" s="83">
        <f t="shared" si="13"/>
        <v>3.5187697874265039E-2</v>
      </c>
      <c r="X73" s="82">
        <f t="shared" si="13"/>
        <v>5.9248223699289483E-2</v>
      </c>
      <c r="Y73" s="83">
        <f t="shared" si="13"/>
        <v>4.3168425380293272E-2</v>
      </c>
      <c r="Z73" s="82">
        <f t="shared" si="13"/>
        <v>6.4920528318782186E-2</v>
      </c>
      <c r="AA73" s="82">
        <f t="shared" si="13"/>
        <v>3.4368031713446358E-2</v>
      </c>
      <c r="AB73" s="101">
        <f t="shared" si="13"/>
        <v>4.6958199816550916E-2</v>
      </c>
      <c r="AC73" s="102">
        <f t="shared" si="13"/>
        <v>2.4504216324606268E-2</v>
      </c>
      <c r="AD73" s="18"/>
      <c r="AE73" s="18"/>
    </row>
    <row r="74" spans="1:31" s="8" customFormat="1" x14ac:dyDescent="0.2">
      <c r="A74" s="87" t="s">
        <v>19</v>
      </c>
      <c r="B74" s="82">
        <f>B10/B31</f>
        <v>8.4118515154955165E-2</v>
      </c>
      <c r="C74" s="83">
        <f t="shared" ref="C74:AC74" si="14">C10/C31</f>
        <v>4.646204194971984E-2</v>
      </c>
      <c r="D74" s="82">
        <f t="shared" si="14"/>
        <v>9.2267786561264817E-2</v>
      </c>
      <c r="E74" s="83">
        <f t="shared" si="14"/>
        <v>5.3503507733919362E-2</v>
      </c>
      <c r="F74" s="82">
        <f t="shared" si="14"/>
        <v>9.1413715570545256E-2</v>
      </c>
      <c r="G74" s="83">
        <f t="shared" si="14"/>
        <v>4.7846502590673579E-2</v>
      </c>
      <c r="H74" s="82">
        <f t="shared" si="14"/>
        <v>6.8105494111852419E-2</v>
      </c>
      <c r="I74" s="83">
        <f t="shared" si="14"/>
        <v>5.3797609989705945E-2</v>
      </c>
      <c r="J74" s="82">
        <f t="shared" si="14"/>
        <v>6.2914664836421871E-2</v>
      </c>
      <c r="K74" s="83">
        <f t="shared" si="14"/>
        <v>8.202587393338838E-2</v>
      </c>
      <c r="L74" s="82">
        <f t="shared" si="14"/>
        <v>4.1686770240277914E-2</v>
      </c>
      <c r="M74" s="83">
        <f t="shared" si="14"/>
        <v>8.5242310851510447E-2</v>
      </c>
      <c r="N74" s="82">
        <f t="shared" si="14"/>
        <v>6.1115273466766561E-2</v>
      </c>
      <c r="O74" s="83">
        <f t="shared" si="14"/>
        <v>6.929294071101566E-2</v>
      </c>
      <c r="P74" s="82">
        <f t="shared" si="14"/>
        <v>6.7010309278350513E-2</v>
      </c>
      <c r="Q74" s="83">
        <f t="shared" si="14"/>
        <v>7.8655789601850726E-2</v>
      </c>
      <c r="R74" s="82">
        <f t="shared" si="14"/>
        <v>7.058362710536624E-2</v>
      </c>
      <c r="S74" s="83">
        <f t="shared" si="14"/>
        <v>4.6487603305785122E-2</v>
      </c>
      <c r="T74" s="82">
        <f t="shared" si="14"/>
        <v>5.224121251209287E-2</v>
      </c>
      <c r="U74" s="83">
        <f t="shared" si="14"/>
        <v>0.14630747793776128</v>
      </c>
      <c r="V74" s="82">
        <f t="shared" si="14"/>
        <v>3.1511165913138788E-2</v>
      </c>
      <c r="W74" s="83">
        <f t="shared" si="14"/>
        <v>7.055630936227951E-2</v>
      </c>
      <c r="X74" s="82">
        <f t="shared" si="14"/>
        <v>8.0678432271372905E-2</v>
      </c>
      <c r="Y74" s="83">
        <f t="shared" si="14"/>
        <v>8.1951486912429761E-2</v>
      </c>
      <c r="Z74" s="82">
        <f t="shared" si="14"/>
        <v>6.8502350570852924E-2</v>
      </c>
      <c r="AA74" s="82">
        <f t="shared" si="14"/>
        <v>5.3445651789190529E-2</v>
      </c>
      <c r="AB74" s="101">
        <f t="shared" si="14"/>
        <v>6.7733212622249753E-2</v>
      </c>
      <c r="AC74" s="102">
        <f t="shared" si="14"/>
        <v>6.0932306058019969E-2</v>
      </c>
      <c r="AD74" s="18"/>
      <c r="AE74" s="18"/>
    </row>
    <row r="75" spans="1:31" s="8" customFormat="1" x14ac:dyDescent="0.2">
      <c r="A75" s="88" t="s">
        <v>20</v>
      </c>
      <c r="B75" s="82">
        <f>B11/B31</f>
        <v>9.984107163128618E-2</v>
      </c>
      <c r="C75" s="83">
        <f t="shared" ref="C75:AC75" si="15">C11/C31</f>
        <v>5.642881935835771E-2</v>
      </c>
      <c r="D75" s="82">
        <f t="shared" si="15"/>
        <v>0.10177865612648221</v>
      </c>
      <c r="E75" s="83">
        <f t="shared" si="15"/>
        <v>5.0376130504606542E-2</v>
      </c>
      <c r="F75" s="82">
        <f t="shared" si="15"/>
        <v>0.10244519392917369</v>
      </c>
      <c r="G75" s="83">
        <f t="shared" si="15"/>
        <v>4.1126943005181348E-2</v>
      </c>
      <c r="H75" s="82">
        <f t="shared" si="15"/>
        <v>8.7404289616262926E-2</v>
      </c>
      <c r="I75" s="83">
        <f t="shared" si="15"/>
        <v>6.3733607841382087E-2</v>
      </c>
      <c r="J75" s="82">
        <f t="shared" si="15"/>
        <v>5.7652711050102952E-2</v>
      </c>
      <c r="K75" s="83">
        <f t="shared" si="15"/>
        <v>0.12248830167905313</v>
      </c>
      <c r="L75" s="82">
        <f t="shared" si="15"/>
        <v>4.7283605133648557E-2</v>
      </c>
      <c r="M75" s="83">
        <f t="shared" si="15"/>
        <v>0.11937574153509173</v>
      </c>
      <c r="N75" s="82">
        <f t="shared" si="15"/>
        <v>6.5985229583645513E-2</v>
      </c>
      <c r="O75" s="83">
        <f t="shared" si="15"/>
        <v>9.5744079579494712E-2</v>
      </c>
      <c r="P75" s="82">
        <f t="shared" si="15"/>
        <v>8.5567010309278352E-2</v>
      </c>
      <c r="Q75" s="83">
        <f t="shared" si="15"/>
        <v>6.3192499695604532E-2</v>
      </c>
      <c r="R75" s="82">
        <f t="shared" si="15"/>
        <v>9.2910301605953774E-2</v>
      </c>
      <c r="S75" s="83">
        <f t="shared" si="15"/>
        <v>5.7506887052341596E-2</v>
      </c>
      <c r="T75" s="82">
        <f t="shared" si="15"/>
        <v>5.2886165752982911E-2</v>
      </c>
      <c r="U75" s="83">
        <f t="shared" si="15"/>
        <v>0.14909428704133768</v>
      </c>
      <c r="V75" s="82">
        <f t="shared" si="15"/>
        <v>3.808740923414166E-2</v>
      </c>
      <c r="W75" s="83">
        <f t="shared" si="15"/>
        <v>9.9954771596562644E-2</v>
      </c>
      <c r="X75" s="82">
        <f t="shared" si="15"/>
        <v>8.5262434104973639E-2</v>
      </c>
      <c r="Y75" s="83">
        <f t="shared" si="15"/>
        <v>8.825544744415513E-2</v>
      </c>
      <c r="Z75" s="82">
        <f t="shared" si="15"/>
        <v>7.4188493396015229E-2</v>
      </c>
      <c r="AA75" s="82">
        <f t="shared" si="15"/>
        <v>5.7905355183520336E-2</v>
      </c>
      <c r="AB75" s="101">
        <f t="shared" si="15"/>
        <v>7.8549561032556253E-2</v>
      </c>
      <c r="AC75" s="102">
        <f t="shared" si="15"/>
        <v>7.1650662735806836E-2</v>
      </c>
      <c r="AD75" s="18"/>
      <c r="AE75" s="18"/>
    </row>
    <row r="76" spans="1:31" s="8" customFormat="1" x14ac:dyDescent="0.2">
      <c r="A76" s="87" t="s">
        <v>21</v>
      </c>
      <c r="B76" s="82">
        <f>B12/B31</f>
        <v>9.4278578726302645E-2</v>
      </c>
      <c r="C76" s="83">
        <f t="shared" ref="C76:AC76" si="16">C12/C31</f>
        <v>7.3089700996677748E-2</v>
      </c>
      <c r="D76" s="82">
        <f t="shared" si="16"/>
        <v>0.11277173913043478</v>
      </c>
      <c r="E76" s="83">
        <f t="shared" si="16"/>
        <v>4.5051136843884711E-2</v>
      </c>
      <c r="F76" s="82">
        <f t="shared" si="16"/>
        <v>0.11179033164699269</v>
      </c>
      <c r="G76" s="83">
        <f t="shared" si="16"/>
        <v>3.8941062176165803E-2</v>
      </c>
      <c r="H76" s="82">
        <f t="shared" si="16"/>
        <v>8.7941611068821923E-2</v>
      </c>
      <c r="I76" s="83">
        <f t="shared" si="16"/>
        <v>6.3778364588461714E-2</v>
      </c>
      <c r="J76" s="82">
        <f t="shared" si="16"/>
        <v>6.42873484328529E-2</v>
      </c>
      <c r="K76" s="83">
        <f t="shared" si="16"/>
        <v>0.10652353426919901</v>
      </c>
      <c r="L76" s="82">
        <f t="shared" si="16"/>
        <v>3.6572421113577148E-2</v>
      </c>
      <c r="M76" s="83">
        <f t="shared" si="16"/>
        <v>0.14164461075111801</v>
      </c>
      <c r="N76" s="82">
        <f t="shared" si="16"/>
        <v>6.523600556566414E-2</v>
      </c>
      <c r="O76" s="83">
        <f t="shared" si="16"/>
        <v>0.108800090431244</v>
      </c>
      <c r="P76" s="82">
        <f t="shared" si="16"/>
        <v>6.888472352389878E-2</v>
      </c>
      <c r="Q76" s="83">
        <f t="shared" si="16"/>
        <v>5.8078655789601849E-2</v>
      </c>
      <c r="R76" s="82">
        <f t="shared" si="16"/>
        <v>9.5965530748139447E-2</v>
      </c>
      <c r="S76" s="83">
        <f t="shared" si="16"/>
        <v>5.3116391184573002E-2</v>
      </c>
      <c r="T76" s="82">
        <f t="shared" si="16"/>
        <v>5.3208642373427928E-2</v>
      </c>
      <c r="U76" s="83">
        <f t="shared" si="16"/>
        <v>0.10589874593590339</v>
      </c>
      <c r="V76" s="82">
        <f t="shared" si="16"/>
        <v>2.9250582271544048E-2</v>
      </c>
      <c r="W76" s="83">
        <f t="shared" si="16"/>
        <v>0.13821800090456807</v>
      </c>
      <c r="X76" s="82">
        <f t="shared" si="16"/>
        <v>7.4948429979371997E-2</v>
      </c>
      <c r="Y76" s="83">
        <f t="shared" si="16"/>
        <v>6.0572838152665481E-2</v>
      </c>
      <c r="Z76" s="82">
        <f t="shared" si="16"/>
        <v>6.85471233490038E-2</v>
      </c>
      <c r="AA76" s="82">
        <f t="shared" si="16"/>
        <v>5.2348423176299862E-2</v>
      </c>
      <c r="AB76" s="101">
        <f t="shared" si="16"/>
        <v>7.5910991458896682E-2</v>
      </c>
      <c r="AC76" s="102">
        <f t="shared" si="16"/>
        <v>7.4885267033891728E-2</v>
      </c>
      <c r="AD76" s="18"/>
      <c r="AE76" s="18"/>
    </row>
    <row r="77" spans="1:31" s="8" customFormat="1" x14ac:dyDescent="0.2">
      <c r="A77" s="88" t="s">
        <v>22</v>
      </c>
      <c r="B77" s="82">
        <f>B13/B31</f>
        <v>7.2312407764786008E-2</v>
      </c>
      <c r="C77" s="83">
        <f t="shared" ref="C77:AC77" si="17">C13/C31</f>
        <v>7.4031834184558928E-2</v>
      </c>
      <c r="D77" s="82">
        <f t="shared" si="17"/>
        <v>8.5474308300395263E-2</v>
      </c>
      <c r="E77" s="83">
        <f t="shared" si="17"/>
        <v>4.3191615248077082E-2</v>
      </c>
      <c r="F77" s="82">
        <f t="shared" si="17"/>
        <v>8.3333333333333329E-2</v>
      </c>
      <c r="G77" s="83">
        <f t="shared" si="17"/>
        <v>3.618847150259067E-2</v>
      </c>
      <c r="H77" s="82">
        <f t="shared" si="17"/>
        <v>7.0971208525500387E-2</v>
      </c>
      <c r="I77" s="83">
        <f t="shared" si="17"/>
        <v>6.901490399677751E-2</v>
      </c>
      <c r="J77" s="82">
        <f t="shared" si="17"/>
        <v>6.1084420041180511E-2</v>
      </c>
      <c r="K77" s="83">
        <f t="shared" si="17"/>
        <v>0.11092760803743462</v>
      </c>
      <c r="L77" s="82">
        <f t="shared" si="17"/>
        <v>3.744089549358294E-2</v>
      </c>
      <c r="M77" s="83">
        <f t="shared" si="17"/>
        <v>0.1282285297070366</v>
      </c>
      <c r="N77" s="82">
        <f t="shared" si="17"/>
        <v>5.2552713261265122E-2</v>
      </c>
      <c r="O77" s="83">
        <f t="shared" si="17"/>
        <v>0.10320465720906573</v>
      </c>
      <c r="P77" s="82">
        <f t="shared" si="17"/>
        <v>6.0731021555763827E-2</v>
      </c>
      <c r="Q77" s="83">
        <f t="shared" si="17"/>
        <v>5.7104590283696577E-2</v>
      </c>
      <c r="R77" s="82">
        <f t="shared" si="17"/>
        <v>9.5182138660399526E-2</v>
      </c>
      <c r="S77" s="83">
        <f t="shared" si="17"/>
        <v>5.7420798898071626E-2</v>
      </c>
      <c r="T77" s="82">
        <f t="shared" si="17"/>
        <v>4.0954530796517251E-2</v>
      </c>
      <c r="U77" s="83">
        <f t="shared" si="17"/>
        <v>7.2457036692986532E-2</v>
      </c>
      <c r="V77" s="82">
        <f t="shared" si="17"/>
        <v>3.4182764762296203E-2</v>
      </c>
      <c r="W77" s="83">
        <f t="shared" si="17"/>
        <v>0.14853007688828584</v>
      </c>
      <c r="X77" s="82">
        <f t="shared" si="17"/>
        <v>6.3946825578730229E-2</v>
      </c>
      <c r="Y77" s="83">
        <f t="shared" si="17"/>
        <v>5.4542962861449912E-2</v>
      </c>
      <c r="Z77" s="82">
        <f t="shared" si="17"/>
        <v>7.1099171703604205E-2</v>
      </c>
      <c r="AA77" s="82">
        <f t="shared" si="17"/>
        <v>5.4224330159629068E-2</v>
      </c>
      <c r="AB77" s="101">
        <f t="shared" si="17"/>
        <v>6.5571134167986947E-2</v>
      </c>
      <c r="AC77" s="102">
        <f t="shared" si="17"/>
        <v>7.4545096471178005E-2</v>
      </c>
      <c r="AD77" s="18"/>
      <c r="AE77" s="18"/>
    </row>
    <row r="78" spans="1:31" s="8" customFormat="1" x14ac:dyDescent="0.2">
      <c r="A78" s="87" t="s">
        <v>23</v>
      </c>
      <c r="B78" s="82">
        <f>B14/B31</f>
        <v>5.0686797593370414E-2</v>
      </c>
      <c r="C78" s="83">
        <f t="shared" ref="C78:AC78" si="18">C14/C31</f>
        <v>5.8412257648633906E-2</v>
      </c>
      <c r="D78" s="82">
        <f t="shared" si="18"/>
        <v>6.9540513833992096E-2</v>
      </c>
      <c r="E78" s="83">
        <f t="shared" si="18"/>
        <v>4.3276138956977434E-2</v>
      </c>
      <c r="F78" s="82">
        <f t="shared" si="18"/>
        <v>7.0123664980326031E-2</v>
      </c>
      <c r="G78" s="83">
        <f t="shared" si="18"/>
        <v>3.3435880829015545E-2</v>
      </c>
      <c r="H78" s="82">
        <f t="shared" si="18"/>
        <v>5.4179913133031839E-2</v>
      </c>
      <c r="I78" s="83">
        <f t="shared" si="18"/>
        <v>5.7109609273597997E-2</v>
      </c>
      <c r="J78" s="82">
        <f t="shared" si="18"/>
        <v>4.7357584076870282E-2</v>
      </c>
      <c r="K78" s="83">
        <f t="shared" si="18"/>
        <v>8.0099091659785307E-2</v>
      </c>
      <c r="L78" s="82">
        <f t="shared" si="18"/>
        <v>3.165106629354434E-2</v>
      </c>
      <c r="M78" s="83">
        <f t="shared" si="18"/>
        <v>8.168294241124395E-2</v>
      </c>
      <c r="N78" s="82">
        <f t="shared" si="18"/>
        <v>3.9013164936315958E-2</v>
      </c>
      <c r="O78" s="83">
        <f t="shared" si="18"/>
        <v>8.1218561012829926E-2</v>
      </c>
      <c r="P78" s="82">
        <f t="shared" si="18"/>
        <v>5.5670103092783509E-2</v>
      </c>
      <c r="Q78" s="83">
        <f t="shared" si="18"/>
        <v>5.4912942895409718E-2</v>
      </c>
      <c r="R78" s="82">
        <f t="shared" si="18"/>
        <v>6.0086173129651393E-2</v>
      </c>
      <c r="S78" s="83">
        <f t="shared" si="18"/>
        <v>4.2527548209366391E-2</v>
      </c>
      <c r="T78" s="82">
        <f t="shared" si="18"/>
        <v>3.9019671073847149E-2</v>
      </c>
      <c r="U78" s="83">
        <f t="shared" si="18"/>
        <v>4.7840222944728283E-2</v>
      </c>
      <c r="V78" s="82">
        <f t="shared" si="18"/>
        <v>2.9387587340731606E-2</v>
      </c>
      <c r="W78" s="83">
        <f t="shared" si="18"/>
        <v>9.1090004522840343E-2</v>
      </c>
      <c r="X78" s="82">
        <f t="shared" si="18"/>
        <v>5.3976621590648637E-2</v>
      </c>
      <c r="Y78" s="83">
        <f t="shared" si="18"/>
        <v>3.8234891051116895E-2</v>
      </c>
      <c r="Z78" s="82">
        <f t="shared" si="18"/>
        <v>5.8249384374300425E-2</v>
      </c>
      <c r="AA78" s="82">
        <f t="shared" si="18"/>
        <v>5.3197890489505538E-2</v>
      </c>
      <c r="AB78" s="101">
        <f t="shared" si="18"/>
        <v>5.1288312864068993E-2</v>
      </c>
      <c r="AC78" s="102">
        <f t="shared" si="18"/>
        <v>5.8718213448076248E-2</v>
      </c>
      <c r="AD78" s="18"/>
      <c r="AE78" s="18"/>
    </row>
    <row r="79" spans="1:31" s="8" customFormat="1" x14ac:dyDescent="0.2">
      <c r="A79" s="88" t="s">
        <v>24</v>
      </c>
      <c r="B79" s="82">
        <f>B15/B31</f>
        <v>3.9732092178453852E-2</v>
      </c>
      <c r="C79" s="83">
        <f t="shared" ref="C79:AC79" si="19">C15/C31</f>
        <v>4.9139683641592699E-2</v>
      </c>
      <c r="D79" s="82">
        <f t="shared" si="19"/>
        <v>5.1383399209486168E-2</v>
      </c>
      <c r="E79" s="83">
        <f t="shared" si="19"/>
        <v>4.1163046234468766E-2</v>
      </c>
      <c r="F79" s="82">
        <f t="shared" si="19"/>
        <v>5.0730747611017424E-2</v>
      </c>
      <c r="G79" s="83">
        <f t="shared" si="19"/>
        <v>3.2788212435233159E-2</v>
      </c>
      <c r="H79" s="82">
        <f t="shared" si="19"/>
        <v>4.3030492992432723E-2</v>
      </c>
      <c r="I79" s="83">
        <f t="shared" si="19"/>
        <v>5.0172313476256544E-2</v>
      </c>
      <c r="J79" s="82">
        <f t="shared" si="19"/>
        <v>3.8892701898878973E-2</v>
      </c>
      <c r="K79" s="83">
        <f t="shared" si="19"/>
        <v>5.0646848334709609E-2</v>
      </c>
      <c r="L79" s="82">
        <f t="shared" si="19"/>
        <v>3.0396603300202645E-2</v>
      </c>
      <c r="M79" s="83">
        <f t="shared" si="19"/>
        <v>5.7132426759149403E-2</v>
      </c>
      <c r="N79" s="82">
        <f t="shared" si="19"/>
        <v>3.9387776945306645E-2</v>
      </c>
      <c r="O79" s="83">
        <f t="shared" si="19"/>
        <v>5.2111004352003616E-2</v>
      </c>
      <c r="P79" s="82">
        <f t="shared" si="19"/>
        <v>4.6860356138706656E-2</v>
      </c>
      <c r="Q79" s="83">
        <f t="shared" si="19"/>
        <v>4.699866065992938E-2</v>
      </c>
      <c r="R79" s="82">
        <f t="shared" si="19"/>
        <v>5.8832745789267525E-2</v>
      </c>
      <c r="S79" s="83">
        <f t="shared" si="19"/>
        <v>4.381887052341598E-2</v>
      </c>
      <c r="T79" s="82">
        <f t="shared" si="19"/>
        <v>3.3860045146726865E-2</v>
      </c>
      <c r="U79" s="83">
        <f t="shared" si="19"/>
        <v>4.2731072921504874E-2</v>
      </c>
      <c r="V79" s="82">
        <f t="shared" si="19"/>
        <v>3.904644471845458E-2</v>
      </c>
      <c r="W79" s="83">
        <f t="shared" si="19"/>
        <v>5.9520578923564001E-2</v>
      </c>
      <c r="X79" s="82">
        <f t="shared" si="19"/>
        <v>4.2516617006646801E-2</v>
      </c>
      <c r="Y79" s="83">
        <f t="shared" si="19"/>
        <v>4.5772235165136357E-2</v>
      </c>
      <c r="Z79" s="82">
        <f t="shared" si="19"/>
        <v>5.6548018804566821E-2</v>
      </c>
      <c r="AA79" s="82">
        <f t="shared" si="19"/>
        <v>5.1392772448943476E-2</v>
      </c>
      <c r="AB79" s="101">
        <f t="shared" si="19"/>
        <v>4.514753356284322E-2</v>
      </c>
      <c r="AC79" s="102">
        <f t="shared" si="19"/>
        <v>4.873987694180696E-2</v>
      </c>
      <c r="AD79" s="18"/>
      <c r="AE79" s="18"/>
    </row>
    <row r="80" spans="1:31" s="8" customFormat="1" x14ac:dyDescent="0.2">
      <c r="A80" s="87" t="s">
        <v>25</v>
      </c>
      <c r="B80" s="82">
        <f>B16/B31</f>
        <v>3.7972528096265182E-2</v>
      </c>
      <c r="C80" s="83">
        <f t="shared" ref="C80:AC80" si="20">C16/C31</f>
        <v>4.8296722368225319E-2</v>
      </c>
      <c r="D80" s="82">
        <f t="shared" si="20"/>
        <v>4.7924901185770752E-2</v>
      </c>
      <c r="E80" s="83">
        <f t="shared" si="20"/>
        <v>4.9615417124503423E-2</v>
      </c>
      <c r="F80" s="82">
        <f t="shared" si="20"/>
        <v>5.1503653738055086E-2</v>
      </c>
      <c r="G80" s="83">
        <f t="shared" si="20"/>
        <v>3.6836139896373056E-2</v>
      </c>
      <c r="H80" s="82">
        <f t="shared" si="20"/>
        <v>4.7597725339184167E-2</v>
      </c>
      <c r="I80" s="83">
        <f t="shared" si="20"/>
        <v>5.0261826970415792E-2</v>
      </c>
      <c r="J80" s="82">
        <f t="shared" si="20"/>
        <v>3.9807824296499657E-2</v>
      </c>
      <c r="K80" s="83">
        <f t="shared" si="20"/>
        <v>3.8535645472061654E-2</v>
      </c>
      <c r="L80" s="82">
        <f t="shared" si="20"/>
        <v>4.2748238926951655E-2</v>
      </c>
      <c r="M80" s="83">
        <f t="shared" si="20"/>
        <v>4.2803687140640687E-2</v>
      </c>
      <c r="N80" s="82">
        <f t="shared" si="20"/>
        <v>4.3669057048057368E-2</v>
      </c>
      <c r="O80" s="83">
        <f t="shared" si="20"/>
        <v>5.0754535692081618E-2</v>
      </c>
      <c r="P80" s="82">
        <f t="shared" si="20"/>
        <v>5.1265229615745082E-2</v>
      </c>
      <c r="Q80" s="83">
        <f t="shared" si="20"/>
        <v>4.4807013271642521E-2</v>
      </c>
      <c r="R80" s="82">
        <f t="shared" si="20"/>
        <v>5.0137093615354483E-2</v>
      </c>
      <c r="S80" s="83">
        <f t="shared" si="20"/>
        <v>4.0289256198347105E-2</v>
      </c>
      <c r="T80" s="82">
        <f t="shared" si="20"/>
        <v>4.8049016446307644E-2</v>
      </c>
      <c r="U80" s="83">
        <f t="shared" si="20"/>
        <v>4.4588945657222483E-2</v>
      </c>
      <c r="V80" s="82">
        <f t="shared" si="20"/>
        <v>3.808740923414166E-2</v>
      </c>
      <c r="W80" s="83">
        <f t="shared" si="20"/>
        <v>4.9208502939846223E-2</v>
      </c>
      <c r="X80" s="82">
        <f t="shared" si="20"/>
        <v>5.1799220719688288E-2</v>
      </c>
      <c r="Y80" s="83">
        <f t="shared" si="20"/>
        <v>4.111278607646978E-2</v>
      </c>
      <c r="Z80" s="82">
        <f t="shared" si="20"/>
        <v>5.8204611596149543E-2</v>
      </c>
      <c r="AA80" s="82">
        <f t="shared" si="20"/>
        <v>5.0578699607121365E-2</v>
      </c>
      <c r="AB80" s="101">
        <f t="shared" si="20"/>
        <v>4.723218221020406E-2</v>
      </c>
      <c r="AC80" s="102">
        <f t="shared" si="20"/>
        <v>4.6854019085358939E-2</v>
      </c>
      <c r="AD80" s="18"/>
      <c r="AE80" s="18"/>
    </row>
    <row r="81" spans="1:31" s="8" customFormat="1" x14ac:dyDescent="0.2">
      <c r="A81" s="88" t="s">
        <v>26</v>
      </c>
      <c r="B81" s="82">
        <f>B17/B31</f>
        <v>4.2910659552730164E-2</v>
      </c>
      <c r="C81" s="83">
        <f t="shared" ref="C81:AC81" si="21">C17/C31</f>
        <v>5.2709872564089849E-2</v>
      </c>
      <c r="D81" s="82">
        <f t="shared" si="21"/>
        <v>4.3107707509881424E-2</v>
      </c>
      <c r="E81" s="83">
        <f t="shared" si="21"/>
        <v>5.3334460316118673E-2</v>
      </c>
      <c r="F81" s="82">
        <f t="shared" si="21"/>
        <v>4.6304103428892636E-2</v>
      </c>
      <c r="G81" s="83">
        <f t="shared" si="21"/>
        <v>4.444624352331606E-2</v>
      </c>
      <c r="H81" s="82">
        <f t="shared" si="21"/>
        <v>4.8403707518022657E-2</v>
      </c>
      <c r="I81" s="83">
        <f t="shared" si="21"/>
        <v>5.4021393725104061E-2</v>
      </c>
      <c r="J81" s="82">
        <f t="shared" si="21"/>
        <v>4.3010752688172046E-2</v>
      </c>
      <c r="K81" s="83">
        <f t="shared" si="21"/>
        <v>3.9911918524635284E-2</v>
      </c>
      <c r="L81" s="82">
        <f t="shared" si="21"/>
        <v>4.4292193380295282E-2</v>
      </c>
      <c r="M81" s="83">
        <f t="shared" si="21"/>
        <v>4.0978369991786071E-2</v>
      </c>
      <c r="N81" s="82">
        <f t="shared" si="21"/>
        <v>4.7254629134111097E-2</v>
      </c>
      <c r="O81" s="83">
        <f t="shared" si="21"/>
        <v>4.3406997117504099E-2</v>
      </c>
      <c r="P81" s="82">
        <f t="shared" si="21"/>
        <v>5.248359887535145E-2</v>
      </c>
      <c r="Q81" s="83">
        <f t="shared" si="21"/>
        <v>4.9555582612930721E-2</v>
      </c>
      <c r="R81" s="82">
        <f t="shared" si="21"/>
        <v>4.5906776341558951E-2</v>
      </c>
      <c r="S81" s="83">
        <f t="shared" si="21"/>
        <v>4.7606749311294765E-2</v>
      </c>
      <c r="T81" s="82">
        <f t="shared" si="21"/>
        <v>3.6439858110287007E-2</v>
      </c>
      <c r="U81" s="83">
        <f t="shared" si="21"/>
        <v>3.1119368323269857E-2</v>
      </c>
      <c r="V81" s="82">
        <f t="shared" si="21"/>
        <v>3.9388957391423486E-2</v>
      </c>
      <c r="W81" s="83">
        <f t="shared" si="21"/>
        <v>4.3871551334237903E-2</v>
      </c>
      <c r="X81" s="82">
        <f t="shared" si="21"/>
        <v>4.5954618381847355E-2</v>
      </c>
      <c r="Y81" s="83">
        <f t="shared" si="21"/>
        <v>4.9883513772783335E-2</v>
      </c>
      <c r="Z81" s="82">
        <f t="shared" si="21"/>
        <v>5.838370270875308E-2</v>
      </c>
      <c r="AA81" s="82">
        <f t="shared" si="21"/>
        <v>4.9127526280395004E-2</v>
      </c>
      <c r="AB81" s="101">
        <f t="shared" si="21"/>
        <v>4.7136883986324707E-2</v>
      </c>
      <c r="AC81" s="102">
        <f t="shared" si="21"/>
        <v>4.8196797622386801E-2</v>
      </c>
      <c r="AD81" s="18"/>
      <c r="AE81" s="18"/>
    </row>
    <row r="82" spans="1:31" s="8" customFormat="1" x14ac:dyDescent="0.2">
      <c r="A82" s="87" t="s">
        <v>27</v>
      </c>
      <c r="B82" s="82">
        <f>B18/B31</f>
        <v>4.183221705074356E-2</v>
      </c>
      <c r="C82" s="83">
        <f t="shared" ref="C82:AC82" si="22">C18/C31</f>
        <v>5.1668567461694848E-2</v>
      </c>
      <c r="D82" s="82">
        <f t="shared" si="22"/>
        <v>4.1872529644268776E-2</v>
      </c>
      <c r="E82" s="83">
        <f t="shared" si="22"/>
        <v>5.3418984025019017E-2</v>
      </c>
      <c r="F82" s="82">
        <f t="shared" si="22"/>
        <v>4.2580101180438451E-2</v>
      </c>
      <c r="G82" s="83">
        <f t="shared" si="22"/>
        <v>4.29889896373057E-2</v>
      </c>
      <c r="H82" s="82">
        <f t="shared" si="22"/>
        <v>4.9791787937133389E-2</v>
      </c>
      <c r="I82" s="83">
        <f t="shared" si="22"/>
        <v>5.1694042876963706E-2</v>
      </c>
      <c r="J82" s="82">
        <f t="shared" si="22"/>
        <v>4.5756119881034091E-2</v>
      </c>
      <c r="K82" s="83">
        <f t="shared" si="22"/>
        <v>3.1379025598678778E-2</v>
      </c>
      <c r="L82" s="82">
        <f t="shared" si="22"/>
        <v>5.1336485573675573E-2</v>
      </c>
      <c r="M82" s="83">
        <f t="shared" si="22"/>
        <v>3.4772291685680384E-2</v>
      </c>
      <c r="N82" s="82">
        <f t="shared" si="22"/>
        <v>5.2713261265118272E-2</v>
      </c>
      <c r="O82" s="83">
        <f t="shared" si="22"/>
        <v>4.1994008930085341E-2</v>
      </c>
      <c r="P82" s="82">
        <f t="shared" si="22"/>
        <v>6.1012183692596061E-2</v>
      </c>
      <c r="Q82" s="83">
        <f t="shared" si="22"/>
        <v>4.8825033483501763E-2</v>
      </c>
      <c r="R82" s="82">
        <f t="shared" si="22"/>
        <v>5.0372111241676461E-2</v>
      </c>
      <c r="S82" s="83">
        <f t="shared" si="22"/>
        <v>5.6732093663911846E-2</v>
      </c>
      <c r="T82" s="82">
        <f t="shared" si="22"/>
        <v>4.7726539825862627E-2</v>
      </c>
      <c r="U82" s="83">
        <f t="shared" si="22"/>
        <v>2.6010218300046448E-2</v>
      </c>
      <c r="V82" s="82">
        <f t="shared" si="22"/>
        <v>4.5554185504863683E-2</v>
      </c>
      <c r="W82" s="83">
        <f t="shared" si="22"/>
        <v>4.5047489823609226E-2</v>
      </c>
      <c r="X82" s="82">
        <f t="shared" si="22"/>
        <v>4.8819619527847809E-2</v>
      </c>
      <c r="Y82" s="83">
        <f t="shared" si="22"/>
        <v>4.4675894203097165E-2</v>
      </c>
      <c r="Z82" s="82">
        <f t="shared" si="22"/>
        <v>6.1696888291918515E-2</v>
      </c>
      <c r="AA82" s="82">
        <f t="shared" si="22"/>
        <v>4.9446076522847132E-2</v>
      </c>
      <c r="AB82" s="101">
        <f t="shared" si="22"/>
        <v>5.0162602594494142E-2</v>
      </c>
      <c r="AC82" s="102">
        <f t="shared" si="22"/>
        <v>4.7355323072516012E-2</v>
      </c>
      <c r="AD82" s="18"/>
      <c r="AE82" s="18"/>
    </row>
    <row r="83" spans="1:31" s="8" customFormat="1" x14ac:dyDescent="0.2">
      <c r="A83" s="88" t="s">
        <v>28</v>
      </c>
      <c r="B83" s="82">
        <f>B19/B31</f>
        <v>4.8813713247814736E-2</v>
      </c>
      <c r="C83" s="83">
        <f t="shared" ref="C83:AC83" si="23">C19/C31</f>
        <v>6.7387315912133677E-2</v>
      </c>
      <c r="D83" s="82">
        <f t="shared" si="23"/>
        <v>4.8789525691699608E-2</v>
      </c>
      <c r="E83" s="83">
        <f t="shared" si="23"/>
        <v>8.1987997633336154E-2</v>
      </c>
      <c r="F83" s="82">
        <f t="shared" si="23"/>
        <v>4.9255199550309166E-2</v>
      </c>
      <c r="G83" s="83">
        <f t="shared" si="23"/>
        <v>6.7357512953367879E-2</v>
      </c>
      <c r="H83" s="82">
        <f t="shared" si="23"/>
        <v>6.1568083105717993E-2</v>
      </c>
      <c r="I83" s="83">
        <f t="shared" si="23"/>
        <v>6.3823121335541327E-2</v>
      </c>
      <c r="J83" s="82">
        <f t="shared" si="23"/>
        <v>7.5040036604895902E-2</v>
      </c>
      <c r="K83" s="83">
        <f t="shared" si="23"/>
        <v>4.2113955408753095E-2</v>
      </c>
      <c r="L83" s="82">
        <f t="shared" si="23"/>
        <v>8.2987551867219914E-2</v>
      </c>
      <c r="M83" s="83">
        <f t="shared" si="23"/>
        <v>3.9700647987587843E-2</v>
      </c>
      <c r="N83" s="82">
        <f t="shared" si="23"/>
        <v>6.6199293588783042E-2</v>
      </c>
      <c r="O83" s="83">
        <f t="shared" si="23"/>
        <v>4.6289493019838354E-2</v>
      </c>
      <c r="P83" s="82">
        <f t="shared" si="23"/>
        <v>7.3664479850046857E-2</v>
      </c>
      <c r="Q83" s="83">
        <f t="shared" si="23"/>
        <v>5.3695361013028124E-2</v>
      </c>
      <c r="R83" s="82">
        <f t="shared" si="23"/>
        <v>5.656090873482178E-2</v>
      </c>
      <c r="S83" s="83">
        <f t="shared" si="23"/>
        <v>6.267217630853994E-2</v>
      </c>
      <c r="T83" s="82">
        <f t="shared" si="23"/>
        <v>8.8681070622379871E-2</v>
      </c>
      <c r="U83" s="83">
        <f t="shared" si="23"/>
        <v>3.1583836507199259E-2</v>
      </c>
      <c r="V83" s="82">
        <f t="shared" si="23"/>
        <v>6.5214412933278537E-2</v>
      </c>
      <c r="W83" s="83">
        <f t="shared" si="23"/>
        <v>4.3509724106739034E-2</v>
      </c>
      <c r="X83" s="82">
        <f t="shared" si="23"/>
        <v>6.474902589961036E-2</v>
      </c>
      <c r="Y83" s="83">
        <f t="shared" si="23"/>
        <v>5.1390982595587227E-2</v>
      </c>
      <c r="Z83" s="82">
        <f t="shared" si="23"/>
        <v>6.3666890530557421E-2</v>
      </c>
      <c r="AA83" s="82">
        <f t="shared" si="23"/>
        <v>5.323328496088911E-2</v>
      </c>
      <c r="AB83" s="101">
        <f t="shared" si="23"/>
        <v>6.2408424362990933E-2</v>
      </c>
      <c r="AC83" s="102">
        <f t="shared" si="23"/>
        <v>5.723817310504109E-2</v>
      </c>
      <c r="AD83" s="18"/>
      <c r="AE83" s="18"/>
    </row>
    <row r="84" spans="1:31" s="8" customFormat="1" x14ac:dyDescent="0.2">
      <c r="A84" s="87" t="s">
        <v>29</v>
      </c>
      <c r="B84" s="82">
        <f>B20/B31</f>
        <v>5.7952094448859119E-2</v>
      </c>
      <c r="C84" s="83">
        <f t="shared" ref="C84:AC84" si="24">C20/C31</f>
        <v>6.867655080081321E-2</v>
      </c>
      <c r="D84" s="82">
        <f t="shared" si="24"/>
        <v>5.8176877470355728E-2</v>
      </c>
      <c r="E84" s="83">
        <f t="shared" si="24"/>
        <v>9.2976079790381208E-2</v>
      </c>
      <c r="F84" s="82">
        <f t="shared" si="24"/>
        <v>5.5649241146711638E-2</v>
      </c>
      <c r="G84" s="83">
        <f t="shared" si="24"/>
        <v>9.1726036269430059E-2</v>
      </c>
      <c r="H84" s="82">
        <f t="shared" si="24"/>
        <v>7.2583172883177366E-2</v>
      </c>
      <c r="I84" s="83">
        <f t="shared" si="24"/>
        <v>7.3893389428456344E-2</v>
      </c>
      <c r="J84" s="82">
        <f t="shared" si="24"/>
        <v>0.10112102493708533</v>
      </c>
      <c r="K84" s="83">
        <f t="shared" si="24"/>
        <v>4.046242774566474E-2</v>
      </c>
      <c r="L84" s="82">
        <f t="shared" si="24"/>
        <v>0.10344494837402296</v>
      </c>
      <c r="M84" s="83">
        <f t="shared" si="24"/>
        <v>4.6910650725563566E-2</v>
      </c>
      <c r="N84" s="82">
        <f t="shared" si="24"/>
        <v>7.4066145777587494E-2</v>
      </c>
      <c r="O84" s="83">
        <f t="shared" si="24"/>
        <v>5.2789238681964619E-2</v>
      </c>
      <c r="P84" s="82">
        <f t="shared" si="24"/>
        <v>9.7469540768509846E-2</v>
      </c>
      <c r="Q84" s="83">
        <f t="shared" si="24"/>
        <v>6.8184585413369053E-2</v>
      </c>
      <c r="R84" s="82">
        <f t="shared" si="24"/>
        <v>6.7920094007050527E-2</v>
      </c>
      <c r="S84" s="83">
        <f t="shared" si="24"/>
        <v>7.8081955922865015E-2</v>
      </c>
      <c r="T84" s="82">
        <f t="shared" si="24"/>
        <v>0.13640761044824251</v>
      </c>
      <c r="U84" s="83">
        <f t="shared" si="24"/>
        <v>3.5299581978634462E-2</v>
      </c>
      <c r="V84" s="82">
        <f t="shared" si="24"/>
        <v>9.2272914097821623E-2</v>
      </c>
      <c r="W84" s="83">
        <f t="shared" si="24"/>
        <v>4.5771144278606964E-2</v>
      </c>
      <c r="X84" s="82">
        <f t="shared" si="24"/>
        <v>7.8959431583772638E-2</v>
      </c>
      <c r="Y84" s="83">
        <f t="shared" si="24"/>
        <v>7.5784569000959298E-2</v>
      </c>
      <c r="Z84" s="82">
        <f t="shared" si="24"/>
        <v>7.7053951197671819E-2</v>
      </c>
      <c r="AA84" s="82">
        <f t="shared" si="24"/>
        <v>7.1284465366509744E-2</v>
      </c>
      <c r="AB84" s="101">
        <f t="shared" si="24"/>
        <v>7.6774631612803318E-2</v>
      </c>
      <c r="AC84" s="102">
        <f t="shared" si="24"/>
        <v>6.8511544911466132E-2</v>
      </c>
      <c r="AD84" s="18"/>
      <c r="AE84" s="18"/>
    </row>
    <row r="85" spans="1:31" s="8" customFormat="1" x14ac:dyDescent="0.2">
      <c r="A85" s="88" t="s">
        <v>30</v>
      </c>
      <c r="B85" s="82">
        <f>B21/B31</f>
        <v>7.42990123737087E-2</v>
      </c>
      <c r="C85" s="83">
        <f t="shared" ref="C85:AC85" si="25">C21/C31</f>
        <v>7.4378935885357267E-2</v>
      </c>
      <c r="D85" s="82">
        <f t="shared" si="25"/>
        <v>6.3858695652173919E-2</v>
      </c>
      <c r="E85" s="83">
        <f t="shared" si="25"/>
        <v>8.5791564533851741E-2</v>
      </c>
      <c r="F85" s="82">
        <f t="shared" si="25"/>
        <v>5.7897695334457558E-2</v>
      </c>
      <c r="G85" s="83">
        <f t="shared" si="25"/>
        <v>9.6016839378238336E-2</v>
      </c>
      <c r="H85" s="82">
        <f t="shared" si="25"/>
        <v>8.1180316124121257E-2</v>
      </c>
      <c r="I85" s="83">
        <f t="shared" si="25"/>
        <v>7.6355010517835567E-2</v>
      </c>
      <c r="J85" s="82">
        <f t="shared" si="25"/>
        <v>0.11050102951269733</v>
      </c>
      <c r="K85" s="83">
        <f t="shared" si="25"/>
        <v>4.6518029176988718E-2</v>
      </c>
      <c r="L85" s="82">
        <f t="shared" si="25"/>
        <v>9.5725176107304841E-2</v>
      </c>
      <c r="M85" s="83">
        <f t="shared" si="25"/>
        <v>4.4172675002281649E-2</v>
      </c>
      <c r="N85" s="82">
        <f t="shared" si="25"/>
        <v>8.5358022048592525E-2</v>
      </c>
      <c r="O85" s="83">
        <f t="shared" si="25"/>
        <v>5.295879726445487E-2</v>
      </c>
      <c r="P85" s="82">
        <f t="shared" si="25"/>
        <v>7.6382380506091849E-2</v>
      </c>
      <c r="Q85" s="83">
        <f t="shared" si="25"/>
        <v>7.8046998660659936E-2</v>
      </c>
      <c r="R85" s="82">
        <f t="shared" si="25"/>
        <v>6.9251860556208383E-2</v>
      </c>
      <c r="S85" s="83">
        <f t="shared" si="25"/>
        <v>9.1856060606060608E-2</v>
      </c>
      <c r="T85" s="82">
        <f t="shared" si="25"/>
        <v>0.14285714285714285</v>
      </c>
      <c r="U85" s="83">
        <f t="shared" si="25"/>
        <v>5.8058522991175102E-2</v>
      </c>
      <c r="V85" s="82">
        <f t="shared" si="25"/>
        <v>0.10432936018632689</v>
      </c>
      <c r="W85" s="83">
        <f t="shared" si="25"/>
        <v>3.6273179556761646E-2</v>
      </c>
      <c r="X85" s="82">
        <f t="shared" si="25"/>
        <v>9.3169837267934902E-2</v>
      </c>
      <c r="Y85" s="83">
        <f t="shared" si="25"/>
        <v>9.0585171988488422E-2</v>
      </c>
      <c r="Z85" s="82">
        <f t="shared" si="25"/>
        <v>7.1815536154018353E-2</v>
      </c>
      <c r="AA85" s="82">
        <f t="shared" si="25"/>
        <v>8.2929246451704242E-2</v>
      </c>
      <c r="AB85" s="101">
        <f t="shared" si="25"/>
        <v>8.1092832382336472E-2</v>
      </c>
      <c r="AC85" s="102">
        <f t="shared" si="25"/>
        <v>7.3017312891270753E-2</v>
      </c>
      <c r="AD85" s="18"/>
      <c r="AE85" s="18"/>
    </row>
    <row r="86" spans="1:31" s="8" customFormat="1" x14ac:dyDescent="0.2">
      <c r="A86" s="87" t="s">
        <v>31</v>
      </c>
      <c r="B86" s="82">
        <f>B22/B31</f>
        <v>9.8138267680781016E-2</v>
      </c>
      <c r="C86" s="83">
        <f t="shared" ref="C86:AC86" si="26">C22/C31</f>
        <v>8.7717558387464672E-2</v>
      </c>
      <c r="D86" s="82">
        <f t="shared" si="26"/>
        <v>4.6936758893280632E-2</v>
      </c>
      <c r="E86" s="83">
        <f t="shared" si="26"/>
        <v>0.10379511452962556</v>
      </c>
      <c r="F86" s="82">
        <f t="shared" si="26"/>
        <v>4.4688026981450253E-2</v>
      </c>
      <c r="G86" s="83">
        <f t="shared" si="26"/>
        <v>0.13115284974093264</v>
      </c>
      <c r="H86" s="82">
        <f t="shared" si="26"/>
        <v>8.2165405453812748E-2</v>
      </c>
      <c r="I86" s="83">
        <f t="shared" si="26"/>
        <v>9.4078682361365976E-2</v>
      </c>
      <c r="J86" s="82">
        <f t="shared" si="26"/>
        <v>0.11370395790436971</v>
      </c>
      <c r="K86" s="83">
        <f t="shared" si="26"/>
        <v>5.3674649050371594E-2</v>
      </c>
      <c r="L86" s="82">
        <f t="shared" si="26"/>
        <v>0.13239409437421595</v>
      </c>
      <c r="M86" s="83">
        <f t="shared" si="26"/>
        <v>3.5411152687779501E-2</v>
      </c>
      <c r="N86" s="82">
        <f t="shared" si="26"/>
        <v>9.2957294230975068E-2</v>
      </c>
      <c r="O86" s="83">
        <f t="shared" si="26"/>
        <v>5.8949867179110382E-2</v>
      </c>
      <c r="P86" s="82">
        <f t="shared" si="26"/>
        <v>6.3355201499531402E-2</v>
      </c>
      <c r="Q86" s="83">
        <f t="shared" si="26"/>
        <v>9.3388530378667969E-2</v>
      </c>
      <c r="R86" s="82">
        <f t="shared" si="26"/>
        <v>6.3141402271837052E-2</v>
      </c>
      <c r="S86" s="83">
        <f t="shared" si="26"/>
        <v>0.1021866391184573</v>
      </c>
      <c r="T86" s="82">
        <f t="shared" si="26"/>
        <v>8.9003547242824901E-2</v>
      </c>
      <c r="U86" s="83">
        <f t="shared" si="26"/>
        <v>5.4342777519739899E-2</v>
      </c>
      <c r="V86" s="82">
        <f t="shared" si="26"/>
        <v>0.17790108234004659</v>
      </c>
      <c r="W86" s="83">
        <f t="shared" si="26"/>
        <v>3.5187697874265039E-2</v>
      </c>
      <c r="X86" s="82">
        <f t="shared" si="26"/>
        <v>7.9417831767132713E-2</v>
      </c>
      <c r="Y86" s="83">
        <f t="shared" si="26"/>
        <v>9.8259558722762777E-2</v>
      </c>
      <c r="Z86" s="82">
        <f t="shared" si="26"/>
        <v>5.9055294381016345E-2</v>
      </c>
      <c r="AA86" s="82">
        <f t="shared" si="26"/>
        <v>9.5812834035323688E-2</v>
      </c>
      <c r="AB86" s="101">
        <f t="shared" si="26"/>
        <v>8.6679690757263506E-2</v>
      </c>
      <c r="AC86" s="102">
        <f t="shared" si="26"/>
        <v>8.4917314681642125E-2</v>
      </c>
      <c r="AD86" s="18"/>
      <c r="AE86" s="18"/>
    </row>
    <row r="87" spans="1:31" s="8" customFormat="1" x14ac:dyDescent="0.2">
      <c r="A87" s="88" t="s">
        <v>32</v>
      </c>
      <c r="B87" s="82">
        <f>B23/B31</f>
        <v>5.5965489839936426E-2</v>
      </c>
      <c r="C87" s="83">
        <f t="shared" ref="C87:AC87" si="27">C23/C31</f>
        <v>8.6825011156840382E-2</v>
      </c>
      <c r="D87" s="82">
        <f t="shared" si="27"/>
        <v>3.2608695652173912E-2</v>
      </c>
      <c r="E87" s="83">
        <f t="shared" si="27"/>
        <v>8.8749894345363872E-2</v>
      </c>
      <c r="F87" s="82">
        <f t="shared" si="27"/>
        <v>2.3819561551433388E-2</v>
      </c>
      <c r="G87" s="83">
        <f t="shared" si="27"/>
        <v>0.11253238341968912</v>
      </c>
      <c r="H87" s="82">
        <f t="shared" si="27"/>
        <v>6.1926297407423989E-2</v>
      </c>
      <c r="I87" s="83">
        <f t="shared" si="27"/>
        <v>8.0830685225797783E-2</v>
      </c>
      <c r="J87" s="82">
        <f t="shared" si="27"/>
        <v>6.131320064058568E-2</v>
      </c>
      <c r="K87" s="83">
        <f t="shared" si="27"/>
        <v>6.3308560418387005E-2</v>
      </c>
      <c r="L87" s="82">
        <f t="shared" si="27"/>
        <v>9.6593650487310626E-2</v>
      </c>
      <c r="M87" s="83">
        <f t="shared" si="27"/>
        <v>2.7379757232819203E-2</v>
      </c>
      <c r="N87" s="82">
        <f t="shared" si="27"/>
        <v>0.1011987584287702</v>
      </c>
      <c r="O87" s="83">
        <f t="shared" si="27"/>
        <v>6.2623636466399138E-2</v>
      </c>
      <c r="P87" s="82">
        <f t="shared" si="27"/>
        <v>5.5295220243673851E-2</v>
      </c>
      <c r="Q87" s="83">
        <f t="shared" si="27"/>
        <v>8.4865457201996841E-2</v>
      </c>
      <c r="R87" s="82">
        <f t="shared" si="27"/>
        <v>4.8726987857422639E-2</v>
      </c>
      <c r="S87" s="83">
        <f t="shared" si="27"/>
        <v>0.10270316804407713</v>
      </c>
      <c r="T87" s="82">
        <f t="shared" si="27"/>
        <v>6.8687520154788781E-2</v>
      </c>
      <c r="U87" s="83">
        <f t="shared" si="27"/>
        <v>2.8797027403622853E-2</v>
      </c>
      <c r="V87" s="82">
        <f t="shared" si="27"/>
        <v>0.12357857240717907</v>
      </c>
      <c r="W87" s="83">
        <f t="shared" si="27"/>
        <v>3.2835820895522387E-2</v>
      </c>
      <c r="X87" s="82">
        <f t="shared" si="27"/>
        <v>4.9851019940407977E-2</v>
      </c>
      <c r="Y87" s="83">
        <f t="shared" si="27"/>
        <v>8.3733040975743453E-2</v>
      </c>
      <c r="Z87" s="82">
        <f t="shared" si="27"/>
        <v>4.7414372061786433E-2</v>
      </c>
      <c r="AA87" s="82">
        <f t="shared" si="27"/>
        <v>0.11184652957208084</v>
      </c>
      <c r="AB87" s="101">
        <f t="shared" si="27"/>
        <v>6.4653888763148176E-2</v>
      </c>
      <c r="AC87" s="102">
        <f t="shared" si="27"/>
        <v>8.1885619140263669E-2</v>
      </c>
      <c r="AD87" s="18"/>
      <c r="AE87" s="18"/>
    </row>
    <row r="88" spans="1:31" s="8" customFormat="1" x14ac:dyDescent="0.2">
      <c r="A88" s="87" t="s">
        <v>33</v>
      </c>
      <c r="B88" s="82">
        <f>B24/B31</f>
        <v>2.9288227948688839E-2</v>
      </c>
      <c r="C88" s="83">
        <f t="shared" ref="C88:AC88" si="28">C24/C31</f>
        <v>5.4792482768879852E-2</v>
      </c>
      <c r="D88" s="82">
        <f t="shared" si="28"/>
        <v>1.1363636363636364E-2</v>
      </c>
      <c r="E88" s="83">
        <f t="shared" si="28"/>
        <v>6.0941594117149861E-2</v>
      </c>
      <c r="F88" s="82">
        <f t="shared" si="28"/>
        <v>1.1242270938729624E-2</v>
      </c>
      <c r="G88" s="83">
        <f t="shared" si="28"/>
        <v>9.2292746113989632E-2</v>
      </c>
      <c r="H88" s="82">
        <f t="shared" si="28"/>
        <v>2.5701876147405184E-2</v>
      </c>
      <c r="I88" s="83">
        <f t="shared" si="28"/>
        <v>5.599069059660744E-2</v>
      </c>
      <c r="J88" s="82">
        <f t="shared" si="28"/>
        <v>3.3173186913749715E-2</v>
      </c>
      <c r="K88" s="83">
        <f t="shared" si="28"/>
        <v>3.8535645472061654E-2</v>
      </c>
      <c r="L88" s="82">
        <f t="shared" si="28"/>
        <v>7.2758853613818397E-2</v>
      </c>
      <c r="M88" s="83">
        <f t="shared" si="28"/>
        <v>1.9165830062973441E-2</v>
      </c>
      <c r="N88" s="82">
        <f t="shared" si="28"/>
        <v>5.8492989403831748E-2</v>
      </c>
      <c r="O88" s="83">
        <f t="shared" si="28"/>
        <v>3.3290001695585825E-2</v>
      </c>
      <c r="P88" s="82">
        <f t="shared" si="28"/>
        <v>3.2239925023430177E-2</v>
      </c>
      <c r="Q88" s="83">
        <f t="shared" si="28"/>
        <v>4.9555582612930721E-2</v>
      </c>
      <c r="R88" s="82">
        <f t="shared" si="28"/>
        <v>2.5616921269095181E-2</v>
      </c>
      <c r="S88" s="83">
        <f t="shared" si="28"/>
        <v>6.6718319559228648E-2</v>
      </c>
      <c r="T88" s="82">
        <f t="shared" si="28"/>
        <v>3.2570138664946791E-2</v>
      </c>
      <c r="U88" s="83">
        <f t="shared" si="28"/>
        <v>2.2294472828611241E-2</v>
      </c>
      <c r="V88" s="82">
        <f t="shared" si="28"/>
        <v>7.6928346348814902E-2</v>
      </c>
      <c r="W88" s="83">
        <f t="shared" si="28"/>
        <v>1.7096336499321574E-2</v>
      </c>
      <c r="X88" s="82">
        <f t="shared" si="28"/>
        <v>2.1086408434563372E-2</v>
      </c>
      <c r="Y88" s="83">
        <f t="shared" si="28"/>
        <v>3.6864464848567903E-2</v>
      </c>
      <c r="Z88" s="82">
        <f t="shared" si="28"/>
        <v>3.2012536377882247E-2</v>
      </c>
      <c r="AA88" s="82">
        <f t="shared" si="28"/>
        <v>6.0312179237603084E-2</v>
      </c>
      <c r="AB88" s="101">
        <f t="shared" si="28"/>
        <v>3.649921974579199E-2</v>
      </c>
      <c r="AC88" s="102">
        <f t="shared" si="28"/>
        <v>5.1013648597840813E-2</v>
      </c>
      <c r="AD88" s="18"/>
      <c r="AE88" s="18"/>
    </row>
    <row r="89" spans="1:31" s="8" customFormat="1" x14ac:dyDescent="0.2">
      <c r="A89" s="88" t="s">
        <v>34</v>
      </c>
      <c r="B89" s="82">
        <f>B25/B31</f>
        <v>6.8112158020206611E-4</v>
      </c>
      <c r="C89" s="83">
        <f t="shared" ref="C89:AC89" si="29">C25/C31</f>
        <v>4.1354688352258639E-2</v>
      </c>
      <c r="D89" s="82">
        <f t="shared" si="29"/>
        <v>2.099802371541502E-3</v>
      </c>
      <c r="E89" s="83">
        <f t="shared" si="29"/>
        <v>4.1585664778970501E-2</v>
      </c>
      <c r="F89" s="82">
        <f t="shared" si="29"/>
        <v>1.6160764474423834E-3</v>
      </c>
      <c r="G89" s="83">
        <f t="shared" si="29"/>
        <v>4.2179404145077717E-2</v>
      </c>
      <c r="H89" s="82">
        <f t="shared" si="29"/>
        <v>3.3582590784937087E-3</v>
      </c>
      <c r="I89" s="83">
        <f t="shared" si="29"/>
        <v>2.3989616434677528E-2</v>
      </c>
      <c r="J89" s="82">
        <f t="shared" si="29"/>
        <v>4.8043925875085793E-3</v>
      </c>
      <c r="K89" s="83">
        <f t="shared" si="29"/>
        <v>1.5139003578309936E-2</v>
      </c>
      <c r="L89" s="82">
        <f t="shared" si="29"/>
        <v>2.0650390813471003E-2</v>
      </c>
      <c r="M89" s="83">
        <f t="shared" si="29"/>
        <v>9.2178516017157978E-3</v>
      </c>
      <c r="N89" s="82">
        <f t="shared" si="29"/>
        <v>1.7392700417424811E-2</v>
      </c>
      <c r="O89" s="83">
        <f t="shared" si="29"/>
        <v>1.328208896173628E-2</v>
      </c>
      <c r="P89" s="82">
        <f t="shared" si="29"/>
        <v>1.2558575445173383E-2</v>
      </c>
      <c r="Q89" s="83">
        <f t="shared" si="29"/>
        <v>1.4610982588579081E-2</v>
      </c>
      <c r="R89" s="82">
        <f t="shared" si="29"/>
        <v>5.483744614179397E-3</v>
      </c>
      <c r="S89" s="83">
        <f t="shared" si="29"/>
        <v>1.928374655647383E-2</v>
      </c>
      <c r="T89" s="82">
        <f t="shared" si="29"/>
        <v>8.0619155111254434E-3</v>
      </c>
      <c r="U89" s="83">
        <f t="shared" si="29"/>
        <v>6.5025545750116119E-3</v>
      </c>
      <c r="V89" s="82">
        <f t="shared" si="29"/>
        <v>1.904370461707083E-2</v>
      </c>
      <c r="W89" s="83">
        <f t="shared" si="29"/>
        <v>7.9601990049751239E-3</v>
      </c>
      <c r="X89" s="82">
        <f t="shared" si="29"/>
        <v>5.1570020628008252E-3</v>
      </c>
      <c r="Y89" s="83">
        <f t="shared" si="29"/>
        <v>1.3978347265999726E-2</v>
      </c>
      <c r="Z89" s="82">
        <f t="shared" si="29"/>
        <v>8.5068278486680107E-3</v>
      </c>
      <c r="AA89" s="82">
        <f t="shared" si="29"/>
        <v>1.8298941705305632E-2</v>
      </c>
      <c r="AB89" s="101">
        <f t="shared" si="29"/>
        <v>8.511322620224665E-3</v>
      </c>
      <c r="AC89" s="102">
        <f t="shared" si="29"/>
        <v>2.2910785793999869E-2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0">C26/C31</f>
        <v>8.4791986909307279E-3</v>
      </c>
      <c r="D90" s="82">
        <f t="shared" si="30"/>
        <v>0</v>
      </c>
      <c r="E90" s="83">
        <f t="shared" si="30"/>
        <v>1.0227368776941931E-2</v>
      </c>
      <c r="F90" s="82">
        <f t="shared" si="30"/>
        <v>2.1079258010118043E-4</v>
      </c>
      <c r="G90" s="83">
        <f t="shared" si="30"/>
        <v>8.743523316062176E-3</v>
      </c>
      <c r="H90" s="82">
        <f t="shared" si="30"/>
        <v>5.3732145255899343E-4</v>
      </c>
      <c r="I90" s="83">
        <f t="shared" si="30"/>
        <v>4.5204314550418472E-3</v>
      </c>
      <c r="J90" s="82">
        <f t="shared" si="30"/>
        <v>2.2878059940517045E-4</v>
      </c>
      <c r="K90" s="83">
        <f t="shared" si="30"/>
        <v>3.0278007156619873E-3</v>
      </c>
      <c r="L90" s="82">
        <f t="shared" si="30"/>
        <v>1.1579658400077198E-3</v>
      </c>
      <c r="M90" s="83">
        <f t="shared" si="30"/>
        <v>1.8253171488546134E-4</v>
      </c>
      <c r="N90" s="82">
        <f t="shared" si="30"/>
        <v>3.2109600770630417E-4</v>
      </c>
      <c r="O90" s="83">
        <f t="shared" si="30"/>
        <v>1.8651444073927543E-3</v>
      </c>
      <c r="P90" s="82">
        <f t="shared" si="30"/>
        <v>1.8744142455482662E-4</v>
      </c>
      <c r="Q90" s="83">
        <f t="shared" si="30"/>
        <v>1.8263728235723851E-3</v>
      </c>
      <c r="R90" s="82">
        <f t="shared" si="30"/>
        <v>1.5667841754798275E-4</v>
      </c>
      <c r="S90" s="83">
        <f t="shared" si="30"/>
        <v>3.1852617079889808E-3</v>
      </c>
      <c r="T90" s="82">
        <f t="shared" si="30"/>
        <v>0</v>
      </c>
      <c r="U90" s="83">
        <f t="shared" si="30"/>
        <v>3.251277287505806E-3</v>
      </c>
      <c r="V90" s="82">
        <f t="shared" si="30"/>
        <v>1.3700506918755994E-4</v>
      </c>
      <c r="W90" s="83">
        <f t="shared" si="30"/>
        <v>1.8091361374943465E-4</v>
      </c>
      <c r="X90" s="82">
        <f t="shared" si="30"/>
        <v>4.5840018336007336E-4</v>
      </c>
      <c r="Y90" s="83">
        <f t="shared" si="30"/>
        <v>1.2333835822940934E-3</v>
      </c>
      <c r="Z90" s="82">
        <f t="shared" si="30"/>
        <v>1.343183344526528E-4</v>
      </c>
      <c r="AA90" s="82">
        <f t="shared" si="30"/>
        <v>2.4776129968498922E-4</v>
      </c>
      <c r="AB90" s="101">
        <f t="shared" si="30"/>
        <v>2.799385326455978E-4</v>
      </c>
      <c r="AC90" s="102">
        <f t="shared" si="30"/>
        <v>3.7239724760239432E-3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1">C27/C31</f>
        <v>1.4875787177071452E-4</v>
      </c>
      <c r="D91" s="82">
        <f t="shared" si="31"/>
        <v>0</v>
      </c>
      <c r="E91" s="83">
        <f t="shared" si="31"/>
        <v>0</v>
      </c>
      <c r="F91" s="82">
        <f t="shared" si="31"/>
        <v>0</v>
      </c>
      <c r="G91" s="83">
        <f t="shared" si="31"/>
        <v>0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1.7903713827038187E-5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0.99999999999999989</v>
      </c>
      <c r="C95" s="79">
        <f t="shared" ref="C95:AC95" si="35">SUM(C71:C94)</f>
        <v>1</v>
      </c>
      <c r="D95" s="78">
        <f t="shared" si="35"/>
        <v>1</v>
      </c>
      <c r="E95" s="79">
        <f t="shared" si="35"/>
        <v>1</v>
      </c>
      <c r="F95" s="78">
        <f t="shared" si="35"/>
        <v>1.0000000000000002</v>
      </c>
      <c r="G95" s="79">
        <f t="shared" si="35"/>
        <v>1</v>
      </c>
      <c r="H95" s="78">
        <f t="shared" si="35"/>
        <v>1</v>
      </c>
      <c r="I95" s="79">
        <f t="shared" si="35"/>
        <v>1</v>
      </c>
      <c r="J95" s="78">
        <f t="shared" si="35"/>
        <v>0.99999999999999989</v>
      </c>
      <c r="K95" s="78">
        <f t="shared" si="35"/>
        <v>1</v>
      </c>
      <c r="L95" s="78">
        <f t="shared" si="35"/>
        <v>0.99999999999999989</v>
      </c>
      <c r="M95" s="79">
        <f t="shared" si="35"/>
        <v>1</v>
      </c>
      <c r="N95" s="78">
        <f t="shared" si="35"/>
        <v>1</v>
      </c>
      <c r="O95" s="79">
        <f t="shared" si="35"/>
        <v>0.99999999999999989</v>
      </c>
      <c r="P95" s="78">
        <f t="shared" si="35"/>
        <v>1</v>
      </c>
      <c r="Q95" s="79">
        <f t="shared" si="35"/>
        <v>0.99999999999999978</v>
      </c>
      <c r="R95" s="78">
        <f t="shared" si="35"/>
        <v>1.0000000000000002</v>
      </c>
      <c r="S95" s="79">
        <f t="shared" si="35"/>
        <v>0.99999999999999989</v>
      </c>
      <c r="T95" s="78">
        <f t="shared" si="35"/>
        <v>0.99999999999999978</v>
      </c>
      <c r="U95" s="79">
        <f t="shared" si="35"/>
        <v>1.0000000000000002</v>
      </c>
      <c r="V95" s="78">
        <f t="shared" si="35"/>
        <v>1.0000000000000002</v>
      </c>
      <c r="W95" s="79">
        <f t="shared" si="35"/>
        <v>1</v>
      </c>
      <c r="X95" s="78">
        <f t="shared" si="35"/>
        <v>1</v>
      </c>
      <c r="Y95" s="79">
        <f t="shared" si="35"/>
        <v>1</v>
      </c>
      <c r="Z95" s="78">
        <f t="shared" si="35"/>
        <v>1</v>
      </c>
      <c r="AA95" s="78">
        <f t="shared" si="35"/>
        <v>1.0000000000000002</v>
      </c>
      <c r="AB95" s="78">
        <f t="shared" si="35"/>
        <v>0.99999999999999989</v>
      </c>
      <c r="AC95" s="80">
        <f t="shared" si="35"/>
        <v>1</v>
      </c>
      <c r="AD95" s="81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47" zoomScale="90" zoomScaleNormal="90" zoomScalePageLayoutView="90" workbookViewId="0">
      <selection activeCell="I17" sqref="I17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43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42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3" t="s">
        <v>0</v>
      </c>
      <c r="B5" s="262" t="s">
        <v>1</v>
      </c>
      <c r="C5" s="263"/>
      <c r="D5" s="262" t="s">
        <v>2</v>
      </c>
      <c r="E5" s="263"/>
      <c r="F5" s="262" t="s">
        <v>3</v>
      </c>
      <c r="G5" s="263"/>
      <c r="H5" s="262" t="s">
        <v>4</v>
      </c>
      <c r="I5" s="263"/>
      <c r="J5" s="262" t="s">
        <v>5</v>
      </c>
      <c r="K5" s="263"/>
      <c r="L5" s="262" t="s">
        <v>6</v>
      </c>
      <c r="M5" s="263"/>
      <c r="N5" s="262" t="s">
        <v>7</v>
      </c>
      <c r="O5" s="263"/>
      <c r="P5" s="277" t="s">
        <v>8</v>
      </c>
      <c r="Q5" s="263"/>
      <c r="R5" s="262" t="s">
        <v>9</v>
      </c>
      <c r="S5" s="263"/>
      <c r="T5" s="262" t="s">
        <v>10</v>
      </c>
      <c r="U5" s="263"/>
      <c r="V5" s="262" t="s">
        <v>11</v>
      </c>
      <c r="W5" s="263"/>
      <c r="X5" s="262" t="s">
        <v>12</v>
      </c>
      <c r="Y5" s="263"/>
      <c r="Z5" s="262" t="s">
        <v>40</v>
      </c>
      <c r="AA5" s="263"/>
      <c r="AB5" s="262" t="s">
        <v>41</v>
      </c>
      <c r="AC5" s="263"/>
    </row>
    <row r="6" spans="1:29" ht="15" thickTop="1" thickBot="1" x14ac:dyDescent="0.3">
      <c r="A6" s="274"/>
      <c r="B6" s="93" t="s">
        <v>14</v>
      </c>
      <c r="C6" s="39" t="s">
        <v>15</v>
      </c>
      <c r="D6" s="34" t="s">
        <v>14</v>
      </c>
      <c r="E6" s="35" t="s">
        <v>15</v>
      </c>
      <c r="F6" s="93" t="s">
        <v>14</v>
      </c>
      <c r="G6" s="39" t="s">
        <v>15</v>
      </c>
      <c r="H6" s="34" t="s">
        <v>14</v>
      </c>
      <c r="I6" s="35" t="s">
        <v>15</v>
      </c>
      <c r="J6" s="93" t="s">
        <v>14</v>
      </c>
      <c r="K6" s="39" t="s">
        <v>15</v>
      </c>
      <c r="L6" s="34" t="s">
        <v>14</v>
      </c>
      <c r="M6" s="31" t="s">
        <v>15</v>
      </c>
      <c r="N6" s="93" t="s">
        <v>14</v>
      </c>
      <c r="O6" s="94" t="s">
        <v>15</v>
      </c>
      <c r="P6" s="45" t="s">
        <v>14</v>
      </c>
      <c r="Q6" s="32" t="s">
        <v>15</v>
      </c>
      <c r="R6" s="34" t="s">
        <v>14</v>
      </c>
      <c r="S6" s="95" t="s">
        <v>15</v>
      </c>
      <c r="T6" s="31" t="s">
        <v>14</v>
      </c>
      <c r="U6" s="32" t="s">
        <v>15</v>
      </c>
      <c r="V6" s="34" t="s">
        <v>14</v>
      </c>
      <c r="W6" s="95" t="s">
        <v>15</v>
      </c>
      <c r="X6" s="31" t="s">
        <v>14</v>
      </c>
      <c r="Y6" s="32" t="s">
        <v>15</v>
      </c>
      <c r="Z6" s="34" t="s">
        <v>14</v>
      </c>
      <c r="AA6" s="95" t="s">
        <v>15</v>
      </c>
      <c r="AB6" s="36" t="s">
        <v>14</v>
      </c>
      <c r="AC6" s="39" t="s">
        <v>15</v>
      </c>
    </row>
    <row r="7" spans="1:29" ht="13.5" thickTop="1" x14ac:dyDescent="0.2">
      <c r="A7" s="90" t="s">
        <v>16</v>
      </c>
      <c r="B7" s="33">
        <f>SUM(Daily!B195,Daily!B350,Daily!B412,Daily!B629,Daily!B846)</f>
        <v>0</v>
      </c>
      <c r="C7" s="40">
        <f>SUM(Daily!C195,Daily!C350,Daily!C412,Daily!C629,Daily!C846)</f>
        <v>0</v>
      </c>
      <c r="D7" s="33">
        <f>SUM(Daily!D195,Daily!D350,Daily!D412,Daily!D629,Daily!D846)</f>
        <v>0</v>
      </c>
      <c r="E7" s="40">
        <f>SUM(Daily!E195,Daily!E350,Daily!E412,Daily!E629,Daily!E846)</f>
        <v>0</v>
      </c>
      <c r="F7" s="33">
        <f>SUM(Daily!F195,Daily!F350,Daily!F412,Daily!F629,Daily!F846)</f>
        <v>0</v>
      </c>
      <c r="G7" s="40">
        <f>SUM(Daily!G195,Daily!G350,Daily!G412,Daily!G629,Daily!G846)</f>
        <v>0</v>
      </c>
      <c r="H7" s="33">
        <f>SUM(Daily!H195,Daily!H350,Daily!H412,Daily!H629,Daily!H846)</f>
        <v>0</v>
      </c>
      <c r="I7" s="40">
        <f>SUM(Daily!I195,Daily!I350,Daily!I412,Daily!I629,Daily!I846)</f>
        <v>0</v>
      </c>
      <c r="J7" s="33">
        <f>SUM(Daily!J195,Daily!J350,Daily!J412,Daily!J629,Daily!J846)</f>
        <v>0</v>
      </c>
      <c r="K7" s="40">
        <f>SUM(Daily!K195,Daily!K350,Daily!K412,Daily!K629,Daily!K846)</f>
        <v>0</v>
      </c>
      <c r="L7" s="33">
        <f>SUM(Daily!L195,Daily!L350,Daily!L412,Daily!L629,Daily!L846)</f>
        <v>0</v>
      </c>
      <c r="M7" s="40">
        <f>SUM(Daily!M195,Daily!M350,Daily!M412,Daily!M629,Daily!M846)</f>
        <v>0</v>
      </c>
      <c r="N7" s="33">
        <f>SUM(Daily!N195,Daily!N350,Daily!N412,Daily!N629,Daily!N846)</f>
        <v>0</v>
      </c>
      <c r="O7" s="40">
        <f>SUM(Daily!O195,Daily!O350,Daily!O412,Daily!O629,Daily!O846)</f>
        <v>0</v>
      </c>
      <c r="P7" s="33">
        <f>SUM(Daily!P195,Daily!P350,Daily!P412,Daily!P629,Daily!P846)</f>
        <v>0</v>
      </c>
      <c r="Q7" s="40">
        <f>SUM(Daily!Q195,Daily!Q350,Daily!Q412,Daily!Q629,Daily!Q846)</f>
        <v>0</v>
      </c>
      <c r="R7" s="33">
        <f>SUM(Daily!R195,Daily!R350,Daily!R412,Daily!R629,Daily!R846)</f>
        <v>0</v>
      </c>
      <c r="S7" s="40">
        <f>SUM(Daily!S195,Daily!S350,Daily!S412,Daily!S629,Daily!S846)</f>
        <v>0</v>
      </c>
      <c r="T7" s="33">
        <f>SUM(Daily!T195,Daily!T350,Daily!T412,Daily!T629,Daily!T846)</f>
        <v>0</v>
      </c>
      <c r="U7" s="40">
        <f>SUM(Daily!U195,Daily!U350,Daily!U412,Daily!U629,Daily!U846)</f>
        <v>0</v>
      </c>
      <c r="V7" s="33">
        <f>SUM(Daily!V195,Daily!V350,Daily!V412,Daily!V629,Daily!V846)</f>
        <v>0</v>
      </c>
      <c r="W7" s="40">
        <f>SUM(Daily!W195,Daily!W350,Daily!W412,Daily!W629,Daily!W846)</f>
        <v>0</v>
      </c>
      <c r="X7" s="33">
        <f>SUM(Daily!X195,Daily!X350,Daily!X412,Daily!X629,Daily!X846)</f>
        <v>0</v>
      </c>
      <c r="Y7" s="40">
        <f>SUM(Daily!Y195,Daily!Y350,Daily!Y412,Daily!Y629,Daily!Y846)</f>
        <v>0</v>
      </c>
      <c r="Z7" s="33">
        <f>SUM(Daily!Z195,Daily!Z350,Daily!Z412,Daily!Z629,Daily!Z846)</f>
        <v>0</v>
      </c>
      <c r="AA7" s="40">
        <f>SUM(Daily!AA195,Daily!AA350,Daily!AA412,Daily!AA629,Daily!AA846)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 x14ac:dyDescent="0.2">
      <c r="A8" s="91" t="s">
        <v>17</v>
      </c>
      <c r="B8" s="3">
        <f>SUM(Daily!B196,Daily!B351,Daily!B413,Daily!B630,Daily!B847)</f>
        <v>201</v>
      </c>
      <c r="C8" s="30">
        <f>SUM(Daily!C196,Daily!C351,Daily!C413,Daily!C630,Daily!C847)</f>
        <v>0</v>
      </c>
      <c r="D8" s="3">
        <f>SUM(Daily!D196,Daily!D351,Daily!D413,Daily!D630,Daily!D847)</f>
        <v>177</v>
      </c>
      <c r="E8" s="30">
        <f>SUM(Daily!E196,Daily!E351,Daily!E413,Daily!E630,Daily!E847)</f>
        <v>1</v>
      </c>
      <c r="F8" s="3">
        <f>SUM(Daily!F196,Daily!F351,Daily!F413,Daily!F630,Daily!F847)</f>
        <v>282</v>
      </c>
      <c r="G8" s="30">
        <f>SUM(Daily!G196,Daily!G351,Daily!G413,Daily!G630,Daily!G847)</f>
        <v>4</v>
      </c>
      <c r="H8" s="3">
        <f>SUM(Daily!H196,Daily!H351,Daily!H413,Daily!H630,Daily!H847)</f>
        <v>155</v>
      </c>
      <c r="I8" s="30">
        <f>SUM(Daily!I196,Daily!I351,Daily!I413,Daily!I630,Daily!I847)</f>
        <v>18</v>
      </c>
      <c r="J8" s="3">
        <f>SUM(Daily!J196,Daily!J351,Daily!J413,Daily!J630,Daily!J847)</f>
        <v>21</v>
      </c>
      <c r="K8" s="30">
        <f>SUM(Daily!K196,Daily!K351,Daily!K413,Daily!K630,Daily!K847)</f>
        <v>20</v>
      </c>
      <c r="L8" s="3">
        <f>SUM(Daily!L196,Daily!L351,Daily!L413,Daily!L630,Daily!L847)</f>
        <v>24</v>
      </c>
      <c r="M8" s="30">
        <f>SUM(Daily!M196,Daily!M351,Daily!M413,Daily!M630,Daily!M847)</f>
        <v>38</v>
      </c>
      <c r="N8" s="3">
        <f>SUM(Daily!N196,Daily!N351,Daily!N413,Daily!N630,Daily!N847)</f>
        <v>43</v>
      </c>
      <c r="O8" s="30">
        <f>SUM(Daily!O196,Daily!O351,Daily!O413,Daily!O630,Daily!O847)</f>
        <v>11</v>
      </c>
      <c r="P8" s="3">
        <f>SUM(Daily!P196,Daily!P351,Daily!P413,Daily!P630,Daily!P847)</f>
        <v>12</v>
      </c>
      <c r="Q8" s="30">
        <f>SUM(Daily!Q196,Daily!Q351,Daily!Q413,Daily!Q630,Daily!Q847)</f>
        <v>1</v>
      </c>
      <c r="R8" s="3">
        <f>SUM(Daily!R196,Daily!R351,Daily!R413,Daily!R630,Daily!R847)</f>
        <v>16</v>
      </c>
      <c r="S8" s="30">
        <f>SUM(Daily!S196,Daily!S351,Daily!S413,Daily!S630,Daily!S847)</f>
        <v>5</v>
      </c>
      <c r="T8" s="3">
        <f>SUM(Daily!T196,Daily!T351,Daily!T413,Daily!T630,Daily!T847)</f>
        <v>2</v>
      </c>
      <c r="U8" s="30">
        <f>SUM(Daily!U196,Daily!U351,Daily!U413,Daily!U630,Daily!U847)</f>
        <v>0</v>
      </c>
      <c r="V8" s="3">
        <f>SUM(Daily!V196,Daily!V351,Daily!V413,Daily!V630,Daily!V847)</f>
        <v>0</v>
      </c>
      <c r="W8" s="30">
        <f>SUM(Daily!W196,Daily!W351,Daily!W413,Daily!W630,Daily!W847)</f>
        <v>0</v>
      </c>
      <c r="X8" s="3">
        <f>SUM(Daily!X196,Daily!X351,Daily!X413,Daily!X630,Daily!X847)</f>
        <v>2</v>
      </c>
      <c r="Y8" s="30">
        <f>SUM(Daily!Y196,Daily!Y351,Daily!Y413,Daily!Y630,Daily!Y847)</f>
        <v>0</v>
      </c>
      <c r="Z8" s="3">
        <f>SUM(Daily!Z196,Daily!Z351,Daily!Z413,Daily!Z630,Daily!Z847)</f>
        <v>0</v>
      </c>
      <c r="AA8" s="30">
        <f>SUM(Daily!AA196,Daily!AA351,Daily!AA413,Daily!AA630,Daily!AA847)</f>
        <v>0</v>
      </c>
      <c r="AB8" s="109">
        <f t="shared" ref="AB8:AC30" si="0">B8+D8+F8+H8+J8+L8+N8+P8+R8+T8+V8+X8+Z8</f>
        <v>935</v>
      </c>
      <c r="AC8" s="19">
        <f t="shared" si="0"/>
        <v>98</v>
      </c>
    </row>
    <row r="9" spans="1:29" x14ac:dyDescent="0.2">
      <c r="A9" s="92" t="s">
        <v>18</v>
      </c>
      <c r="B9" s="3">
        <f>SUM(Daily!B197,Daily!B352,Daily!B414,Daily!B631,Daily!B848)</f>
        <v>702</v>
      </c>
      <c r="C9" s="30">
        <f>SUM(Daily!C197,Daily!C352,Daily!C414,Daily!C631,Daily!C848)</f>
        <v>0</v>
      </c>
      <c r="D9" s="3">
        <f>SUM(Daily!D197,Daily!D352,Daily!D414,Daily!D631,Daily!D848)</f>
        <v>358</v>
      </c>
      <c r="E9" s="30">
        <f>SUM(Daily!E197,Daily!E352,Daily!E414,Daily!E631,Daily!E848)</f>
        <v>14</v>
      </c>
      <c r="F9" s="3">
        <f>SUM(Daily!F197,Daily!F352,Daily!F414,Daily!F631,Daily!F848)</f>
        <v>920</v>
      </c>
      <c r="G9" s="30">
        <f>SUM(Daily!G197,Daily!G352,Daily!G414,Daily!G631,Daily!G848)</f>
        <v>38</v>
      </c>
      <c r="H9" s="3">
        <f>SUM(Daily!H197,Daily!H352,Daily!H414,Daily!H631,Daily!H848)</f>
        <v>811</v>
      </c>
      <c r="I9" s="30">
        <f>SUM(Daily!I197,Daily!I352,Daily!I414,Daily!I631,Daily!I848)</f>
        <v>200</v>
      </c>
      <c r="J9" s="3">
        <f>SUM(Daily!J197,Daily!J352,Daily!J414,Daily!J631,Daily!J848)</f>
        <v>119</v>
      </c>
      <c r="K9" s="30">
        <f>SUM(Daily!K197,Daily!K352,Daily!K414,Daily!K631,Daily!K848)</f>
        <v>72</v>
      </c>
      <c r="L9" s="3">
        <f>SUM(Daily!L197,Daily!L352,Daily!L414,Daily!L631,Daily!L848)</f>
        <v>204</v>
      </c>
      <c r="M9" s="30">
        <f>SUM(Daily!M197,Daily!M352,Daily!M414,Daily!M631,Daily!M848)</f>
        <v>448</v>
      </c>
      <c r="N9" s="3">
        <f>SUM(Daily!N197,Daily!N352,Daily!N414,Daily!N631,Daily!N848)</f>
        <v>559</v>
      </c>
      <c r="O9" s="30">
        <f>SUM(Daily!O197,Daily!O352,Daily!O414,Daily!O631,Daily!O848)</f>
        <v>462</v>
      </c>
      <c r="P9" s="3">
        <f>SUM(Daily!P197,Daily!P352,Daily!P414,Daily!P631,Daily!P848)</f>
        <v>385</v>
      </c>
      <c r="Q9" s="30">
        <f>SUM(Daily!Q197,Daily!Q352,Daily!Q414,Daily!Q631,Daily!Q848)</f>
        <v>305</v>
      </c>
      <c r="R9" s="3">
        <f>SUM(Daily!R197,Daily!R352,Daily!R414,Daily!R631,Daily!R848)</f>
        <v>478</v>
      </c>
      <c r="S9" s="30">
        <f>SUM(Daily!S197,Daily!S352,Daily!S414,Daily!S631,Daily!S848)</f>
        <v>266</v>
      </c>
      <c r="T9" s="3">
        <f>SUM(Daily!T197,Daily!T352,Daily!T414,Daily!T631,Daily!T848)</f>
        <v>92</v>
      </c>
      <c r="U9" s="30">
        <f>SUM(Daily!U197,Daily!U352,Daily!U414,Daily!U631,Daily!U848)</f>
        <v>134</v>
      </c>
      <c r="V9" s="3">
        <f>SUM(Daily!V197,Daily!V352,Daily!V414,Daily!V631,Daily!V848)</f>
        <v>197</v>
      </c>
      <c r="W9" s="30">
        <f>SUM(Daily!W197,Daily!W352,Daily!W414,Daily!W631,Daily!W848)</f>
        <v>387</v>
      </c>
      <c r="X9" s="3">
        <f>SUM(Daily!X197,Daily!X352,Daily!X414,Daily!X631,Daily!X848)</f>
        <v>460</v>
      </c>
      <c r="Y9" s="30">
        <f>SUM(Daily!Y197,Daily!Y352,Daily!Y414,Daily!Y631,Daily!Y848)</f>
        <v>262</v>
      </c>
      <c r="Z9" s="3">
        <f>SUM(Daily!Z197,Daily!Z352,Daily!Z414,Daily!Z631,Daily!Z848)</f>
        <v>1206</v>
      </c>
      <c r="AA9" s="30">
        <f>SUM(Daily!AA197,Daily!AA352,Daily!AA414,Daily!AA631,Daily!AA848)</f>
        <v>751</v>
      </c>
      <c r="AB9" s="109">
        <f t="shared" si="0"/>
        <v>6491</v>
      </c>
      <c r="AC9" s="19">
        <f t="shared" si="0"/>
        <v>3339</v>
      </c>
    </row>
    <row r="10" spans="1:29" x14ac:dyDescent="0.2">
      <c r="A10" s="91" t="s">
        <v>19</v>
      </c>
      <c r="B10" s="3">
        <f>SUM(Daily!B198,Daily!B353,Daily!B415,Daily!B632,Daily!B849)</f>
        <v>1124</v>
      </c>
      <c r="C10" s="30">
        <f>SUM(Daily!C198,Daily!C353,Daily!C415,Daily!C632,Daily!C849)</f>
        <v>723</v>
      </c>
      <c r="D10" s="3">
        <f>SUM(Daily!D198,Daily!D353,Daily!D415,Daily!D632,Daily!D849)</f>
        <v>483</v>
      </c>
      <c r="E10" s="30">
        <f>SUM(Daily!E198,Daily!E353,Daily!E415,Daily!E632,Daily!E849)</f>
        <v>546</v>
      </c>
      <c r="F10" s="3">
        <f>SUM(Daily!F198,Daily!F353,Daily!F415,Daily!F632,Daily!F849)</f>
        <v>1161</v>
      </c>
      <c r="G10" s="30">
        <f>SUM(Daily!G198,Daily!G353,Daily!G415,Daily!G632,Daily!G849)</f>
        <v>620</v>
      </c>
      <c r="H10" s="3">
        <f>SUM(Daily!H198,Daily!H353,Daily!H415,Daily!H632,Daily!H849)</f>
        <v>1190</v>
      </c>
      <c r="I10" s="30">
        <f>SUM(Daily!I198,Daily!I353,Daily!I415,Daily!I632,Daily!I849)</f>
        <v>1181</v>
      </c>
      <c r="J10" s="3">
        <f>SUM(Daily!J198,Daily!J353,Daily!J415,Daily!J632,Daily!J849)</f>
        <v>220</v>
      </c>
      <c r="K10" s="30">
        <f>SUM(Daily!K198,Daily!K353,Daily!K415,Daily!K632,Daily!K849)</f>
        <v>239</v>
      </c>
      <c r="L10" s="3">
        <f>SUM(Daily!L198,Daily!L353,Daily!L415,Daily!L632,Daily!L849)</f>
        <v>395</v>
      </c>
      <c r="M10" s="30">
        <f>SUM(Daily!M198,Daily!M353,Daily!M415,Daily!M632,Daily!M849)</f>
        <v>737</v>
      </c>
      <c r="N10" s="3">
        <f>SUM(Daily!N198,Daily!N353,Daily!N415,Daily!N632,Daily!N849)</f>
        <v>888</v>
      </c>
      <c r="O10" s="30">
        <f>SUM(Daily!O198,Daily!O353,Daily!O415,Daily!O632,Daily!O849)</f>
        <v>1059</v>
      </c>
      <c r="P10" s="3">
        <f>SUM(Daily!P198,Daily!P353,Daily!P415,Daily!P632,Daily!P849)</f>
        <v>608</v>
      </c>
      <c r="Q10" s="30">
        <f>SUM(Daily!Q198,Daily!Q353,Daily!Q415,Daily!Q632,Daily!Q849)</f>
        <v>388</v>
      </c>
      <c r="R10" s="3">
        <f>SUM(Daily!R198,Daily!R353,Daily!R415,Daily!R632,Daily!R849)</f>
        <v>783</v>
      </c>
      <c r="S10" s="30">
        <f>SUM(Daily!S198,Daily!S353,Daily!S415,Daily!S632,Daily!S849)</f>
        <v>562</v>
      </c>
      <c r="T10" s="3">
        <f>SUM(Daily!T198,Daily!T353,Daily!T415,Daily!T632,Daily!T849)</f>
        <v>154</v>
      </c>
      <c r="U10" s="30">
        <f>SUM(Daily!U198,Daily!U353,Daily!U415,Daily!U632,Daily!U849)</f>
        <v>217</v>
      </c>
      <c r="V10" s="3">
        <f>SUM(Daily!V198,Daily!V353,Daily!V415,Daily!V632,Daily!V849)</f>
        <v>407</v>
      </c>
      <c r="W10" s="30">
        <f>SUM(Daily!W198,Daily!W353,Daily!W415,Daily!W632,Daily!W849)</f>
        <v>709</v>
      </c>
      <c r="X10" s="3">
        <f>SUM(Daily!X198,Daily!X353,Daily!X415,Daily!X632,Daily!X849)</f>
        <v>621</v>
      </c>
      <c r="Y10" s="30">
        <f>SUM(Daily!Y198,Daily!Y353,Daily!Y415,Daily!Y632,Daily!Y849)</f>
        <v>455</v>
      </c>
      <c r="Z10" s="3">
        <f>SUM(Daily!Z198,Daily!Z353,Daily!Z415,Daily!Z632,Daily!Z849)</f>
        <v>1591</v>
      </c>
      <c r="AA10" s="30">
        <f>SUM(Daily!AA198,Daily!AA353,Daily!AA415,Daily!AA632,Daily!AA849)</f>
        <v>1416</v>
      </c>
      <c r="AB10" s="109">
        <f t="shared" si="0"/>
        <v>9625</v>
      </c>
      <c r="AC10" s="19">
        <f t="shared" si="0"/>
        <v>8852</v>
      </c>
    </row>
    <row r="11" spans="1:29" x14ac:dyDescent="0.2">
      <c r="A11" s="92" t="s">
        <v>20</v>
      </c>
      <c r="B11" s="3">
        <f>SUM(Daily!B199,Daily!B354,Daily!B416,Daily!B633,Daily!B850)</f>
        <v>1533</v>
      </c>
      <c r="C11" s="30">
        <f>SUM(Daily!C199,Daily!C354,Daily!C416,Daily!C633,Daily!C850)</f>
        <v>1079</v>
      </c>
      <c r="D11" s="3">
        <f>SUM(Daily!D199,Daily!D354,Daily!D416,Daily!D633,Daily!D850)</f>
        <v>726</v>
      </c>
      <c r="E11" s="30">
        <f>SUM(Daily!E199,Daily!E354,Daily!E416,Daily!E633,Daily!E850)</f>
        <v>640</v>
      </c>
      <c r="F11" s="3">
        <f>SUM(Daily!F199,Daily!F354,Daily!F416,Daily!F633,Daily!F850)</f>
        <v>1638</v>
      </c>
      <c r="G11" s="30">
        <f>SUM(Daily!G199,Daily!G354,Daily!G416,Daily!G633,Daily!G850)</f>
        <v>584</v>
      </c>
      <c r="H11" s="3">
        <f>SUM(Daily!H199,Daily!H354,Daily!H416,Daily!H633,Daily!H850)</f>
        <v>1877</v>
      </c>
      <c r="I11" s="30">
        <f>SUM(Daily!I199,Daily!I354,Daily!I416,Daily!I633,Daily!I850)</f>
        <v>1368</v>
      </c>
      <c r="J11" s="3">
        <f>SUM(Daily!J199,Daily!J354,Daily!J416,Daily!J633,Daily!J850)</f>
        <v>296</v>
      </c>
      <c r="K11" s="30">
        <f>SUM(Daily!K199,Daily!K354,Daily!K416,Daily!K633,Daily!K850)</f>
        <v>310</v>
      </c>
      <c r="L11" s="3">
        <f>SUM(Daily!L199,Daily!L354,Daily!L416,Daily!L633,Daily!L850)</f>
        <v>514</v>
      </c>
      <c r="M11" s="30">
        <f>SUM(Daily!M199,Daily!M354,Daily!M416,Daily!M633,Daily!M850)</f>
        <v>1226</v>
      </c>
      <c r="N11" s="3">
        <f>SUM(Daily!N199,Daily!N354,Daily!N416,Daily!N633,Daily!N850)</f>
        <v>1125</v>
      </c>
      <c r="O11" s="30">
        <f>SUM(Daily!O199,Daily!O354,Daily!O416,Daily!O633,Daily!O850)</f>
        <v>1610</v>
      </c>
      <c r="P11" s="3">
        <f>SUM(Daily!P199,Daily!P354,Daily!P416,Daily!P633,Daily!P850)</f>
        <v>765</v>
      </c>
      <c r="Q11" s="30">
        <f>SUM(Daily!Q199,Daily!Q354,Daily!Q416,Daily!Q633,Daily!Q850)</f>
        <v>408</v>
      </c>
      <c r="R11" s="3">
        <f>SUM(Daily!R199,Daily!R354,Daily!R416,Daily!R633,Daily!R850)</f>
        <v>1130</v>
      </c>
      <c r="S11" s="30">
        <f>SUM(Daily!S199,Daily!S354,Daily!S416,Daily!S633,Daily!S850)</f>
        <v>639</v>
      </c>
      <c r="T11" s="3">
        <f>SUM(Daily!T199,Daily!T354,Daily!T416,Daily!T633,Daily!T850)</f>
        <v>204</v>
      </c>
      <c r="U11" s="30">
        <f>SUM(Daily!U199,Daily!U354,Daily!U416,Daily!U633,Daily!U850)</f>
        <v>216</v>
      </c>
      <c r="V11" s="3">
        <f>SUM(Daily!V199,Daily!V354,Daily!V416,Daily!V633,Daily!V850)</f>
        <v>518</v>
      </c>
      <c r="W11" s="30">
        <f>SUM(Daily!W199,Daily!W354,Daily!W416,Daily!W633,Daily!W850)</f>
        <v>1281</v>
      </c>
      <c r="X11" s="3">
        <f>SUM(Daily!X199,Daily!X354,Daily!X416,Daily!X633,Daily!X850)</f>
        <v>629</v>
      </c>
      <c r="Y11" s="30">
        <f>SUM(Daily!Y199,Daily!Y354,Daily!Y416,Daily!Y633,Daily!Y850)</f>
        <v>504</v>
      </c>
      <c r="Z11" s="3">
        <f>SUM(Daily!Z199,Daily!Z354,Daily!Z416,Daily!Z633,Daily!Z850)</f>
        <v>2177</v>
      </c>
      <c r="AA11" s="30">
        <f>SUM(Daily!AA199,Daily!AA354,Daily!AA416,Daily!AA633,Daily!AA850)</f>
        <v>1686</v>
      </c>
      <c r="AB11" s="109">
        <f t="shared" si="0"/>
        <v>13132</v>
      </c>
      <c r="AC11" s="19">
        <f t="shared" si="0"/>
        <v>11551</v>
      </c>
    </row>
    <row r="12" spans="1:29" x14ac:dyDescent="0.2">
      <c r="A12" s="91" t="s">
        <v>21</v>
      </c>
      <c r="B12" s="3">
        <f>SUM(Daily!B200,Daily!B355,Daily!B417,Daily!B634,Daily!B851)</f>
        <v>2113</v>
      </c>
      <c r="C12" s="30">
        <f>SUM(Daily!C200,Daily!C355,Daily!C417,Daily!C634,Daily!C851)</f>
        <v>1689</v>
      </c>
      <c r="D12" s="3">
        <f>SUM(Daily!D200,Daily!D355,Daily!D417,Daily!D634,Daily!D851)</f>
        <v>1051</v>
      </c>
      <c r="E12" s="30">
        <f>SUM(Daily!E200,Daily!E355,Daily!E417,Daily!E634,Daily!E851)</f>
        <v>586</v>
      </c>
      <c r="F12" s="3">
        <f>SUM(Daily!F200,Daily!F355,Daily!F417,Daily!F634,Daily!F851)</f>
        <v>1955</v>
      </c>
      <c r="G12" s="30">
        <f>SUM(Daily!G200,Daily!G355,Daily!G417,Daily!G634,Daily!G851)</f>
        <v>444</v>
      </c>
      <c r="H12" s="3">
        <f>SUM(Daily!H200,Daily!H355,Daily!H417,Daily!H634,Daily!H851)</f>
        <v>2548</v>
      </c>
      <c r="I12" s="30">
        <f>SUM(Daily!I200,Daily!I355,Daily!I417,Daily!I634,Daily!I851)</f>
        <v>1733</v>
      </c>
      <c r="J12" s="3">
        <f>SUM(Daily!J200,Daily!J355,Daily!J417,Daily!J634,Daily!J851)</f>
        <v>376</v>
      </c>
      <c r="K12" s="30">
        <f>SUM(Daily!K200,Daily!K355,Daily!K417,Daily!K634,Daily!K851)</f>
        <v>456</v>
      </c>
      <c r="L12" s="3">
        <f>SUM(Daily!L200,Daily!L355,Daily!L417,Daily!L634,Daily!L851)</f>
        <v>354</v>
      </c>
      <c r="M12" s="30">
        <f>SUM(Daily!M200,Daily!M355,Daily!M417,Daily!M634,Daily!M851)</f>
        <v>1892</v>
      </c>
      <c r="N12" s="3">
        <f>SUM(Daily!N200,Daily!N355,Daily!N417,Daily!N634,Daily!N851)</f>
        <v>1307</v>
      </c>
      <c r="O12" s="30">
        <f>SUM(Daily!O200,Daily!O355,Daily!O417,Daily!O634,Daily!O851)</f>
        <v>2070</v>
      </c>
      <c r="P12" s="3">
        <f>SUM(Daily!P200,Daily!P355,Daily!P417,Daily!P634,Daily!P851)</f>
        <v>872</v>
      </c>
      <c r="Q12" s="30">
        <f>SUM(Daily!Q200,Daily!Q355,Daily!Q417,Daily!Q634,Daily!Q851)</f>
        <v>481</v>
      </c>
      <c r="R12" s="3">
        <f>SUM(Daily!R200,Daily!R355,Daily!R417,Daily!R634,Daily!R851)</f>
        <v>1389</v>
      </c>
      <c r="S12" s="30">
        <f>SUM(Daily!S200,Daily!S355,Daily!S417,Daily!S634,Daily!S851)</f>
        <v>831</v>
      </c>
      <c r="T12" s="3">
        <f>SUM(Daily!T200,Daily!T355,Daily!T417,Daily!T634,Daily!T851)</f>
        <v>143</v>
      </c>
      <c r="U12" s="30">
        <f>SUM(Daily!U200,Daily!U355,Daily!U417,Daily!U634,Daily!U851)</f>
        <v>158</v>
      </c>
      <c r="V12" s="3">
        <f>SUM(Daily!V200,Daily!V355,Daily!V417,Daily!V634,Daily!V851)</f>
        <v>484</v>
      </c>
      <c r="W12" s="30">
        <f>SUM(Daily!W200,Daily!W355,Daily!W417,Daily!W634,Daily!W851)</f>
        <v>2114</v>
      </c>
      <c r="X12" s="3">
        <f>SUM(Daily!X200,Daily!X355,Daily!X417,Daily!X634,Daily!X851)</f>
        <v>722</v>
      </c>
      <c r="Y12" s="30">
        <f>SUM(Daily!Y200,Daily!Y355,Daily!Y417,Daily!Y634,Daily!Y851)</f>
        <v>483</v>
      </c>
      <c r="Z12" s="3">
        <f>SUM(Daily!Z200,Daily!Z355,Daily!Z417,Daily!Z634,Daily!Z851)</f>
        <v>2249</v>
      </c>
      <c r="AA12" s="30">
        <f>SUM(Daily!AA200,Daily!AA355,Daily!AA417,Daily!AA634,Daily!AA851)</f>
        <v>1695</v>
      </c>
      <c r="AB12" s="109">
        <f t="shared" si="0"/>
        <v>15563</v>
      </c>
      <c r="AC12" s="19">
        <f t="shared" si="0"/>
        <v>14632</v>
      </c>
    </row>
    <row r="13" spans="1:29" x14ac:dyDescent="0.2">
      <c r="A13" s="92" t="s">
        <v>22</v>
      </c>
      <c r="B13" s="3">
        <f>SUM(Daily!B201,Daily!B356,Daily!B418,Daily!B635,Daily!B852)</f>
        <v>1405</v>
      </c>
      <c r="C13" s="30">
        <f>SUM(Daily!C201,Daily!C356,Daily!C418,Daily!C635,Daily!C852)</f>
        <v>1770</v>
      </c>
      <c r="D13" s="3">
        <f>SUM(Daily!D201,Daily!D356,Daily!D418,Daily!D635,Daily!D852)</f>
        <v>723</v>
      </c>
      <c r="E13" s="30">
        <f>SUM(Daily!E201,Daily!E356,Daily!E418,Daily!E635,Daily!E852)</f>
        <v>498</v>
      </c>
      <c r="F13" s="3">
        <f>SUM(Daily!F201,Daily!F356,Daily!F418,Daily!F635,Daily!F852)</f>
        <v>1597</v>
      </c>
      <c r="G13" s="30">
        <f>SUM(Daily!G201,Daily!G356,Daily!G418,Daily!G635,Daily!G852)</f>
        <v>396</v>
      </c>
      <c r="H13" s="3">
        <f>SUM(Daily!H201,Daily!H356,Daily!H418,Daily!H635,Daily!H852)</f>
        <v>1856</v>
      </c>
      <c r="I13" s="30">
        <f>SUM(Daily!I201,Daily!I356,Daily!I418,Daily!I635,Daily!I852)</f>
        <v>1788</v>
      </c>
      <c r="J13" s="3">
        <f>SUM(Daily!J201,Daily!J356,Daily!J418,Daily!J635,Daily!J852)</f>
        <v>279</v>
      </c>
      <c r="K13" s="30">
        <f>SUM(Daily!K201,Daily!K356,Daily!K418,Daily!K635,Daily!K852)</f>
        <v>470</v>
      </c>
      <c r="L13" s="3">
        <f>SUM(Daily!L201,Daily!L356,Daily!L418,Daily!L635,Daily!L852)</f>
        <v>348</v>
      </c>
      <c r="M13" s="30">
        <f>SUM(Daily!M201,Daily!M356,Daily!M418,Daily!M635,Daily!M852)</f>
        <v>1587</v>
      </c>
      <c r="N13" s="3">
        <f>SUM(Daily!N201,Daily!N356,Daily!N418,Daily!N635,Daily!N852)</f>
        <v>988</v>
      </c>
      <c r="O13" s="30">
        <f>SUM(Daily!O201,Daily!O356,Daily!O418,Daily!O635,Daily!O852)</f>
        <v>2244</v>
      </c>
      <c r="P13" s="3">
        <f>SUM(Daily!P201,Daily!P356,Daily!P418,Daily!P635,Daily!P852)</f>
        <v>694</v>
      </c>
      <c r="Q13" s="30">
        <f>SUM(Daily!Q201,Daily!Q356,Daily!Q418,Daily!Q635,Daily!Q852)</f>
        <v>517</v>
      </c>
      <c r="R13" s="3">
        <f>SUM(Daily!R201,Daily!R356,Daily!R418,Daily!R635,Daily!R852)</f>
        <v>1385</v>
      </c>
      <c r="S13" s="30">
        <f>SUM(Daily!S201,Daily!S356,Daily!S418,Daily!S635,Daily!S852)</f>
        <v>765</v>
      </c>
      <c r="T13" s="3">
        <f>SUM(Daily!T201,Daily!T356,Daily!T418,Daily!T635,Daily!T852)</f>
        <v>118</v>
      </c>
      <c r="U13" s="30">
        <f>SUM(Daily!U201,Daily!U356,Daily!U418,Daily!U635,Daily!U852)</f>
        <v>131</v>
      </c>
      <c r="V13" s="3">
        <f>SUM(Daily!V201,Daily!V356,Daily!V418,Daily!V635,Daily!V852)</f>
        <v>410</v>
      </c>
      <c r="W13" s="30">
        <f>SUM(Daily!W201,Daily!W356,Daily!W418,Daily!W635,Daily!W852)</f>
        <v>1992</v>
      </c>
      <c r="X13" s="3">
        <f>SUM(Daily!X201,Daily!X356,Daily!X418,Daily!X635,Daily!X852)</f>
        <v>613</v>
      </c>
      <c r="Y13" s="30">
        <f>SUM(Daily!Y201,Daily!Y356,Daily!Y418,Daily!Y635,Daily!Y852)</f>
        <v>392</v>
      </c>
      <c r="Z13" s="3">
        <f>SUM(Daily!Z201,Daily!Z356,Daily!Z418,Daily!Z635,Daily!Z852)</f>
        <v>1787</v>
      </c>
      <c r="AA13" s="30">
        <f>SUM(Daily!AA201,Daily!AA356,Daily!AA418,Daily!AA635,Daily!AA852)</f>
        <v>1735</v>
      </c>
      <c r="AB13" s="109">
        <f t="shared" si="0"/>
        <v>12203</v>
      </c>
      <c r="AC13" s="19">
        <f t="shared" si="0"/>
        <v>14285</v>
      </c>
    </row>
    <row r="14" spans="1:29" x14ac:dyDescent="0.2">
      <c r="A14" s="91" t="s">
        <v>23</v>
      </c>
      <c r="B14" s="3">
        <f>SUM(Daily!B202,Daily!B357,Daily!B419,Daily!B636,Daily!B853)</f>
        <v>775</v>
      </c>
      <c r="C14" s="30">
        <f>SUM(Daily!C202,Daily!C357,Daily!C419,Daily!C636,Daily!C853)</f>
        <v>1041</v>
      </c>
      <c r="D14" s="3">
        <f>SUM(Daily!D202,Daily!D357,Daily!D419,Daily!D636,Daily!D853)</f>
        <v>514</v>
      </c>
      <c r="E14" s="30">
        <f>SUM(Daily!E202,Daily!E357,Daily!E419,Daily!E636,Daily!E853)</f>
        <v>417</v>
      </c>
      <c r="F14" s="3">
        <f>SUM(Daily!F202,Daily!F357,Daily!F419,Daily!F636,Daily!F853)</f>
        <v>1032</v>
      </c>
      <c r="G14" s="30">
        <f>SUM(Daily!G202,Daily!G357,Daily!G419,Daily!G636,Daily!G853)</f>
        <v>385</v>
      </c>
      <c r="H14" s="3">
        <f>SUM(Daily!H202,Daily!H357,Daily!H419,Daily!H636,Daily!H853)</f>
        <v>1211</v>
      </c>
      <c r="I14" s="30">
        <f>SUM(Daily!I202,Daily!I357,Daily!I419,Daily!I636,Daily!I853)</f>
        <v>1251</v>
      </c>
      <c r="J14" s="3">
        <f>SUM(Daily!J202,Daily!J357,Daily!J419,Daily!J636,Daily!J853)</f>
        <v>201</v>
      </c>
      <c r="K14" s="30">
        <f>SUM(Daily!K202,Daily!K357,Daily!K419,Daily!K636,Daily!K853)</f>
        <v>224</v>
      </c>
      <c r="L14" s="3">
        <f>SUM(Daily!L202,Daily!L357,Daily!L419,Daily!L636,Daily!L853)</f>
        <v>261</v>
      </c>
      <c r="M14" s="30">
        <f>SUM(Daily!M202,Daily!M357,Daily!M419,Daily!M636,Daily!M853)</f>
        <v>802</v>
      </c>
      <c r="N14" s="3">
        <f>SUM(Daily!N202,Daily!N357,Daily!N419,Daily!N636,Daily!N853)</f>
        <v>708</v>
      </c>
      <c r="O14" s="30">
        <f>SUM(Daily!O202,Daily!O357,Daily!O419,Daily!O636,Daily!O853)</f>
        <v>1382</v>
      </c>
      <c r="P14" s="3">
        <f>SUM(Daily!P202,Daily!P357,Daily!P419,Daily!P636,Daily!P853)</f>
        <v>594</v>
      </c>
      <c r="Q14" s="30">
        <f>SUM(Daily!Q202,Daily!Q357,Daily!Q419,Daily!Q636,Daily!Q853)</f>
        <v>437</v>
      </c>
      <c r="R14" s="3">
        <f>SUM(Daily!R202,Daily!R357,Daily!R419,Daily!R636,Daily!R853)</f>
        <v>867</v>
      </c>
      <c r="S14" s="30">
        <f>SUM(Daily!S202,Daily!S357,Daily!S419,Daily!S636,Daily!S853)</f>
        <v>619</v>
      </c>
      <c r="T14" s="3">
        <f>SUM(Daily!T202,Daily!T357,Daily!T419,Daily!T636,Daily!T853)</f>
        <v>98</v>
      </c>
      <c r="U14" s="30">
        <f>SUM(Daily!U202,Daily!U357,Daily!U419,Daily!U636,Daily!U853)</f>
        <v>109</v>
      </c>
      <c r="V14" s="3">
        <f>SUM(Daily!V202,Daily!V357,Daily!V419,Daily!V636,Daily!V853)</f>
        <v>346</v>
      </c>
      <c r="W14" s="30">
        <f>SUM(Daily!W202,Daily!W357,Daily!W419,Daily!W636,Daily!W853)</f>
        <v>1051</v>
      </c>
      <c r="X14" s="3">
        <f>SUM(Daily!X202,Daily!X357,Daily!X419,Daily!X636,Daily!X853)</f>
        <v>431</v>
      </c>
      <c r="Y14" s="30">
        <f>SUM(Daily!Y202,Daily!Y357,Daily!Y419,Daily!Y636,Daily!Y853)</f>
        <v>346</v>
      </c>
      <c r="Z14" s="3">
        <f>SUM(Daily!Z202,Daily!Z357,Daily!Z419,Daily!Z636,Daily!Z853)</f>
        <v>1448</v>
      </c>
      <c r="AA14" s="30">
        <f>SUM(Daily!AA202,Daily!AA357,Daily!AA419,Daily!AA636,Daily!AA853)</f>
        <v>1637</v>
      </c>
      <c r="AB14" s="109">
        <f t="shared" si="0"/>
        <v>8486</v>
      </c>
      <c r="AC14" s="19">
        <f t="shared" si="0"/>
        <v>9701</v>
      </c>
    </row>
    <row r="15" spans="1:29" x14ac:dyDescent="0.2">
      <c r="A15" s="92" t="s">
        <v>24</v>
      </c>
      <c r="B15" s="3">
        <f>SUM(Daily!B203,Daily!B358,Daily!B420,Daily!B637,Daily!B854)</f>
        <v>698</v>
      </c>
      <c r="C15" s="30">
        <f>SUM(Daily!C203,Daily!C358,Daily!C420,Daily!C637,Daily!C854)</f>
        <v>871</v>
      </c>
      <c r="D15" s="3">
        <f>SUM(Daily!D203,Daily!D358,Daily!D420,Daily!D637,Daily!D854)</f>
        <v>385</v>
      </c>
      <c r="E15" s="30">
        <f>SUM(Daily!E203,Daily!E358,Daily!E420,Daily!E637,Daily!E854)</f>
        <v>444</v>
      </c>
      <c r="F15" s="3">
        <f>SUM(Daily!F203,Daily!F358,Daily!F420,Daily!F637,Daily!F854)</f>
        <v>885</v>
      </c>
      <c r="G15" s="30">
        <f>SUM(Daily!G203,Daily!G358,Daily!G420,Daily!G637,Daily!G854)</f>
        <v>370</v>
      </c>
      <c r="H15" s="3">
        <f>SUM(Daily!H203,Daily!H358,Daily!H420,Daily!H637,Daily!H854)</f>
        <v>1031</v>
      </c>
      <c r="I15" s="30">
        <f>SUM(Daily!I203,Daily!I358,Daily!I420,Daily!I637,Daily!I854)</f>
        <v>1166</v>
      </c>
      <c r="J15" s="3">
        <f>SUM(Daily!J203,Daily!J358,Daily!J420,Daily!J637,Daily!J854)</f>
        <v>150</v>
      </c>
      <c r="K15" s="30">
        <f>SUM(Daily!K203,Daily!K358,Daily!K420,Daily!K637,Daily!K854)</f>
        <v>146</v>
      </c>
      <c r="L15" s="3">
        <f>SUM(Daily!L203,Daily!L358,Daily!L420,Daily!L637,Daily!L854)</f>
        <v>259</v>
      </c>
      <c r="M15" s="30">
        <f>SUM(Daily!M203,Daily!M358,Daily!M420,Daily!M637,Daily!M854)</f>
        <v>494</v>
      </c>
      <c r="N15" s="3">
        <f>SUM(Daily!N203,Daily!N358,Daily!N420,Daily!N637,Daily!N854)</f>
        <v>670</v>
      </c>
      <c r="O15" s="30">
        <f>SUM(Daily!O203,Daily!O358,Daily!O420,Daily!O637,Daily!O854)</f>
        <v>801</v>
      </c>
      <c r="P15" s="3">
        <f>SUM(Daily!P203,Daily!P358,Daily!P420,Daily!P637,Daily!P854)</f>
        <v>468</v>
      </c>
      <c r="Q15" s="30">
        <f>SUM(Daily!Q203,Daily!Q358,Daily!Q420,Daily!Q637,Daily!Q854)</f>
        <v>380</v>
      </c>
      <c r="R15" s="3">
        <f>SUM(Daily!R203,Daily!R358,Daily!R420,Daily!R637,Daily!R854)</f>
        <v>779</v>
      </c>
      <c r="S15" s="30">
        <f>SUM(Daily!S203,Daily!S358,Daily!S420,Daily!S637,Daily!S854)</f>
        <v>545</v>
      </c>
      <c r="T15" s="3">
        <f>SUM(Daily!T203,Daily!T358,Daily!T420,Daily!T637,Daily!T854)</f>
        <v>72</v>
      </c>
      <c r="U15" s="30">
        <f>SUM(Daily!U203,Daily!U358,Daily!U420,Daily!U637,Daily!U854)</f>
        <v>72</v>
      </c>
      <c r="V15" s="3">
        <f>SUM(Daily!V203,Daily!V358,Daily!V420,Daily!V637,Daily!V854)</f>
        <v>374</v>
      </c>
      <c r="W15" s="30">
        <f>SUM(Daily!W203,Daily!W358,Daily!W420,Daily!W637,Daily!W854)</f>
        <v>607</v>
      </c>
      <c r="X15" s="3">
        <f>SUM(Daily!X203,Daily!X358,Daily!X420,Daily!X637,Daily!X854)</f>
        <v>365</v>
      </c>
      <c r="Y15" s="30">
        <f>SUM(Daily!Y203,Daily!Y358,Daily!Y420,Daily!Y637,Daily!Y854)</f>
        <v>321</v>
      </c>
      <c r="Z15" s="3">
        <f>SUM(Daily!Z203,Daily!Z358,Daily!Z420,Daily!Z637,Daily!Z854)</f>
        <v>1304</v>
      </c>
      <c r="AA15" s="30">
        <f>SUM(Daily!AA203,Daily!AA358,Daily!AA420,Daily!AA637,Daily!AA854)</f>
        <v>1543</v>
      </c>
      <c r="AB15" s="109">
        <f t="shared" si="0"/>
        <v>7440</v>
      </c>
      <c r="AC15" s="19">
        <f t="shared" si="0"/>
        <v>7760</v>
      </c>
    </row>
    <row r="16" spans="1:29" x14ac:dyDescent="0.2">
      <c r="A16" s="91" t="s">
        <v>25</v>
      </c>
      <c r="B16" s="3">
        <f>SUM(Daily!B204,Daily!B359,Daily!B421,Daily!B638,Daily!B855)</f>
        <v>714</v>
      </c>
      <c r="C16" s="30">
        <f>SUM(Daily!C204,Daily!C359,Daily!C421,Daily!C638,Daily!C855)</f>
        <v>937</v>
      </c>
      <c r="D16" s="3">
        <f>SUM(Daily!D204,Daily!D359,Daily!D421,Daily!D638,Daily!D855)</f>
        <v>357</v>
      </c>
      <c r="E16" s="30">
        <f>SUM(Daily!E204,Daily!E359,Daily!E421,Daily!E638,Daily!E855)</f>
        <v>482</v>
      </c>
      <c r="F16" s="3">
        <f>SUM(Daily!F204,Daily!F359,Daily!F421,Daily!F638,Daily!F855)</f>
        <v>811</v>
      </c>
      <c r="G16" s="30">
        <f>SUM(Daily!G204,Daily!G359,Daily!G421,Daily!G638,Daily!G855)</f>
        <v>423</v>
      </c>
      <c r="H16" s="3">
        <f>SUM(Daily!H204,Daily!H359,Daily!H421,Daily!H638,Daily!H855)</f>
        <v>1136</v>
      </c>
      <c r="I16" s="30">
        <f>SUM(Daily!I204,Daily!I359,Daily!I421,Daily!I638,Daily!I855)</f>
        <v>1076</v>
      </c>
      <c r="J16" s="3">
        <f>SUM(Daily!J204,Daily!J359,Daily!J421,Daily!J638,Daily!J855)</f>
        <v>119</v>
      </c>
      <c r="K16" s="30">
        <f>SUM(Daily!K204,Daily!K359,Daily!K421,Daily!K638,Daily!K855)</f>
        <v>110</v>
      </c>
      <c r="L16" s="3">
        <f>SUM(Daily!L204,Daily!L359,Daily!L421,Daily!L638,Daily!L855)</f>
        <v>281</v>
      </c>
      <c r="M16" s="30">
        <f>SUM(Daily!M204,Daily!M359,Daily!M421,Daily!M638,Daily!M855)</f>
        <v>453</v>
      </c>
      <c r="N16" s="3">
        <f>SUM(Daily!N204,Daily!N359,Daily!N421,Daily!N638,Daily!N855)</f>
        <v>694</v>
      </c>
      <c r="O16" s="30">
        <f>SUM(Daily!O204,Daily!O359,Daily!O421,Daily!O638,Daily!O855)</f>
        <v>757</v>
      </c>
      <c r="P16" s="3">
        <f>SUM(Daily!P204,Daily!P359,Daily!P421,Daily!P638,Daily!P855)</f>
        <v>470</v>
      </c>
      <c r="Q16" s="30">
        <f>SUM(Daily!Q204,Daily!Q359,Daily!Q421,Daily!Q638,Daily!Q855)</f>
        <v>422</v>
      </c>
      <c r="R16" s="3">
        <f>SUM(Daily!R204,Daily!R359,Daily!R421,Daily!R638,Daily!R855)</f>
        <v>655</v>
      </c>
      <c r="S16" s="30">
        <f>SUM(Daily!S204,Daily!S359,Daily!S421,Daily!S638,Daily!S855)</f>
        <v>572</v>
      </c>
      <c r="T16" s="3">
        <f>SUM(Daily!T204,Daily!T359,Daily!T421,Daily!T638,Daily!T855)</f>
        <v>78</v>
      </c>
      <c r="U16" s="30">
        <f>SUM(Daily!U204,Daily!U359,Daily!U421,Daily!U638,Daily!U855)</f>
        <v>79</v>
      </c>
      <c r="V16" s="3">
        <f>SUM(Daily!V204,Daily!V359,Daily!V421,Daily!V638,Daily!V855)</f>
        <v>434</v>
      </c>
      <c r="W16" s="30">
        <f>SUM(Daily!W204,Daily!W359,Daily!W421,Daily!W638,Daily!W855)</f>
        <v>475</v>
      </c>
      <c r="X16" s="3">
        <f>SUM(Daily!X204,Daily!X359,Daily!X421,Daily!X638,Daily!X855)</f>
        <v>320</v>
      </c>
      <c r="Y16" s="30">
        <f>SUM(Daily!Y204,Daily!Y359,Daily!Y421,Daily!Y638,Daily!Y855)</f>
        <v>278</v>
      </c>
      <c r="Z16" s="3">
        <f>SUM(Daily!Z204,Daily!Z359,Daily!Z421,Daily!Z638,Daily!Z855)</f>
        <v>1366</v>
      </c>
      <c r="AA16" s="30">
        <f>SUM(Daily!AA204,Daily!AA359,Daily!AA421,Daily!AA638,Daily!AA855)</f>
        <v>1285</v>
      </c>
      <c r="AB16" s="109">
        <f t="shared" si="0"/>
        <v>7435</v>
      </c>
      <c r="AC16" s="19">
        <f t="shared" si="0"/>
        <v>7349</v>
      </c>
    </row>
    <row r="17" spans="1:29" x14ac:dyDescent="0.2">
      <c r="A17" s="92" t="s">
        <v>26</v>
      </c>
      <c r="B17" s="3">
        <f>SUM(Daily!B205,Daily!B360,Daily!B422,Daily!B639,Daily!B856)</f>
        <v>783</v>
      </c>
      <c r="C17" s="30">
        <f>SUM(Daily!C205,Daily!C360,Daily!C422,Daily!C639,Daily!C856)</f>
        <v>999</v>
      </c>
      <c r="D17" s="3">
        <f>SUM(Daily!D205,Daily!D360,Daily!D422,Daily!D639,Daily!D856)</f>
        <v>350</v>
      </c>
      <c r="E17" s="30">
        <f>SUM(Daily!E205,Daily!E360,Daily!E422,Daily!E639,Daily!E856)</f>
        <v>493</v>
      </c>
      <c r="F17" s="3">
        <f>SUM(Daily!F205,Daily!F360,Daily!F422,Daily!F639,Daily!F856)</f>
        <v>794</v>
      </c>
      <c r="G17" s="30">
        <f>SUM(Daily!G205,Daily!G360,Daily!G422,Daily!G639,Daily!G856)</f>
        <v>406</v>
      </c>
      <c r="H17" s="3">
        <f>SUM(Daily!H205,Daily!H360,Daily!H422,Daily!H639,Daily!H856)</f>
        <v>1122</v>
      </c>
      <c r="I17" s="30">
        <f>SUM(Daily!I205,Daily!I360,Daily!I422,Daily!I639,Daily!I856)</f>
        <v>1086</v>
      </c>
      <c r="J17" s="3">
        <f>SUM(Daily!J205,Daily!J360,Daily!J422,Daily!J639,Daily!J856)</f>
        <v>140</v>
      </c>
      <c r="K17" s="30">
        <f>SUM(Daily!K205,Daily!K360,Daily!K422,Daily!K639,Daily!K856)</f>
        <v>161</v>
      </c>
      <c r="L17" s="3">
        <f>SUM(Daily!L205,Daily!L360,Daily!L422,Daily!L639,Daily!L856)</f>
        <v>345</v>
      </c>
      <c r="M17" s="30">
        <f>SUM(Daily!M205,Daily!M360,Daily!M422,Daily!M639,Daily!M856)</f>
        <v>475</v>
      </c>
      <c r="N17" s="3">
        <f>SUM(Daily!N205,Daily!N360,Daily!N422,Daily!N639,Daily!N856)</f>
        <v>755</v>
      </c>
      <c r="O17" s="30">
        <f>SUM(Daily!O205,Daily!O360,Daily!O422,Daily!O639,Daily!O856)</f>
        <v>853</v>
      </c>
      <c r="P17" s="3">
        <f>SUM(Daily!P205,Daily!P360,Daily!P422,Daily!P639,Daily!P856)</f>
        <v>529</v>
      </c>
      <c r="Q17" s="30">
        <f>SUM(Daily!Q205,Daily!Q360,Daily!Q422,Daily!Q639,Daily!Q856)</f>
        <v>407</v>
      </c>
      <c r="R17" s="3">
        <f>SUM(Daily!R205,Daily!R360,Daily!R422,Daily!R639,Daily!R856)</f>
        <v>693</v>
      </c>
      <c r="S17" s="30">
        <f>SUM(Daily!S205,Daily!S360,Daily!S422,Daily!S639,Daily!S856)</f>
        <v>573</v>
      </c>
      <c r="T17" s="3">
        <f>SUM(Daily!T205,Daily!T360,Daily!T422,Daily!T639,Daily!T856)</f>
        <v>87</v>
      </c>
      <c r="U17" s="30">
        <f>SUM(Daily!U205,Daily!U360,Daily!U422,Daily!U639,Daily!U856)</f>
        <v>86</v>
      </c>
      <c r="V17" s="3">
        <f>SUM(Daily!V205,Daily!V360,Daily!V422,Daily!V639,Daily!V856)</f>
        <v>441</v>
      </c>
      <c r="W17" s="30">
        <f>SUM(Daily!W205,Daily!W360,Daily!W422,Daily!W639,Daily!W856)</f>
        <v>525</v>
      </c>
      <c r="X17" s="3">
        <f>SUM(Daily!X205,Daily!X360,Daily!X422,Daily!X639,Daily!X856)</f>
        <v>300</v>
      </c>
      <c r="Y17" s="30">
        <f>SUM(Daily!Y205,Daily!Y360,Daily!Y422,Daily!Y639,Daily!Y856)</f>
        <v>310</v>
      </c>
      <c r="Z17" s="3">
        <f>SUM(Daily!Z205,Daily!Z360,Daily!Z422,Daily!Z639,Daily!Z856)</f>
        <v>1403</v>
      </c>
      <c r="AA17" s="30">
        <f>SUM(Daily!AA205,Daily!AA360,Daily!AA422,Daily!AA639,Daily!AA856)</f>
        <v>1128</v>
      </c>
      <c r="AB17" s="109">
        <f t="shared" si="0"/>
        <v>7742</v>
      </c>
      <c r="AC17" s="19">
        <f t="shared" si="0"/>
        <v>7502</v>
      </c>
    </row>
    <row r="18" spans="1:29" x14ac:dyDescent="0.2">
      <c r="A18" s="91" t="s">
        <v>27</v>
      </c>
      <c r="B18" s="3">
        <f>SUM(Daily!B206,Daily!B361,Daily!B423,Daily!B640,Daily!B857)</f>
        <v>819</v>
      </c>
      <c r="C18" s="30">
        <f>SUM(Daily!C206,Daily!C361,Daily!C423,Daily!C640,Daily!C857)</f>
        <v>964</v>
      </c>
      <c r="D18" s="3">
        <f>SUM(Daily!D206,Daily!D361,Daily!D423,Daily!D640,Daily!D857)</f>
        <v>400</v>
      </c>
      <c r="E18" s="30">
        <f>SUM(Daily!E206,Daily!E361,Daily!E423,Daily!E640,Daily!E857)</f>
        <v>505</v>
      </c>
      <c r="F18" s="3">
        <f>SUM(Daily!F206,Daily!F361,Daily!F423,Daily!F640,Daily!F857)</f>
        <v>878</v>
      </c>
      <c r="G18" s="30">
        <f>SUM(Daily!G206,Daily!G361,Daily!G423,Daily!G640,Daily!G857)</f>
        <v>473</v>
      </c>
      <c r="H18" s="3">
        <f>SUM(Daily!H206,Daily!H361,Daily!H423,Daily!H640,Daily!H857)</f>
        <v>1248</v>
      </c>
      <c r="I18" s="30">
        <f>SUM(Daily!I206,Daily!I361,Daily!I423,Daily!I640,Daily!I857)</f>
        <v>1067</v>
      </c>
      <c r="J18" s="3">
        <f>SUM(Daily!J206,Daily!J361,Daily!J423,Daily!J640,Daily!J857)</f>
        <v>152</v>
      </c>
      <c r="K18" s="30">
        <f>SUM(Daily!K206,Daily!K361,Daily!K423,Daily!K640,Daily!K857)</f>
        <v>117</v>
      </c>
      <c r="L18" s="3">
        <f>SUM(Daily!L206,Daily!L361,Daily!L423,Daily!L640,Daily!L857)</f>
        <v>415</v>
      </c>
      <c r="M18" s="30">
        <f>SUM(Daily!M206,Daily!M361,Daily!M423,Daily!M640,Daily!M857)</f>
        <v>469</v>
      </c>
      <c r="N18" s="3">
        <f>SUM(Daily!N206,Daily!N361,Daily!N423,Daily!N640,Daily!N857)</f>
        <v>721</v>
      </c>
      <c r="O18" s="30">
        <f>SUM(Daily!O206,Daily!O361,Daily!O423,Daily!O640,Daily!O857)</f>
        <v>862</v>
      </c>
      <c r="P18" s="3">
        <f>SUM(Daily!P206,Daily!P361,Daily!P423,Daily!P640,Daily!P857)</f>
        <v>600</v>
      </c>
      <c r="Q18" s="30">
        <f>SUM(Daily!Q206,Daily!Q361,Daily!Q423,Daily!Q640,Daily!Q857)</f>
        <v>424</v>
      </c>
      <c r="R18" s="3">
        <f>SUM(Daily!R206,Daily!R361,Daily!R423,Daily!R640,Daily!R857)</f>
        <v>627</v>
      </c>
      <c r="S18" s="30">
        <f>SUM(Daily!S206,Daily!S361,Daily!S423,Daily!S640,Daily!S857)</f>
        <v>666</v>
      </c>
      <c r="T18" s="3">
        <f>SUM(Daily!T206,Daily!T361,Daily!T423,Daily!T640,Daily!T857)</f>
        <v>96</v>
      </c>
      <c r="U18" s="30">
        <f>SUM(Daily!U206,Daily!U361,Daily!U423,Daily!U640,Daily!U857)</f>
        <v>94</v>
      </c>
      <c r="V18" s="3">
        <f>SUM(Daily!V206,Daily!V361,Daily!V423,Daily!V640,Daily!V857)</f>
        <v>524</v>
      </c>
      <c r="W18" s="30">
        <f>SUM(Daily!W206,Daily!W361,Daily!W423,Daily!W640,Daily!W857)</f>
        <v>520</v>
      </c>
      <c r="X18" s="3">
        <f>SUM(Daily!X206,Daily!X361,Daily!X423,Daily!X640,Daily!X857)</f>
        <v>372</v>
      </c>
      <c r="Y18" s="30">
        <f>SUM(Daily!Y206,Daily!Y361,Daily!Y423,Daily!Y640,Daily!Y857)</f>
        <v>299</v>
      </c>
      <c r="Z18" s="3">
        <f>SUM(Daily!Z206,Daily!Z361,Daily!Z423,Daily!Z640,Daily!Z857)</f>
        <v>1477</v>
      </c>
      <c r="AA18" s="30">
        <f>SUM(Daily!AA206,Daily!AA361,Daily!AA423,Daily!AA640,Daily!AA857)</f>
        <v>1388</v>
      </c>
      <c r="AB18" s="109">
        <f t="shared" si="0"/>
        <v>8329</v>
      </c>
      <c r="AC18" s="19">
        <f t="shared" si="0"/>
        <v>7848</v>
      </c>
    </row>
    <row r="19" spans="1:29" x14ac:dyDescent="0.2">
      <c r="A19" s="92" t="s">
        <v>28</v>
      </c>
      <c r="B19" s="3">
        <f>SUM(Daily!B207,Daily!B362,Daily!B424,Daily!B641,Daily!B858)</f>
        <v>969</v>
      </c>
      <c r="C19" s="30">
        <f>SUM(Daily!C207,Daily!C362,Daily!C424,Daily!C641,Daily!C858)</f>
        <v>936</v>
      </c>
      <c r="D19" s="3">
        <f>SUM(Daily!D207,Daily!D362,Daily!D424,Daily!D641,Daily!D858)</f>
        <v>416</v>
      </c>
      <c r="E19" s="30">
        <f>SUM(Daily!E207,Daily!E362,Daily!E424,Daily!E641,Daily!E858)</f>
        <v>682</v>
      </c>
      <c r="F19" s="3">
        <f>SUM(Daily!F207,Daily!F362,Daily!F424,Daily!F641,Daily!F858)</f>
        <v>938</v>
      </c>
      <c r="G19" s="30">
        <f>SUM(Daily!G207,Daily!G362,Daily!G424,Daily!G641,Daily!G858)</f>
        <v>609</v>
      </c>
      <c r="H19" s="3">
        <f>SUM(Daily!H207,Daily!H362,Daily!H424,Daily!H641,Daily!H858)</f>
        <v>1314</v>
      </c>
      <c r="I19" s="30">
        <f>SUM(Daily!I207,Daily!I362,Daily!I424,Daily!I641,Daily!I858)</f>
        <v>1139</v>
      </c>
      <c r="J19" s="3">
        <f>SUM(Daily!J207,Daily!J362,Daily!J424,Daily!J641,Daily!J858)</f>
        <v>165</v>
      </c>
      <c r="K19" s="30">
        <f>SUM(Daily!K207,Daily!K362,Daily!K424,Daily!K641,Daily!K858)</f>
        <v>127</v>
      </c>
      <c r="L19" s="3">
        <f>SUM(Daily!L207,Daily!L362,Daily!L424,Daily!L641,Daily!L858)</f>
        <v>589</v>
      </c>
      <c r="M19" s="30">
        <f>SUM(Daily!M207,Daily!M362,Daily!M424,Daily!M641,Daily!M858)</f>
        <v>467</v>
      </c>
      <c r="N19" s="3">
        <f>SUM(Daily!N207,Daily!N362,Daily!N424,Daily!N641,Daily!N858)</f>
        <v>965</v>
      </c>
      <c r="O19" s="30">
        <f>SUM(Daily!O207,Daily!O362,Daily!O424,Daily!O641,Daily!O858)</f>
        <v>863</v>
      </c>
      <c r="P19" s="3">
        <f>SUM(Daily!P207,Daily!P362,Daily!P424,Daily!P641,Daily!P858)</f>
        <v>656</v>
      </c>
      <c r="Q19" s="30">
        <f>SUM(Daily!Q207,Daily!Q362,Daily!Q424,Daily!Q641,Daily!Q858)</f>
        <v>563</v>
      </c>
      <c r="R19" s="3">
        <f>SUM(Daily!R207,Daily!R362,Daily!R424,Daily!R641,Daily!R858)</f>
        <v>613</v>
      </c>
      <c r="S19" s="30">
        <f>SUM(Daily!S207,Daily!S362,Daily!S424,Daily!S641,Daily!S858)</f>
        <v>818</v>
      </c>
      <c r="T19" s="3">
        <f>SUM(Daily!T207,Daily!T362,Daily!T424,Daily!T641,Daily!T858)</f>
        <v>152</v>
      </c>
      <c r="U19" s="30">
        <f>SUM(Daily!U207,Daily!U362,Daily!U424,Daily!U641,Daily!U858)</f>
        <v>92</v>
      </c>
      <c r="V19" s="3">
        <f>SUM(Daily!V207,Daily!V362,Daily!V424,Daily!V641,Daily!V858)</f>
        <v>788</v>
      </c>
      <c r="W19" s="30">
        <f>SUM(Daily!W207,Daily!W362,Daily!W424,Daily!W641,Daily!W858)</f>
        <v>632</v>
      </c>
      <c r="X19" s="3">
        <f>SUM(Daily!X207,Daily!X362,Daily!X424,Daily!X641,Daily!X858)</f>
        <v>399</v>
      </c>
      <c r="Y19" s="30">
        <f>SUM(Daily!Y207,Daily!Y362,Daily!Y424,Daily!Y641,Daily!Y858)</f>
        <v>429</v>
      </c>
      <c r="Z19" s="3">
        <f>SUM(Daily!Z207,Daily!Z362,Daily!Z424,Daily!Z641,Daily!Z858)</f>
        <v>1461</v>
      </c>
      <c r="AA19" s="30">
        <f>SUM(Daily!AA207,Daily!AA362,Daily!AA424,Daily!AA641,Daily!AA858)</f>
        <v>1647</v>
      </c>
      <c r="AB19" s="109">
        <f t="shared" si="0"/>
        <v>9425</v>
      </c>
      <c r="AC19" s="19">
        <f t="shared" si="0"/>
        <v>9004</v>
      </c>
    </row>
    <row r="20" spans="1:29" x14ac:dyDescent="0.2">
      <c r="A20" s="91" t="s">
        <v>29</v>
      </c>
      <c r="B20" s="3">
        <f>SUM(Daily!B208,Daily!B363,Daily!B425,Daily!B642,Daily!B859)</f>
        <v>1196</v>
      </c>
      <c r="C20" s="30">
        <f>SUM(Daily!C208,Daily!C363,Daily!C425,Daily!C642,Daily!C859)</f>
        <v>1210</v>
      </c>
      <c r="D20" s="3">
        <f>SUM(Daily!D208,Daily!D363,Daily!D425,Daily!D642,Daily!D859)</f>
        <v>442</v>
      </c>
      <c r="E20" s="30">
        <f>SUM(Daily!E208,Daily!E363,Daily!E425,Daily!E642,Daily!E859)</f>
        <v>822</v>
      </c>
      <c r="F20" s="3">
        <f>SUM(Daily!F208,Daily!F363,Daily!F425,Daily!F642,Daily!F859)</f>
        <v>996</v>
      </c>
      <c r="G20" s="30">
        <f>SUM(Daily!G208,Daily!G363,Daily!G425,Daily!G642,Daily!G859)</f>
        <v>797</v>
      </c>
      <c r="H20" s="3">
        <f>SUM(Daily!H208,Daily!H363,Daily!H425,Daily!H642,Daily!H859)</f>
        <v>1519</v>
      </c>
      <c r="I20" s="30">
        <f>SUM(Daily!I208,Daily!I363,Daily!I425,Daily!I642,Daily!I859)</f>
        <v>1339</v>
      </c>
      <c r="J20" s="3">
        <f>SUM(Daily!J208,Daily!J363,Daily!J425,Daily!J642,Daily!J859)</f>
        <v>240</v>
      </c>
      <c r="K20" s="30">
        <f>SUM(Daily!K208,Daily!K363,Daily!K425,Daily!K642,Daily!K859)</f>
        <v>159</v>
      </c>
      <c r="L20" s="3">
        <f>SUM(Daily!L208,Daily!L363,Daily!L425,Daily!L642,Daily!L859)</f>
        <v>720</v>
      </c>
      <c r="M20" s="30">
        <f>SUM(Daily!M208,Daily!M363,Daily!M425,Daily!M642,Daily!M859)</f>
        <v>496</v>
      </c>
      <c r="N20" s="3">
        <f>SUM(Daily!N208,Daily!N363,Daily!N425,Daily!N642,Daily!N859)</f>
        <v>1111</v>
      </c>
      <c r="O20" s="30">
        <f>SUM(Daily!O208,Daily!O363,Daily!O425,Daily!O642,Daily!O859)</f>
        <v>1029</v>
      </c>
      <c r="P20" s="3">
        <f>SUM(Daily!P208,Daily!P363,Daily!P425,Daily!P642,Daily!P859)</f>
        <v>599</v>
      </c>
      <c r="Q20" s="30">
        <f>SUM(Daily!Q208,Daily!Q363,Daily!Q425,Daily!Q642,Daily!Q859)</f>
        <v>678</v>
      </c>
      <c r="R20" s="3">
        <f>SUM(Daily!R208,Daily!R363,Daily!R425,Daily!R642,Daily!R859)</f>
        <v>663</v>
      </c>
      <c r="S20" s="30">
        <f>SUM(Daily!S208,Daily!S363,Daily!S425,Daily!S642,Daily!S859)</f>
        <v>974</v>
      </c>
      <c r="T20" s="3">
        <f>SUM(Daily!T208,Daily!T363,Daily!T425,Daily!T642,Daily!T859)</f>
        <v>207</v>
      </c>
      <c r="U20" s="30">
        <f>SUM(Daily!U208,Daily!U363,Daily!U425,Daily!U642,Daily!U859)</f>
        <v>150</v>
      </c>
      <c r="V20" s="3">
        <f>SUM(Daily!V208,Daily!V363,Daily!V425,Daily!V642,Daily!V859)</f>
        <v>803</v>
      </c>
      <c r="W20" s="30">
        <f>SUM(Daily!W208,Daily!W363,Daily!W425,Daily!W642,Daily!W859)</f>
        <v>559</v>
      </c>
      <c r="X20" s="3">
        <f>SUM(Daily!X208,Daily!X363,Daily!X425,Daily!X642,Daily!X859)</f>
        <v>534</v>
      </c>
      <c r="Y20" s="30">
        <f>SUM(Daily!Y208,Daily!Y363,Daily!Y425,Daily!Y642,Daily!Y859)</f>
        <v>546</v>
      </c>
      <c r="Z20" s="3">
        <f>SUM(Daily!Z208,Daily!Z363,Daily!Z425,Daily!Z642,Daily!Z859)</f>
        <v>1736</v>
      </c>
      <c r="AA20" s="30">
        <f>SUM(Daily!AA208,Daily!AA363,Daily!AA425,Daily!AA642,Daily!AA859)</f>
        <v>1647</v>
      </c>
      <c r="AB20" s="109">
        <f t="shared" si="0"/>
        <v>10766</v>
      </c>
      <c r="AC20" s="19">
        <f t="shared" si="0"/>
        <v>10406</v>
      </c>
    </row>
    <row r="21" spans="1:29" x14ac:dyDescent="0.2">
      <c r="A21" s="92" t="s">
        <v>30</v>
      </c>
      <c r="B21" s="3">
        <f>SUM(Daily!B209,Daily!B364,Daily!B426,Daily!B643,Daily!B860)</f>
        <v>1364</v>
      </c>
      <c r="C21" s="30">
        <f>SUM(Daily!C209,Daily!C364,Daily!C426,Daily!C643,Daily!C860)</f>
        <v>1129</v>
      </c>
      <c r="D21" s="3">
        <f>SUM(Daily!D209,Daily!D364,Daily!D426,Daily!D643,Daily!D860)</f>
        <v>470</v>
      </c>
      <c r="E21" s="30">
        <f>SUM(Daily!E209,Daily!E364,Daily!E426,Daily!E643,Daily!E860)</f>
        <v>830</v>
      </c>
      <c r="F21" s="3">
        <f>SUM(Daily!F209,Daily!F364,Daily!F426,Daily!F643,Daily!F860)</f>
        <v>936</v>
      </c>
      <c r="G21" s="30">
        <f>SUM(Daily!G209,Daily!G364,Daily!G426,Daily!G643,Daily!G860)</f>
        <v>892</v>
      </c>
      <c r="H21" s="3">
        <f>SUM(Daily!H209,Daily!H364,Daily!H426,Daily!H643,Daily!H860)</f>
        <v>1539</v>
      </c>
      <c r="I21" s="30">
        <f>SUM(Daily!I209,Daily!I364,Daily!I426,Daily!I643,Daily!I860)</f>
        <v>1586</v>
      </c>
      <c r="J21" s="3">
        <f>SUM(Daily!J209,Daily!J364,Daily!J426,Daily!J643,Daily!J860)</f>
        <v>387</v>
      </c>
      <c r="K21" s="30">
        <f>SUM(Daily!K209,Daily!K364,Daily!K426,Daily!K643,Daily!K860)</f>
        <v>217</v>
      </c>
      <c r="L21" s="3">
        <f>SUM(Daily!L209,Daily!L364,Daily!L426,Daily!L643,Daily!L860)</f>
        <v>925</v>
      </c>
      <c r="M21" s="30">
        <f>SUM(Daily!M209,Daily!M364,Daily!M426,Daily!M643,Daily!M860)</f>
        <v>552</v>
      </c>
      <c r="N21" s="3">
        <f>SUM(Daily!N209,Daily!N364,Daily!N426,Daily!N643,Daily!N860)</f>
        <v>1457</v>
      </c>
      <c r="O21" s="30">
        <f>SUM(Daily!O209,Daily!O364,Daily!O426,Daily!O643,Daily!O860)</f>
        <v>1062</v>
      </c>
      <c r="P21" s="3">
        <f>SUM(Daily!P209,Daily!P364,Daily!P426,Daily!P643,Daily!P860)</f>
        <v>469</v>
      </c>
      <c r="Q21" s="30">
        <f>SUM(Daily!Q209,Daily!Q364,Daily!Q426,Daily!Q643,Daily!Q860)</f>
        <v>890</v>
      </c>
      <c r="R21" s="3">
        <f>SUM(Daily!R209,Daily!R364,Daily!R426,Daily!R643,Daily!R860)</f>
        <v>661</v>
      </c>
      <c r="S21" s="30">
        <f>SUM(Daily!S209,Daily!S364,Daily!S426,Daily!S643,Daily!S860)</f>
        <v>1157</v>
      </c>
      <c r="T21" s="3">
        <f>SUM(Daily!T209,Daily!T364,Daily!T426,Daily!T643,Daily!T860)</f>
        <v>160</v>
      </c>
      <c r="U21" s="30">
        <f>SUM(Daily!U209,Daily!U364,Daily!U426,Daily!U643,Daily!U860)</f>
        <v>158</v>
      </c>
      <c r="V21" s="3">
        <f>SUM(Daily!V209,Daily!V364,Daily!V426,Daily!V643,Daily!V860)</f>
        <v>1288</v>
      </c>
      <c r="W21" s="30">
        <f>SUM(Daily!W209,Daily!W364,Daily!W426,Daily!W643,Daily!W860)</f>
        <v>537</v>
      </c>
      <c r="X21" s="3">
        <f>SUM(Daily!X209,Daily!X364,Daily!X426,Daily!X643,Daily!X860)</f>
        <v>533</v>
      </c>
      <c r="Y21" s="30">
        <f>SUM(Daily!Y209,Daily!Y364,Daily!Y426,Daily!Y643,Daily!Y860)</f>
        <v>544</v>
      </c>
      <c r="Z21" s="3">
        <f>SUM(Daily!Z209,Daily!Z364,Daily!Z426,Daily!Z643,Daily!Z860)</f>
        <v>1744</v>
      </c>
      <c r="AA21" s="30">
        <f>SUM(Daily!AA209,Daily!AA364,Daily!AA426,Daily!AA643,Daily!AA860)</f>
        <v>1849</v>
      </c>
      <c r="AB21" s="109">
        <f t="shared" si="0"/>
        <v>11933</v>
      </c>
      <c r="AC21" s="19">
        <f t="shared" si="0"/>
        <v>11403</v>
      </c>
    </row>
    <row r="22" spans="1:29" x14ac:dyDescent="0.2">
      <c r="A22" s="91" t="s">
        <v>31</v>
      </c>
      <c r="B22" s="3">
        <f>SUM(Daily!B210,Daily!B365,Daily!B427,Daily!B644,Daily!B861)</f>
        <v>2228</v>
      </c>
      <c r="C22" s="30">
        <f>SUM(Daily!C210,Daily!C365,Daily!C427,Daily!C644,Daily!C861)</f>
        <v>1369</v>
      </c>
      <c r="D22" s="3">
        <f>SUM(Daily!D210,Daily!D365,Daily!D427,Daily!D644,Daily!D861)</f>
        <v>392</v>
      </c>
      <c r="E22" s="30">
        <f>SUM(Daily!E210,Daily!E365,Daily!E427,Daily!E644,Daily!E861)</f>
        <v>1148</v>
      </c>
      <c r="F22" s="3">
        <f>SUM(Daily!F210,Daily!F365,Daily!F427,Daily!F644,Daily!F861)</f>
        <v>717</v>
      </c>
      <c r="G22" s="30">
        <f>SUM(Daily!G210,Daily!G365,Daily!G427,Daily!G644,Daily!G861)</f>
        <v>1333</v>
      </c>
      <c r="H22" s="3">
        <f>SUM(Daily!H210,Daily!H365,Daily!H427,Daily!H644,Daily!H861)</f>
        <v>1715</v>
      </c>
      <c r="I22" s="30">
        <f>SUM(Daily!I210,Daily!I365,Daily!I427,Daily!I644,Daily!I861)</f>
        <v>2439</v>
      </c>
      <c r="J22" s="3">
        <f>SUM(Daily!J210,Daily!J365,Daily!J427,Daily!J644,Daily!J861)</f>
        <v>573</v>
      </c>
      <c r="K22" s="30">
        <f>SUM(Daily!K210,Daily!K365,Daily!K427,Daily!K644,Daily!K861)</f>
        <v>280</v>
      </c>
      <c r="L22" s="3">
        <f>SUM(Daily!L210,Daily!L365,Daily!L427,Daily!L644,Daily!L861)</f>
        <v>1945</v>
      </c>
      <c r="M22" s="30">
        <f>SUM(Daily!M210,Daily!M365,Daily!M427,Daily!M644,Daily!M861)</f>
        <v>459</v>
      </c>
      <c r="N22" s="3">
        <f>SUM(Daily!N210,Daily!N365,Daily!N427,Daily!N644,Daily!N861)</f>
        <v>2324</v>
      </c>
      <c r="O22" s="30">
        <f>SUM(Daily!O210,Daily!O365,Daily!O427,Daily!O644,Daily!O861)</f>
        <v>1264</v>
      </c>
      <c r="P22" s="3">
        <f>SUM(Daily!P210,Daily!P365,Daily!P427,Daily!P644,Daily!P861)</f>
        <v>592</v>
      </c>
      <c r="Q22" s="30">
        <f>SUM(Daily!Q210,Daily!Q365,Daily!Q427,Daily!Q644,Daily!Q861)</f>
        <v>948</v>
      </c>
      <c r="R22" s="3">
        <f>SUM(Daily!R210,Daily!R365,Daily!R427,Daily!R644,Daily!R861)</f>
        <v>767</v>
      </c>
      <c r="S22" s="30">
        <f>SUM(Daily!S210,Daily!S365,Daily!S427,Daily!S644,Daily!S861)</f>
        <v>1381</v>
      </c>
      <c r="T22" s="3">
        <f>SUM(Daily!T210,Daily!T365,Daily!T427,Daily!T644,Daily!T861)</f>
        <v>186</v>
      </c>
      <c r="U22" s="30">
        <f>SUM(Daily!U210,Daily!U365,Daily!U427,Daily!U644,Daily!U861)</f>
        <v>170</v>
      </c>
      <c r="V22" s="3">
        <f>SUM(Daily!V210,Daily!V365,Daily!V427,Daily!V644,Daily!V861)</f>
        <v>3583</v>
      </c>
      <c r="W22" s="30">
        <f>SUM(Daily!W210,Daily!W365,Daily!W427,Daily!W644,Daily!W861)</f>
        <v>438</v>
      </c>
      <c r="X22" s="3">
        <f>SUM(Daily!X210,Daily!X365,Daily!X427,Daily!X644,Daily!X861)</f>
        <v>578</v>
      </c>
      <c r="Y22" s="30">
        <f>SUM(Daily!Y210,Daily!Y365,Daily!Y427,Daily!Y644,Daily!Y861)</f>
        <v>820</v>
      </c>
      <c r="Z22" s="3">
        <f>SUM(Daily!Z210,Daily!Z365,Daily!Z427,Daily!Z644,Daily!Z861)</f>
        <v>1438</v>
      </c>
      <c r="AA22" s="30">
        <f>SUM(Daily!AA210,Daily!AA365,Daily!AA427,Daily!AA644,Daily!AA861)</f>
        <v>2876</v>
      </c>
      <c r="AB22" s="109">
        <f t="shared" si="0"/>
        <v>17038</v>
      </c>
      <c r="AC22" s="19">
        <f t="shared" si="0"/>
        <v>14925</v>
      </c>
    </row>
    <row r="23" spans="1:29" x14ac:dyDescent="0.2">
      <c r="A23" s="92" t="s">
        <v>32</v>
      </c>
      <c r="B23" s="3">
        <f>SUM(Daily!B211,Daily!B366,Daily!B428,Daily!B645,Daily!B862)</f>
        <v>1125</v>
      </c>
      <c r="C23" s="30">
        <f>SUM(Daily!C211,Daily!C366,Daily!C428,Daily!C645,Daily!C862)</f>
        <v>2155</v>
      </c>
      <c r="D23" s="3">
        <f>SUM(Daily!D211,Daily!D366,Daily!D428,Daily!D645,Daily!D862)</f>
        <v>257</v>
      </c>
      <c r="E23" s="30">
        <f>SUM(Daily!E211,Daily!E366,Daily!E428,Daily!E645,Daily!E862)</f>
        <v>1203</v>
      </c>
      <c r="F23" s="3">
        <f>SUM(Daily!F211,Daily!F366,Daily!F428,Daily!F645,Daily!F862)</f>
        <v>386</v>
      </c>
      <c r="G23" s="30">
        <f>SUM(Daily!G211,Daily!G366,Daily!G428,Daily!G645,Daily!G862)</f>
        <v>1809</v>
      </c>
      <c r="H23" s="3">
        <f>SUM(Daily!H211,Daily!H366,Daily!H428,Daily!H645,Daily!H862)</f>
        <v>1852</v>
      </c>
      <c r="I23" s="30">
        <f>SUM(Daily!I211,Daily!I366,Daily!I428,Daily!I645,Daily!I862)</f>
        <v>2553</v>
      </c>
      <c r="J23" s="3">
        <f>SUM(Daily!J211,Daily!J366,Daily!J428,Daily!J645,Daily!J862)</f>
        <v>247</v>
      </c>
      <c r="K23" s="30">
        <f>SUM(Daily!K211,Daily!K366,Daily!K428,Daily!K645,Daily!K862)</f>
        <v>304</v>
      </c>
      <c r="L23" s="3">
        <f>SUM(Daily!L211,Daily!L366,Daily!L428,Daily!L645,Daily!L862)</f>
        <v>1526</v>
      </c>
      <c r="M23" s="30">
        <f>SUM(Daily!M211,Daily!M366,Daily!M428,Daily!M645,Daily!M862)</f>
        <v>402</v>
      </c>
      <c r="N23" s="3">
        <f>SUM(Daily!N211,Daily!N366,Daily!N428,Daily!N645,Daily!N862)</f>
        <v>2536</v>
      </c>
      <c r="O23" s="30">
        <f>SUM(Daily!O211,Daily!O366,Daily!O428,Daily!O645,Daily!O862)</f>
        <v>1345</v>
      </c>
      <c r="P23" s="3">
        <f>SUM(Daily!P211,Daily!P366,Daily!P428,Daily!P645,Daily!P862)</f>
        <v>592</v>
      </c>
      <c r="Q23" s="30">
        <f>SUM(Daily!Q211,Daily!Q366,Daily!Q428,Daily!Q645,Daily!Q862)</f>
        <v>968</v>
      </c>
      <c r="R23" s="3">
        <f>SUM(Daily!R211,Daily!R366,Daily!R428,Daily!R645,Daily!R862)</f>
        <v>708</v>
      </c>
      <c r="S23" s="30">
        <f>SUM(Daily!S211,Daily!S366,Daily!S428,Daily!S645,Daily!S862)</f>
        <v>1429</v>
      </c>
      <c r="T23" s="3">
        <f>SUM(Daily!T211,Daily!T366,Daily!T428,Daily!T645,Daily!T862)</f>
        <v>149</v>
      </c>
      <c r="U23" s="30">
        <f>SUM(Daily!U211,Daily!U366,Daily!U428,Daily!U645,Daily!U862)</f>
        <v>110</v>
      </c>
      <c r="V23" s="3">
        <f>SUM(Daily!V211,Daily!V366,Daily!V428,Daily!V645,Daily!V862)</f>
        <v>2176</v>
      </c>
      <c r="W23" s="30">
        <f>SUM(Daily!W211,Daily!W366,Daily!W428,Daily!W645,Daily!W862)</f>
        <v>388</v>
      </c>
      <c r="X23" s="3">
        <f>SUM(Daily!X211,Daily!X366,Daily!X428,Daily!X645,Daily!X862)</f>
        <v>368</v>
      </c>
      <c r="Y23" s="30">
        <f>SUM(Daily!Y211,Daily!Y366,Daily!Y428,Daily!Y645,Daily!Y862)</f>
        <v>706</v>
      </c>
      <c r="Z23" s="3">
        <f>SUM(Daily!Z211,Daily!Z366,Daily!Z428,Daily!Z645,Daily!Z862)</f>
        <v>1172</v>
      </c>
      <c r="AA23" s="30">
        <f>SUM(Daily!AA211,Daily!AA366,Daily!AA428,Daily!AA645,Daily!AA862)</f>
        <v>3178</v>
      </c>
      <c r="AB23" s="109">
        <f t="shared" si="0"/>
        <v>13094</v>
      </c>
      <c r="AC23" s="19">
        <f t="shared" si="0"/>
        <v>16550</v>
      </c>
    </row>
    <row r="24" spans="1:29" x14ac:dyDescent="0.2">
      <c r="A24" s="91" t="s">
        <v>33</v>
      </c>
      <c r="B24" s="3">
        <f>SUM(Daily!B212,Daily!B367,Daily!B429,Daily!B646,Daily!B863)</f>
        <v>551</v>
      </c>
      <c r="C24" s="30">
        <f>SUM(Daily!C212,Daily!C367,Daily!C429,Daily!C646,Daily!C863)</f>
        <v>1164</v>
      </c>
      <c r="D24" s="3">
        <f>SUM(Daily!D212,Daily!D367,Daily!D429,Daily!D646,Daily!D863)</f>
        <v>98</v>
      </c>
      <c r="E24" s="30">
        <f>SUM(Daily!E212,Daily!E367,Daily!E429,Daily!E646,Daily!E863)</f>
        <v>714</v>
      </c>
      <c r="F24" s="3">
        <f>SUM(Daily!F212,Daily!F367,Daily!F429,Daily!F646,Daily!F863)</f>
        <v>194</v>
      </c>
      <c r="G24" s="30">
        <f>SUM(Daily!G212,Daily!G367,Daily!G429,Daily!G646,Daily!G863)</f>
        <v>846</v>
      </c>
      <c r="H24" s="3">
        <f>SUM(Daily!H212,Daily!H367,Daily!H429,Daily!H646,Daily!H863)</f>
        <v>463</v>
      </c>
      <c r="I24" s="30">
        <f>SUM(Daily!I212,Daily!I367,Daily!I429,Daily!I646,Daily!I863)</f>
        <v>1019</v>
      </c>
      <c r="J24" s="3">
        <f>SUM(Daily!J212,Daily!J367,Daily!J429,Daily!J646,Daily!J863)</f>
        <v>98</v>
      </c>
      <c r="K24" s="30">
        <f>SUM(Daily!K212,Daily!K367,Daily!K429,Daily!K646,Daily!K863)</f>
        <v>139</v>
      </c>
      <c r="L24" s="3">
        <f>SUM(Daily!L212,Daily!L367,Daily!L429,Daily!L646,Daily!L863)</f>
        <v>688</v>
      </c>
      <c r="M24" s="30">
        <f>SUM(Daily!M212,Daily!M367,Daily!M429,Daily!M646,Daily!M863)</f>
        <v>202</v>
      </c>
      <c r="N24" s="3">
        <f>SUM(Daily!N212,Daily!N367,Daily!N429,Daily!N646,Daily!N863)</f>
        <v>718</v>
      </c>
      <c r="O24" s="30">
        <f>SUM(Daily!O212,Daily!O367,Daily!O429,Daily!O646,Daily!O863)</f>
        <v>520</v>
      </c>
      <c r="P24" s="3">
        <f>SUM(Daily!P212,Daily!P367,Daily!P429,Daily!P646,Daily!P863)</f>
        <v>174</v>
      </c>
      <c r="Q24" s="30">
        <f>SUM(Daily!Q212,Daily!Q367,Daily!Q429,Daily!Q646,Daily!Q863)</f>
        <v>404</v>
      </c>
      <c r="R24" s="3">
        <f>SUM(Daily!R212,Daily!R367,Daily!R429,Daily!R646,Daily!R863)</f>
        <v>276</v>
      </c>
      <c r="S24" s="30">
        <f>SUM(Daily!S212,Daily!S367,Daily!S429,Daily!S646,Daily!S863)</f>
        <v>743</v>
      </c>
      <c r="T24" s="3">
        <f>SUM(Daily!T212,Daily!T367,Daily!T429,Daily!T646,Daily!T863)</f>
        <v>75</v>
      </c>
      <c r="U24" s="30">
        <f>SUM(Daily!U212,Daily!U367,Daily!U429,Daily!U646,Daily!U863)</f>
        <v>53</v>
      </c>
      <c r="V24" s="3">
        <f>SUM(Daily!V212,Daily!V367,Daily!V429,Daily!V646,Daily!V863)</f>
        <v>1114</v>
      </c>
      <c r="W24" s="30">
        <f>SUM(Daily!W212,Daily!W367,Daily!W429,Daily!W646,Daily!W863)</f>
        <v>242</v>
      </c>
      <c r="X24" s="3">
        <f>SUM(Daily!X212,Daily!X367,Daily!X429,Daily!X646,Daily!X863)</f>
        <v>96</v>
      </c>
      <c r="Y24" s="30">
        <f>SUM(Daily!Y212,Daily!Y367,Daily!Y429,Daily!Y646,Daily!Y863)</f>
        <v>250</v>
      </c>
      <c r="Z24" s="3">
        <f>SUM(Daily!Z212,Daily!Z367,Daily!Z429,Daily!Z646,Daily!Z863)</f>
        <v>583</v>
      </c>
      <c r="AA24" s="30">
        <f>SUM(Daily!AA212,Daily!AA367,Daily!AA429,Daily!AA646,Daily!AA863)</f>
        <v>1780</v>
      </c>
      <c r="AB24" s="109">
        <f t="shared" si="0"/>
        <v>5128</v>
      </c>
      <c r="AC24" s="19">
        <f t="shared" si="0"/>
        <v>8076</v>
      </c>
    </row>
    <row r="25" spans="1:29" x14ac:dyDescent="0.2">
      <c r="A25" s="92" t="s">
        <v>34</v>
      </c>
      <c r="B25" s="3">
        <f>SUM(Daily!B213,Daily!B368,Daily!B430,Daily!B647,Daily!B864)</f>
        <v>11</v>
      </c>
      <c r="C25" s="30">
        <f>SUM(Daily!C213,Daily!C368,Daily!C430,Daily!C647,Daily!C864)</f>
        <v>271</v>
      </c>
      <c r="D25" s="3">
        <f>SUM(Daily!D213,Daily!D368,Daily!D430,Daily!D647,Daily!D864)</f>
        <v>8</v>
      </c>
      <c r="E25" s="30">
        <f>SUM(Daily!E213,Daily!E368,Daily!E430,Daily!E647,Daily!E864)</f>
        <v>191</v>
      </c>
      <c r="F25" s="3">
        <f>SUM(Daily!F213,Daily!F368,Daily!F430,Daily!F647,Daily!F864)</f>
        <v>25</v>
      </c>
      <c r="G25" s="30">
        <f>SUM(Daily!G213,Daily!G368,Daily!G430,Daily!G647,Daily!G864)</f>
        <v>146</v>
      </c>
      <c r="H25" s="3">
        <f>SUM(Daily!H213,Daily!H368,Daily!H430,Daily!H647,Daily!H864)</f>
        <v>80</v>
      </c>
      <c r="I25" s="30">
        <f>SUM(Daily!I213,Daily!I368,Daily!I430,Daily!I647,Daily!I864)</f>
        <v>219</v>
      </c>
      <c r="J25" s="3">
        <f>SUM(Daily!J213,Daily!J368,Daily!J430,Daily!J647,Daily!J864)</f>
        <v>16</v>
      </c>
      <c r="K25" s="30">
        <f>SUM(Daily!K213,Daily!K368,Daily!K430,Daily!K647,Daily!K864)</f>
        <v>33</v>
      </c>
      <c r="L25" s="3">
        <f>SUM(Daily!L213,Daily!L368,Daily!L430,Daily!L647,Daily!L864)</f>
        <v>87</v>
      </c>
      <c r="M25" s="30">
        <f>SUM(Daily!M213,Daily!M368,Daily!M430,Daily!M647,Daily!M864)</f>
        <v>56</v>
      </c>
      <c r="N25" s="3">
        <f>SUM(Daily!N213,Daily!N368,Daily!N430,Daily!N647,Daily!N864)</f>
        <v>99</v>
      </c>
      <c r="O25" s="30">
        <f>SUM(Daily!O213,Daily!O368,Daily!O430,Daily!O647,Daily!O864)</f>
        <v>171</v>
      </c>
      <c r="P25" s="3">
        <f>SUM(Daily!P213,Daily!P368,Daily!P430,Daily!P647,Daily!P864)</f>
        <v>69</v>
      </c>
      <c r="Q25" s="30">
        <f>SUM(Daily!Q213,Daily!Q368,Daily!Q430,Daily!Q647,Daily!Q864)</f>
        <v>111</v>
      </c>
      <c r="R25" s="3">
        <f>SUM(Daily!R213,Daily!R368,Daily!R430,Daily!R647,Daily!R864)</f>
        <v>73</v>
      </c>
      <c r="S25" s="30">
        <f>SUM(Daily!S213,Daily!S368,Daily!S430,Daily!S647,Daily!S864)</f>
        <v>212</v>
      </c>
      <c r="T25" s="3">
        <f>SUM(Daily!T213,Daily!T368,Daily!T430,Daily!T647,Daily!T864)</f>
        <v>20</v>
      </c>
      <c r="U25" s="30">
        <f>SUM(Daily!U213,Daily!U368,Daily!U430,Daily!U647,Daily!U864)</f>
        <v>13</v>
      </c>
      <c r="V25" s="3">
        <f>SUM(Daily!V213,Daily!V368,Daily!V430,Daily!V647,Daily!V864)</f>
        <v>130</v>
      </c>
      <c r="W25" s="30">
        <f>SUM(Daily!W213,Daily!W368,Daily!W430,Daily!W647,Daily!W864)</f>
        <v>75</v>
      </c>
      <c r="X25" s="3">
        <f>SUM(Daily!X213,Daily!X368,Daily!X430,Daily!X647,Daily!X864)</f>
        <v>28</v>
      </c>
      <c r="Y25" s="30">
        <f>SUM(Daily!Y213,Daily!Y368,Daily!Y430,Daily!Y647,Daily!Y864)</f>
        <v>82</v>
      </c>
      <c r="Z25" s="3">
        <f>SUM(Daily!Z213,Daily!Z368,Daily!Z430,Daily!Z647,Daily!Z864)</f>
        <v>219</v>
      </c>
      <c r="AA25" s="30">
        <f>SUM(Daily!AA213,Daily!AA368,Daily!AA430,Daily!AA647,Daily!AA864)</f>
        <v>423</v>
      </c>
      <c r="AB25" s="109">
        <f>B25+D25+F25+H25+J25+L25+N25+P25+R25+T25+V25+X25+Z25</f>
        <v>865</v>
      </c>
      <c r="AC25" s="19">
        <f t="shared" si="0"/>
        <v>2003</v>
      </c>
    </row>
    <row r="26" spans="1:29" x14ac:dyDescent="0.2">
      <c r="A26" s="91" t="s">
        <v>35</v>
      </c>
      <c r="B26" s="3">
        <f>SUM(Daily!B214,Daily!B369,Daily!B431,Daily!B648,Daily!B865)</f>
        <v>0</v>
      </c>
      <c r="C26" s="30">
        <f>SUM(Daily!C214,Daily!C369,Daily!C431,Daily!C648,Daily!C865)</f>
        <v>54</v>
      </c>
      <c r="D26" s="3">
        <f>SUM(Daily!D214,Daily!D369,Daily!D431,Daily!D648,Daily!D865)</f>
        <v>1</v>
      </c>
      <c r="E26" s="30">
        <f>SUM(Daily!E214,Daily!E369,Daily!E431,Daily!E648,Daily!E865)</f>
        <v>24</v>
      </c>
      <c r="F26" s="3">
        <f>SUM(Daily!F214,Daily!F369,Daily!F431,Daily!F648,Daily!F865)</f>
        <v>1</v>
      </c>
      <c r="G26" s="30">
        <f>SUM(Daily!G214,Daily!G369,Daily!G431,Daily!G648,Daily!G865)</f>
        <v>13</v>
      </c>
      <c r="H26" s="3">
        <f>SUM(Daily!H214,Daily!H369,Daily!H431,Daily!H648,Daily!H865)</f>
        <v>4</v>
      </c>
      <c r="I26" s="30">
        <f>SUM(Daily!I214,Daily!I369,Daily!I431,Daily!I648,Daily!I865)</f>
        <v>32</v>
      </c>
      <c r="J26" s="3">
        <f>SUM(Daily!J214,Daily!J369,Daily!J431,Daily!J648,Daily!J865)</f>
        <v>1</v>
      </c>
      <c r="K26" s="30">
        <f>SUM(Daily!K214,Daily!K369,Daily!K431,Daily!K648,Daily!K865)</f>
        <v>1</v>
      </c>
      <c r="L26" s="3">
        <f>SUM(Daily!L214,Daily!L369,Daily!L431,Daily!L648,Daily!L865)</f>
        <v>18</v>
      </c>
      <c r="M26" s="30">
        <f>SUM(Daily!M214,Daily!M369,Daily!M431,Daily!M648,Daily!M865)</f>
        <v>3</v>
      </c>
      <c r="N26" s="3">
        <f>SUM(Daily!N214,Daily!N369,Daily!N431,Daily!N648,Daily!N865)</f>
        <v>12</v>
      </c>
      <c r="O26" s="30">
        <f>SUM(Daily!O214,Daily!O369,Daily!O431,Daily!O648,Daily!O865)</f>
        <v>14</v>
      </c>
      <c r="P26" s="3">
        <f>SUM(Daily!P214,Daily!P369,Daily!P431,Daily!P648,Daily!P865)</f>
        <v>5</v>
      </c>
      <c r="Q26" s="30">
        <f>SUM(Daily!Q214,Daily!Q369,Daily!Q431,Daily!Q648,Daily!Q865)</f>
        <v>10</v>
      </c>
      <c r="R26" s="3">
        <f>SUM(Daily!R214,Daily!R369,Daily!R431,Daily!R648,Daily!R865)</f>
        <v>2</v>
      </c>
      <c r="S26" s="30">
        <f>SUM(Daily!S214,Daily!S369,Daily!S431,Daily!S648,Daily!S865)</f>
        <v>9</v>
      </c>
      <c r="T26" s="3">
        <f>SUM(Daily!T214,Daily!T369,Daily!T431,Daily!T648,Daily!T865)</f>
        <v>0</v>
      </c>
      <c r="U26" s="30">
        <f>SUM(Daily!U214,Daily!U369,Daily!U431,Daily!U648,Daily!U865)</f>
        <v>10</v>
      </c>
      <c r="V26" s="3">
        <f>SUM(Daily!V214,Daily!V369,Daily!V431,Daily!V648,Daily!V865)</f>
        <v>5</v>
      </c>
      <c r="W26" s="30">
        <f>SUM(Daily!W214,Daily!W369,Daily!W431,Daily!W648,Daily!W865)</f>
        <v>0</v>
      </c>
      <c r="X26" s="3">
        <f>SUM(Daily!X214,Daily!X369,Daily!X431,Daily!X648,Daily!X865)</f>
        <v>2</v>
      </c>
      <c r="Y26" s="30">
        <f>SUM(Daily!Y214,Daily!Y369,Daily!Y431,Daily!Y648,Daily!Y865)</f>
        <v>3</v>
      </c>
      <c r="Z26" s="3">
        <f>SUM(Daily!Z214,Daily!Z369,Daily!Z431,Daily!Z648,Daily!Z865)</f>
        <v>8</v>
      </c>
      <c r="AA26" s="30">
        <f>SUM(Daily!AA214,Daily!AA369,Daily!AA431,Daily!AA648,Daily!AA865)</f>
        <v>14</v>
      </c>
      <c r="AB26" s="109">
        <f>B26+D26+F26+H26+J26+L26+N26+P26+R26+T26+V26+X26+Z26</f>
        <v>59</v>
      </c>
      <c r="AC26" s="19">
        <f t="shared" si="0"/>
        <v>187</v>
      </c>
    </row>
    <row r="27" spans="1:29" x14ac:dyDescent="0.2">
      <c r="A27" s="92" t="s">
        <v>36</v>
      </c>
      <c r="B27" s="3">
        <f>SUM(Daily!B215,Daily!B370,Daily!B432,Daily!B649,Daily!B866)</f>
        <v>0</v>
      </c>
      <c r="C27" s="30">
        <f>SUM(Daily!C215,Daily!C370,Daily!C432,Daily!C649,Daily!C866)</f>
        <v>10</v>
      </c>
      <c r="D27" s="3">
        <f>SUM(Daily!D215,Daily!D370,Daily!D432,Daily!D649,Daily!D866)</f>
        <v>0</v>
      </c>
      <c r="E27" s="30">
        <f>SUM(Daily!E215,Daily!E370,Daily!E432,Daily!E649,Daily!E866)</f>
        <v>1</v>
      </c>
      <c r="F27" s="3">
        <f>SUM(Daily!F215,Daily!F370,Daily!F432,Daily!F649,Daily!F866)</f>
        <v>0</v>
      </c>
      <c r="G27" s="30">
        <f>SUM(Daily!G215,Daily!G370,Daily!G432,Daily!G649,Daily!G866)</f>
        <v>0</v>
      </c>
      <c r="H27" s="3">
        <f>SUM(Daily!H215,Daily!H370,Daily!H432,Daily!H649,Daily!H866)</f>
        <v>0</v>
      </c>
      <c r="I27" s="30">
        <f>SUM(Daily!I215,Daily!I370,Daily!I432,Daily!I649,Daily!I866)</f>
        <v>0</v>
      </c>
      <c r="J27" s="3">
        <f>SUM(Daily!J215,Daily!J370,Daily!J432,Daily!J649,Daily!J866)</f>
        <v>0</v>
      </c>
      <c r="K27" s="30">
        <f>SUM(Daily!K215,Daily!K370,Daily!K432,Daily!K649,Daily!K866)</f>
        <v>0</v>
      </c>
      <c r="L27" s="3">
        <f>SUM(Daily!L215,Daily!L370,Daily!L432,Daily!L649,Daily!L866)</f>
        <v>0</v>
      </c>
      <c r="M27" s="30">
        <f>SUM(Daily!M215,Daily!M370,Daily!M432,Daily!M649,Daily!M866)</f>
        <v>0</v>
      </c>
      <c r="N27" s="3">
        <f>SUM(Daily!N215,Daily!N370,Daily!N432,Daily!N649,Daily!N866)</f>
        <v>0</v>
      </c>
      <c r="O27" s="30">
        <f>SUM(Daily!O215,Daily!O370,Daily!O432,Daily!O649,Daily!O866)</f>
        <v>0</v>
      </c>
      <c r="P27" s="3">
        <f>SUM(Daily!P215,Daily!P370,Daily!P432,Daily!P649,Daily!P866)</f>
        <v>0</v>
      </c>
      <c r="Q27" s="30">
        <f>SUM(Daily!Q215,Daily!Q370,Daily!Q432,Daily!Q649,Daily!Q866)</f>
        <v>0</v>
      </c>
      <c r="R27" s="3">
        <f>SUM(Daily!R215,Daily!R370,Daily!R432,Daily!R649,Daily!R866)</f>
        <v>0</v>
      </c>
      <c r="S27" s="30">
        <f>SUM(Daily!S215,Daily!S370,Daily!S432,Daily!S649,Daily!S866)</f>
        <v>1</v>
      </c>
      <c r="T27" s="3">
        <f>SUM(Daily!T215,Daily!T370,Daily!T432,Daily!T649,Daily!T866)</f>
        <v>0</v>
      </c>
      <c r="U27" s="30">
        <f>SUM(Daily!U215,Daily!U370,Daily!U432,Daily!U649,Daily!U866)</f>
        <v>0</v>
      </c>
      <c r="V27" s="3">
        <f>SUM(Daily!V215,Daily!V370,Daily!V432,Daily!V649,Daily!V866)</f>
        <v>0</v>
      </c>
      <c r="W27" s="30">
        <f>SUM(Daily!W215,Daily!W370,Daily!W432,Daily!W649,Daily!W866)</f>
        <v>0</v>
      </c>
      <c r="X27" s="3">
        <f>SUM(Daily!X215,Daily!X370,Daily!X432,Daily!X649,Daily!X866)</f>
        <v>0</v>
      </c>
      <c r="Y27" s="30">
        <f>SUM(Daily!Y215,Daily!Y370,Daily!Y432,Daily!Y649,Daily!Y866)</f>
        <v>0</v>
      </c>
      <c r="Z27" s="3">
        <f>SUM(Daily!Z215,Daily!Z370,Daily!Z432,Daily!Z649,Daily!Z866)</f>
        <v>0</v>
      </c>
      <c r="AA27" s="30">
        <f>SUM(Daily!AA215,Daily!AA370,Daily!AA432,Daily!AA649,Daily!AA866)</f>
        <v>0</v>
      </c>
      <c r="AB27" s="109">
        <f t="shared" si="0"/>
        <v>0</v>
      </c>
      <c r="AC27" s="19">
        <f t="shared" si="0"/>
        <v>12</v>
      </c>
    </row>
    <row r="28" spans="1:29" x14ac:dyDescent="0.2">
      <c r="A28" s="91" t="s">
        <v>37</v>
      </c>
      <c r="B28" s="3">
        <f>SUM(Daily!B216,Daily!B371,Daily!B433,Daily!B650,Daily!B867)</f>
        <v>0</v>
      </c>
      <c r="C28" s="30">
        <f>SUM(Daily!C216,Daily!C371,Daily!C433,Daily!C650,Daily!C867)</f>
        <v>0</v>
      </c>
      <c r="D28" s="3">
        <f>SUM(Daily!D216,Daily!D371,Daily!D433,Daily!D650,Daily!D867)</f>
        <v>0</v>
      </c>
      <c r="E28" s="30">
        <f>SUM(Daily!E216,Daily!E371,Daily!E433,Daily!E650,Daily!E867)</f>
        <v>0</v>
      </c>
      <c r="F28" s="3">
        <f>SUM(Daily!F216,Daily!F371,Daily!F433,Daily!F650,Daily!F867)</f>
        <v>0</v>
      </c>
      <c r="G28" s="30">
        <f>SUM(Daily!G216,Daily!G371,Daily!G433,Daily!G650,Daily!G867)</f>
        <v>0</v>
      </c>
      <c r="H28" s="3">
        <f>SUM(Daily!H216,Daily!H371,Daily!H433,Daily!H650,Daily!H867)</f>
        <v>0</v>
      </c>
      <c r="I28" s="30">
        <f>SUM(Daily!I216,Daily!I371,Daily!I433,Daily!I650,Daily!I867)</f>
        <v>0</v>
      </c>
      <c r="J28" s="3">
        <f>SUM(Daily!J216,Daily!J371,Daily!J433,Daily!J650,Daily!J867)</f>
        <v>0</v>
      </c>
      <c r="K28" s="30">
        <f>SUM(Daily!K216,Daily!K371,Daily!K433,Daily!K650,Daily!K867)</f>
        <v>0</v>
      </c>
      <c r="L28" s="3">
        <f>SUM(Daily!L216,Daily!L371,Daily!L433,Daily!L650,Daily!L867)</f>
        <v>0</v>
      </c>
      <c r="M28" s="30">
        <f>SUM(Daily!M216,Daily!M371,Daily!M433,Daily!M650,Daily!M867)</f>
        <v>0</v>
      </c>
      <c r="N28" s="3">
        <f>SUM(Daily!N216,Daily!N371,Daily!N433,Daily!N650,Daily!N867)</f>
        <v>0</v>
      </c>
      <c r="O28" s="30">
        <f>SUM(Daily!O216,Daily!O371,Daily!O433,Daily!O650,Daily!O867)</f>
        <v>0</v>
      </c>
      <c r="P28" s="3">
        <f>SUM(Daily!P216,Daily!P371,Daily!P433,Daily!P650,Daily!P867)</f>
        <v>0</v>
      </c>
      <c r="Q28" s="30">
        <f>SUM(Daily!Q216,Daily!Q371,Daily!Q433,Daily!Q650,Daily!Q867)</f>
        <v>0</v>
      </c>
      <c r="R28" s="3">
        <f>SUM(Daily!R216,Daily!R371,Daily!R433,Daily!R650,Daily!R867)</f>
        <v>0</v>
      </c>
      <c r="S28" s="30">
        <f>SUM(Daily!S216,Daily!S371,Daily!S433,Daily!S650,Daily!S867)</f>
        <v>0</v>
      </c>
      <c r="T28" s="3">
        <f>SUM(Daily!T216,Daily!T371,Daily!T433,Daily!T650,Daily!T867)</f>
        <v>0</v>
      </c>
      <c r="U28" s="30">
        <f>SUM(Daily!U216,Daily!U371,Daily!U433,Daily!U650,Daily!U867)</f>
        <v>0</v>
      </c>
      <c r="V28" s="3">
        <f>SUM(Daily!V216,Daily!V371,Daily!V433,Daily!V650,Daily!V867)</f>
        <v>0</v>
      </c>
      <c r="W28" s="30">
        <f>SUM(Daily!W216,Daily!W371,Daily!W433,Daily!W650,Daily!W867)</f>
        <v>0</v>
      </c>
      <c r="X28" s="3">
        <f>SUM(Daily!X216,Daily!X371,Daily!X433,Daily!X650,Daily!X867)</f>
        <v>0</v>
      </c>
      <c r="Y28" s="30">
        <f>SUM(Daily!Y216,Daily!Y371,Daily!Y433,Daily!Y650,Daily!Y867)</f>
        <v>0</v>
      </c>
      <c r="Z28" s="3">
        <f>SUM(Daily!Z216,Daily!Z371,Daily!Z433,Daily!Z650,Daily!Z867)</f>
        <v>0</v>
      </c>
      <c r="AA28" s="30">
        <f>SUM(Daily!AA216,Daily!AA371,Daily!AA433,Daily!AA650,Daily!AA867)</f>
        <v>0</v>
      </c>
      <c r="AB28" s="109">
        <f t="shared" si="0"/>
        <v>0</v>
      </c>
      <c r="AC28" s="19">
        <f t="shared" si="0"/>
        <v>0</v>
      </c>
    </row>
    <row r="29" spans="1:29" x14ac:dyDescent="0.2">
      <c r="A29" s="92" t="s">
        <v>38</v>
      </c>
      <c r="B29" s="3">
        <f>SUM(Daily!B217,Daily!B372,Daily!B434,Daily!B651,Daily!B868)</f>
        <v>0</v>
      </c>
      <c r="C29" s="30">
        <f>SUM(Daily!C217,Daily!C372,Daily!C434,Daily!C651,Daily!C868)</f>
        <v>0</v>
      </c>
      <c r="D29" s="3">
        <f>SUM(Daily!D217,Daily!D372,Daily!D434,Daily!D651,Daily!D868)</f>
        <v>0</v>
      </c>
      <c r="E29" s="30">
        <f>SUM(Daily!E217,Daily!E372,Daily!E434,Daily!E651,Daily!E868)</f>
        <v>0</v>
      </c>
      <c r="F29" s="3">
        <f>SUM(Daily!F217,Daily!F372,Daily!F434,Daily!F651,Daily!F868)</f>
        <v>0</v>
      </c>
      <c r="G29" s="30">
        <f>SUM(Daily!G217,Daily!G372,Daily!G434,Daily!G651,Daily!G868)</f>
        <v>0</v>
      </c>
      <c r="H29" s="3">
        <f>SUM(Daily!H217,Daily!H372,Daily!H434,Daily!H651,Daily!H868)</f>
        <v>0</v>
      </c>
      <c r="I29" s="30">
        <f>SUM(Daily!I217,Daily!I372,Daily!I434,Daily!I651,Daily!I868)</f>
        <v>0</v>
      </c>
      <c r="J29" s="3">
        <f>SUM(Daily!J217,Daily!J372,Daily!J434,Daily!J651,Daily!J868)</f>
        <v>0</v>
      </c>
      <c r="K29" s="30">
        <f>SUM(Daily!K217,Daily!K372,Daily!K434,Daily!K651,Daily!K868)</f>
        <v>0</v>
      </c>
      <c r="L29" s="3">
        <f>SUM(Daily!L217,Daily!L372,Daily!L434,Daily!L651,Daily!L868)</f>
        <v>0</v>
      </c>
      <c r="M29" s="30">
        <f>SUM(Daily!M217,Daily!M372,Daily!M434,Daily!M651,Daily!M868)</f>
        <v>0</v>
      </c>
      <c r="N29" s="3">
        <f>SUM(Daily!N217,Daily!N372,Daily!N434,Daily!N651,Daily!N868)</f>
        <v>0</v>
      </c>
      <c r="O29" s="30">
        <f>SUM(Daily!O217,Daily!O372,Daily!O434,Daily!O651,Daily!O868)</f>
        <v>0</v>
      </c>
      <c r="P29" s="3">
        <f>SUM(Daily!P217,Daily!P372,Daily!P434,Daily!P651,Daily!P868)</f>
        <v>0</v>
      </c>
      <c r="Q29" s="30">
        <f>SUM(Daily!Q217,Daily!Q372,Daily!Q434,Daily!Q651,Daily!Q868)</f>
        <v>0</v>
      </c>
      <c r="R29" s="3">
        <f>SUM(Daily!R217,Daily!R372,Daily!R434,Daily!R651,Daily!R868)</f>
        <v>0</v>
      </c>
      <c r="S29" s="30">
        <f>SUM(Daily!S217,Daily!S372,Daily!S434,Daily!S651,Daily!S868)</f>
        <v>0</v>
      </c>
      <c r="T29" s="3">
        <f>SUM(Daily!T217,Daily!T372,Daily!T434,Daily!T651,Daily!T868)</f>
        <v>0</v>
      </c>
      <c r="U29" s="30">
        <f>SUM(Daily!U217,Daily!U372,Daily!U434,Daily!U651,Daily!U868)</f>
        <v>0</v>
      </c>
      <c r="V29" s="3">
        <f>SUM(Daily!V217,Daily!V372,Daily!V434,Daily!V651,Daily!V868)</f>
        <v>0</v>
      </c>
      <c r="W29" s="30">
        <f>SUM(Daily!W217,Daily!W372,Daily!W434,Daily!W651,Daily!W868)</f>
        <v>0</v>
      </c>
      <c r="X29" s="3">
        <f>SUM(Daily!X217,Daily!X372,Daily!X434,Daily!X651,Daily!X868)</f>
        <v>0</v>
      </c>
      <c r="Y29" s="30">
        <f>SUM(Daily!Y217,Daily!Y372,Daily!Y434,Daily!Y651,Daily!Y868)</f>
        <v>0</v>
      </c>
      <c r="Z29" s="3">
        <f>SUM(Daily!Z217,Daily!Z372,Daily!Z434,Daily!Z651,Daily!Z868)</f>
        <v>0</v>
      </c>
      <c r="AA29" s="30">
        <f>SUM(Daily!AA217,Daily!AA372,Daily!AA434,Daily!AA651,Daily!AA868)</f>
        <v>0</v>
      </c>
      <c r="AB29" s="109">
        <f t="shared" si="0"/>
        <v>0</v>
      </c>
      <c r="AC29" s="19">
        <f t="shared" si="0"/>
        <v>0</v>
      </c>
    </row>
    <row r="30" spans="1:29" ht="13.5" thickBot="1" x14ac:dyDescent="0.25">
      <c r="A30" s="87" t="s">
        <v>39</v>
      </c>
      <c r="B30" s="16">
        <f>SUM(Daily!B218,Daily!B373,Daily!B435,Daily!B652,Daily!B869)</f>
        <v>0</v>
      </c>
      <c r="C30" s="41">
        <f>SUM(Daily!C218,Daily!C373,Daily!C435,Daily!C652,Daily!C869)</f>
        <v>0</v>
      </c>
      <c r="D30" s="16">
        <f>SUM(Daily!D218,Daily!D373,Daily!D435,Daily!D652,Daily!D869)</f>
        <v>0</v>
      </c>
      <c r="E30" s="41">
        <f>SUM(Daily!E218,Daily!E373,Daily!E435,Daily!E652,Daily!E869)</f>
        <v>0</v>
      </c>
      <c r="F30" s="16">
        <f>SUM(Daily!F218,Daily!F373,Daily!F435,Daily!F652,Daily!F869)</f>
        <v>0</v>
      </c>
      <c r="G30" s="41">
        <f>SUM(Daily!G218,Daily!G373,Daily!G435,Daily!G652,Daily!G869)</f>
        <v>0</v>
      </c>
      <c r="H30" s="16">
        <f>SUM(Daily!H218,Daily!H373,Daily!H435,Daily!H652,Daily!H869)</f>
        <v>0</v>
      </c>
      <c r="I30" s="41">
        <f>SUM(Daily!I218,Daily!I373,Daily!I435,Daily!I652,Daily!I869)</f>
        <v>0</v>
      </c>
      <c r="J30" s="16">
        <f>SUM(Daily!J218,Daily!J373,Daily!J435,Daily!J652,Daily!J869)</f>
        <v>0</v>
      </c>
      <c r="K30" s="41">
        <f>SUM(Daily!K218,Daily!K373,Daily!K435,Daily!K652,Daily!K869)</f>
        <v>0</v>
      </c>
      <c r="L30" s="16">
        <f>SUM(Daily!L218,Daily!L373,Daily!L435,Daily!L652,Daily!L869)</f>
        <v>0</v>
      </c>
      <c r="M30" s="41">
        <f>SUM(Daily!M218,Daily!M373,Daily!M435,Daily!M652,Daily!M869)</f>
        <v>0</v>
      </c>
      <c r="N30" s="16">
        <f>SUM(Daily!N218,Daily!N373,Daily!N435,Daily!N652,Daily!N869)</f>
        <v>0</v>
      </c>
      <c r="O30" s="41">
        <f>SUM(Daily!O218,Daily!O373,Daily!O435,Daily!O652,Daily!O869)</f>
        <v>0</v>
      </c>
      <c r="P30" s="16">
        <f>SUM(Daily!P218,Daily!P373,Daily!P435,Daily!P652,Daily!P869)</f>
        <v>0</v>
      </c>
      <c r="Q30" s="41">
        <f>SUM(Daily!Q218,Daily!Q373,Daily!Q435,Daily!Q652,Daily!Q869)</f>
        <v>0</v>
      </c>
      <c r="R30" s="16">
        <f>SUM(Daily!R218,Daily!R373,Daily!R435,Daily!R652,Daily!R869)</f>
        <v>0</v>
      </c>
      <c r="S30" s="41">
        <f>SUM(Daily!S218,Daily!S373,Daily!S435,Daily!S652,Daily!S869)</f>
        <v>0</v>
      </c>
      <c r="T30" s="16">
        <f>SUM(Daily!T218,Daily!T373,Daily!T435,Daily!T652,Daily!T869)</f>
        <v>0</v>
      </c>
      <c r="U30" s="41">
        <f>SUM(Daily!U218,Daily!U373,Daily!U435,Daily!U652,Daily!U869)</f>
        <v>0</v>
      </c>
      <c r="V30" s="16">
        <f>SUM(Daily!V218,Daily!V373,Daily!V435,Daily!V652,Daily!V869)</f>
        <v>0</v>
      </c>
      <c r="W30" s="41">
        <f>SUM(Daily!W218,Daily!W373,Daily!W435,Daily!W652,Daily!W869)</f>
        <v>0</v>
      </c>
      <c r="X30" s="16">
        <f>SUM(Daily!X218,Daily!X373,Daily!X435,Daily!X652,Daily!X869)</f>
        <v>0</v>
      </c>
      <c r="Y30" s="41">
        <f>SUM(Daily!Y218,Daily!Y373,Daily!Y435,Daily!Y652,Daily!Y869)</f>
        <v>0</v>
      </c>
      <c r="Z30" s="16">
        <f>SUM(Daily!Z218,Daily!Z373,Daily!Z435,Daily!Z652,Daily!Z869)</f>
        <v>0</v>
      </c>
      <c r="AA30" s="41">
        <f>SUM(Daily!AA218,Daily!AA373,Daily!AA435,Daily!AA652,Daily!AA869)</f>
        <v>0</v>
      </c>
      <c r="AB30" s="110">
        <f t="shared" si="0"/>
        <v>0</v>
      </c>
      <c r="AC30" s="111">
        <f t="shared" si="0"/>
        <v>0</v>
      </c>
    </row>
    <row r="31" spans="1:29" ht="14.25" thickTop="1" thickBot="1" x14ac:dyDescent="0.25">
      <c r="A31" s="42" t="s">
        <v>13</v>
      </c>
      <c r="B31" s="51">
        <f>SUM(B7:B30)</f>
        <v>18311</v>
      </c>
      <c r="C31" s="47">
        <f t="shared" ref="C31:AC31" si="1">SUM(C7:C30)</f>
        <v>18371</v>
      </c>
      <c r="D31" s="46">
        <f t="shared" si="1"/>
        <v>7608</v>
      </c>
      <c r="E31" s="52">
        <f t="shared" si="1"/>
        <v>10241</v>
      </c>
      <c r="F31" s="51">
        <f t="shared" si="1"/>
        <v>16146</v>
      </c>
      <c r="G31" s="47">
        <f t="shared" si="1"/>
        <v>10588</v>
      </c>
      <c r="H31" s="46">
        <f t="shared" si="1"/>
        <v>22671</v>
      </c>
      <c r="I31" s="52">
        <f t="shared" si="1"/>
        <v>22260</v>
      </c>
      <c r="J31" s="51">
        <f t="shared" si="1"/>
        <v>3800</v>
      </c>
      <c r="K31" s="47">
        <f t="shared" si="1"/>
        <v>3585</v>
      </c>
      <c r="L31" s="46">
        <f t="shared" si="1"/>
        <v>9898</v>
      </c>
      <c r="M31" s="52">
        <f t="shared" si="1"/>
        <v>11258</v>
      </c>
      <c r="N31" s="51">
        <f t="shared" si="1"/>
        <v>17680</v>
      </c>
      <c r="O31" s="47">
        <f t="shared" si="1"/>
        <v>18379</v>
      </c>
      <c r="P31" s="46">
        <f t="shared" si="1"/>
        <v>9153</v>
      </c>
      <c r="Q31" s="52">
        <f t="shared" si="1"/>
        <v>8742</v>
      </c>
      <c r="R31" s="51">
        <f t="shared" si="1"/>
        <v>12565</v>
      </c>
      <c r="S31" s="47">
        <f t="shared" si="1"/>
        <v>12767</v>
      </c>
      <c r="T31" s="46">
        <f t="shared" si="1"/>
        <v>2093</v>
      </c>
      <c r="U31" s="52">
        <f t="shared" si="1"/>
        <v>2052</v>
      </c>
      <c r="V31" s="51">
        <f t="shared" si="1"/>
        <v>14022</v>
      </c>
      <c r="W31" s="47">
        <f t="shared" si="1"/>
        <v>12532</v>
      </c>
      <c r="X31" s="46">
        <f t="shared" si="1"/>
        <v>7373</v>
      </c>
      <c r="Y31" s="52">
        <f t="shared" si="1"/>
        <v>7030</v>
      </c>
      <c r="Z31" s="51">
        <f t="shared" si="1"/>
        <v>24369</v>
      </c>
      <c r="AA31" s="47">
        <f t="shared" si="1"/>
        <v>27678</v>
      </c>
      <c r="AB31" s="46">
        <f t="shared" si="1"/>
        <v>165689</v>
      </c>
      <c r="AC31" s="47">
        <f t="shared" si="1"/>
        <v>165483</v>
      </c>
    </row>
    <row r="32" spans="1:29" ht="15.75" thickTop="1" x14ac:dyDescent="0.2">
      <c r="AB32" s="176" t="str">
        <f>IF(AB31='Daily Total'!D48,"Correct","Wrong")</f>
        <v>Correct</v>
      </c>
      <c r="AC32" s="176" t="str">
        <f>IF(AC31='Daily Total'!E48,"Correct","Wrong")</f>
        <v>Correct</v>
      </c>
    </row>
    <row r="35" spans="1:29" x14ac:dyDescent="0.2">
      <c r="A35" s="44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4" t="s">
        <v>1</v>
      </c>
      <c r="C37" s="265"/>
      <c r="D37" s="264" t="s">
        <v>2</v>
      </c>
      <c r="E37" s="265"/>
      <c r="F37" s="264" t="s">
        <v>3</v>
      </c>
      <c r="G37" s="265"/>
      <c r="H37" s="264" t="s">
        <v>4</v>
      </c>
      <c r="I37" s="265"/>
      <c r="J37" s="264" t="s">
        <v>5</v>
      </c>
      <c r="K37" s="265"/>
      <c r="L37" s="264" t="s">
        <v>6</v>
      </c>
      <c r="M37" s="265"/>
      <c r="N37" s="264" t="s">
        <v>7</v>
      </c>
      <c r="O37" s="265"/>
      <c r="P37" s="264" t="s">
        <v>8</v>
      </c>
      <c r="Q37" s="265"/>
      <c r="R37" s="264" t="s">
        <v>9</v>
      </c>
      <c r="S37" s="265"/>
      <c r="T37" s="264" t="s">
        <v>10</v>
      </c>
      <c r="U37" s="265"/>
      <c r="V37" s="264" t="s">
        <v>11</v>
      </c>
      <c r="W37" s="265"/>
      <c r="X37" s="264" t="s">
        <v>12</v>
      </c>
      <c r="Y37" s="265"/>
      <c r="Z37" s="264" t="s">
        <v>40</v>
      </c>
      <c r="AA37" s="265"/>
      <c r="AB37" s="264" t="s">
        <v>47</v>
      </c>
      <c r="AC37" s="265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90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91" t="s">
        <v>17</v>
      </c>
      <c r="B40" s="3">
        <f t="shared" ref="B40:AA49" si="3">+B8/$B$65</f>
        <v>40.200000000000003</v>
      </c>
      <c r="C40" s="30">
        <f t="shared" si="3"/>
        <v>0</v>
      </c>
      <c r="D40" s="3">
        <f t="shared" si="3"/>
        <v>35.4</v>
      </c>
      <c r="E40" s="30">
        <f t="shared" si="3"/>
        <v>0.2</v>
      </c>
      <c r="F40" s="3">
        <f t="shared" si="3"/>
        <v>56.4</v>
      </c>
      <c r="G40" s="30">
        <f t="shared" si="3"/>
        <v>0.8</v>
      </c>
      <c r="H40" s="3">
        <f t="shared" si="3"/>
        <v>31</v>
      </c>
      <c r="I40" s="30">
        <f t="shared" si="3"/>
        <v>3.6</v>
      </c>
      <c r="J40" s="3">
        <f t="shared" si="3"/>
        <v>4.2</v>
      </c>
      <c r="K40" s="30">
        <f t="shared" si="3"/>
        <v>4</v>
      </c>
      <c r="L40" s="3">
        <f t="shared" si="3"/>
        <v>4.8</v>
      </c>
      <c r="M40" s="30">
        <f t="shared" si="3"/>
        <v>7.6</v>
      </c>
      <c r="N40" s="3">
        <f t="shared" si="3"/>
        <v>8.6</v>
      </c>
      <c r="O40" s="30">
        <f t="shared" si="3"/>
        <v>2.2000000000000002</v>
      </c>
      <c r="P40" s="3">
        <f t="shared" si="3"/>
        <v>2.4</v>
      </c>
      <c r="Q40" s="30">
        <f t="shared" si="3"/>
        <v>0.2</v>
      </c>
      <c r="R40" s="3">
        <f t="shared" si="3"/>
        <v>3.2</v>
      </c>
      <c r="S40" s="30">
        <f t="shared" si="3"/>
        <v>1</v>
      </c>
      <c r="T40" s="3">
        <f t="shared" si="3"/>
        <v>0.4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0.4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9">
        <f t="shared" ref="AB40:AB56" si="4">B40+D40+F40+H40+J40+L40+N40+P40+R40+T40+V40+X40+Z40</f>
        <v>187</v>
      </c>
      <c r="AC40" s="19">
        <f t="shared" ref="AC40:AC62" si="5">C40+E40+G40+I40+K40+M40+O40+Q40+S40+U40+W40+Y40+AA40</f>
        <v>19.599999999999998</v>
      </c>
    </row>
    <row r="41" spans="1:29" x14ac:dyDescent="0.2">
      <c r="A41" s="92" t="s">
        <v>18</v>
      </c>
      <c r="B41" s="3">
        <f t="shared" si="3"/>
        <v>140.4</v>
      </c>
      <c r="C41" s="30">
        <f t="shared" si="3"/>
        <v>0</v>
      </c>
      <c r="D41" s="3">
        <f t="shared" si="3"/>
        <v>71.599999999999994</v>
      </c>
      <c r="E41" s="30">
        <f t="shared" si="3"/>
        <v>2.8</v>
      </c>
      <c r="F41" s="3">
        <f t="shared" si="3"/>
        <v>184</v>
      </c>
      <c r="G41" s="30">
        <f t="shared" si="3"/>
        <v>7.6</v>
      </c>
      <c r="H41" s="3">
        <f t="shared" si="3"/>
        <v>162.19999999999999</v>
      </c>
      <c r="I41" s="30">
        <f t="shared" si="3"/>
        <v>40</v>
      </c>
      <c r="J41" s="3">
        <f t="shared" si="3"/>
        <v>23.8</v>
      </c>
      <c r="K41" s="30">
        <f t="shared" si="3"/>
        <v>14.4</v>
      </c>
      <c r="L41" s="3">
        <f t="shared" si="3"/>
        <v>40.799999999999997</v>
      </c>
      <c r="M41" s="30">
        <f t="shared" si="3"/>
        <v>89.6</v>
      </c>
      <c r="N41" s="3">
        <f t="shared" si="3"/>
        <v>111.8</v>
      </c>
      <c r="O41" s="30">
        <f t="shared" si="3"/>
        <v>92.4</v>
      </c>
      <c r="P41" s="3">
        <f t="shared" si="3"/>
        <v>77</v>
      </c>
      <c r="Q41" s="30">
        <f t="shared" si="3"/>
        <v>61</v>
      </c>
      <c r="R41" s="3">
        <f t="shared" si="3"/>
        <v>95.6</v>
      </c>
      <c r="S41" s="30">
        <f t="shared" si="3"/>
        <v>53.2</v>
      </c>
      <c r="T41" s="3">
        <f t="shared" si="3"/>
        <v>18.399999999999999</v>
      </c>
      <c r="U41" s="30">
        <f t="shared" si="3"/>
        <v>26.8</v>
      </c>
      <c r="V41" s="3">
        <f t="shared" si="3"/>
        <v>39.4</v>
      </c>
      <c r="W41" s="30">
        <f t="shared" si="3"/>
        <v>77.400000000000006</v>
      </c>
      <c r="X41" s="3">
        <f t="shared" si="3"/>
        <v>92</v>
      </c>
      <c r="Y41" s="30">
        <f t="shared" si="3"/>
        <v>52.4</v>
      </c>
      <c r="Z41" s="3">
        <f t="shared" si="3"/>
        <v>241.2</v>
      </c>
      <c r="AA41" s="30">
        <f t="shared" si="3"/>
        <v>150.19999999999999</v>
      </c>
      <c r="AB41" s="109">
        <f t="shared" si="4"/>
        <v>1298.2</v>
      </c>
      <c r="AC41" s="19">
        <f t="shared" si="5"/>
        <v>667.8</v>
      </c>
    </row>
    <row r="42" spans="1:29" x14ac:dyDescent="0.2">
      <c r="A42" s="91" t="s">
        <v>19</v>
      </c>
      <c r="B42" s="3">
        <f t="shared" si="3"/>
        <v>224.8</v>
      </c>
      <c r="C42" s="30">
        <f t="shared" si="3"/>
        <v>144.6</v>
      </c>
      <c r="D42" s="3">
        <f t="shared" si="3"/>
        <v>96.6</v>
      </c>
      <c r="E42" s="30">
        <f t="shared" si="3"/>
        <v>109.2</v>
      </c>
      <c r="F42" s="3">
        <f t="shared" si="3"/>
        <v>232.2</v>
      </c>
      <c r="G42" s="30">
        <f t="shared" si="3"/>
        <v>124</v>
      </c>
      <c r="H42" s="3">
        <f t="shared" si="3"/>
        <v>238</v>
      </c>
      <c r="I42" s="30">
        <f t="shared" si="3"/>
        <v>236.2</v>
      </c>
      <c r="J42" s="3">
        <f t="shared" si="3"/>
        <v>44</v>
      </c>
      <c r="K42" s="30">
        <f t="shared" si="3"/>
        <v>47.8</v>
      </c>
      <c r="L42" s="3">
        <f t="shared" si="3"/>
        <v>79</v>
      </c>
      <c r="M42" s="30">
        <f t="shared" si="3"/>
        <v>147.4</v>
      </c>
      <c r="N42" s="3">
        <f t="shared" si="3"/>
        <v>177.6</v>
      </c>
      <c r="O42" s="30">
        <f t="shared" si="3"/>
        <v>211.8</v>
      </c>
      <c r="P42" s="3">
        <f t="shared" si="3"/>
        <v>121.6</v>
      </c>
      <c r="Q42" s="30">
        <f t="shared" si="3"/>
        <v>77.599999999999994</v>
      </c>
      <c r="R42" s="3">
        <f t="shared" si="3"/>
        <v>156.6</v>
      </c>
      <c r="S42" s="30">
        <f t="shared" si="3"/>
        <v>112.4</v>
      </c>
      <c r="T42" s="3">
        <f t="shared" si="3"/>
        <v>30.8</v>
      </c>
      <c r="U42" s="30">
        <f t="shared" si="3"/>
        <v>43.4</v>
      </c>
      <c r="V42" s="3">
        <f t="shared" si="3"/>
        <v>81.400000000000006</v>
      </c>
      <c r="W42" s="30">
        <f t="shared" si="3"/>
        <v>141.80000000000001</v>
      </c>
      <c r="X42" s="3">
        <f t="shared" si="3"/>
        <v>124.2</v>
      </c>
      <c r="Y42" s="30">
        <f t="shared" si="3"/>
        <v>91</v>
      </c>
      <c r="Z42" s="3">
        <f t="shared" si="3"/>
        <v>318.2</v>
      </c>
      <c r="AA42" s="30">
        <f t="shared" si="3"/>
        <v>283.2</v>
      </c>
      <c r="AB42" s="109">
        <f t="shared" si="4"/>
        <v>1924.9999999999998</v>
      </c>
      <c r="AC42" s="19">
        <f t="shared" si="5"/>
        <v>1770.4</v>
      </c>
    </row>
    <row r="43" spans="1:29" x14ac:dyDescent="0.2">
      <c r="A43" s="92" t="s">
        <v>20</v>
      </c>
      <c r="B43" s="3">
        <f t="shared" si="3"/>
        <v>306.60000000000002</v>
      </c>
      <c r="C43" s="30">
        <f t="shared" si="3"/>
        <v>215.8</v>
      </c>
      <c r="D43" s="3">
        <f t="shared" si="3"/>
        <v>145.19999999999999</v>
      </c>
      <c r="E43" s="30">
        <f t="shared" si="3"/>
        <v>128</v>
      </c>
      <c r="F43" s="3">
        <f t="shared" si="3"/>
        <v>327.60000000000002</v>
      </c>
      <c r="G43" s="30">
        <f t="shared" si="3"/>
        <v>116.8</v>
      </c>
      <c r="H43" s="3">
        <f t="shared" si="3"/>
        <v>375.4</v>
      </c>
      <c r="I43" s="30">
        <f t="shared" si="3"/>
        <v>273.60000000000002</v>
      </c>
      <c r="J43" s="3">
        <f t="shared" si="3"/>
        <v>59.2</v>
      </c>
      <c r="K43" s="30">
        <f t="shared" si="3"/>
        <v>62</v>
      </c>
      <c r="L43" s="3">
        <f t="shared" si="3"/>
        <v>102.8</v>
      </c>
      <c r="M43" s="30">
        <f t="shared" si="3"/>
        <v>245.2</v>
      </c>
      <c r="N43" s="3">
        <f t="shared" si="3"/>
        <v>225</v>
      </c>
      <c r="O43" s="30">
        <f t="shared" si="3"/>
        <v>322</v>
      </c>
      <c r="P43" s="3">
        <f t="shared" si="3"/>
        <v>153</v>
      </c>
      <c r="Q43" s="30">
        <f t="shared" si="3"/>
        <v>81.599999999999994</v>
      </c>
      <c r="R43" s="3">
        <f t="shared" si="3"/>
        <v>226</v>
      </c>
      <c r="S43" s="30">
        <f t="shared" si="3"/>
        <v>127.8</v>
      </c>
      <c r="T43" s="3">
        <f t="shared" si="3"/>
        <v>40.799999999999997</v>
      </c>
      <c r="U43" s="30">
        <f t="shared" si="3"/>
        <v>43.2</v>
      </c>
      <c r="V43" s="3">
        <f t="shared" si="3"/>
        <v>103.6</v>
      </c>
      <c r="W43" s="30">
        <f t="shared" si="3"/>
        <v>256.2</v>
      </c>
      <c r="X43" s="3">
        <f t="shared" si="3"/>
        <v>125.8</v>
      </c>
      <c r="Y43" s="30">
        <f t="shared" si="3"/>
        <v>100.8</v>
      </c>
      <c r="Z43" s="3">
        <f t="shared" si="3"/>
        <v>435.4</v>
      </c>
      <c r="AA43" s="30">
        <f t="shared" si="3"/>
        <v>337.2</v>
      </c>
      <c r="AB43" s="109">
        <f t="shared" si="4"/>
        <v>2626.4000000000005</v>
      </c>
      <c r="AC43" s="19">
        <f t="shared" si="5"/>
        <v>2310.1999999999998</v>
      </c>
    </row>
    <row r="44" spans="1:29" x14ac:dyDescent="0.2">
      <c r="A44" s="91" t="s">
        <v>21</v>
      </c>
      <c r="B44" s="3">
        <f t="shared" si="3"/>
        <v>422.6</v>
      </c>
      <c r="C44" s="30">
        <f t="shared" si="3"/>
        <v>337.8</v>
      </c>
      <c r="D44" s="3">
        <f t="shared" si="3"/>
        <v>210.2</v>
      </c>
      <c r="E44" s="30">
        <f t="shared" si="3"/>
        <v>117.2</v>
      </c>
      <c r="F44" s="3">
        <f t="shared" si="3"/>
        <v>391</v>
      </c>
      <c r="G44" s="30">
        <f t="shared" si="3"/>
        <v>88.8</v>
      </c>
      <c r="H44" s="3">
        <f t="shared" si="3"/>
        <v>509.6</v>
      </c>
      <c r="I44" s="30">
        <f t="shared" si="3"/>
        <v>346.6</v>
      </c>
      <c r="J44" s="3">
        <f t="shared" si="3"/>
        <v>75.2</v>
      </c>
      <c r="K44" s="30">
        <f t="shared" si="3"/>
        <v>91.2</v>
      </c>
      <c r="L44" s="3">
        <f t="shared" si="3"/>
        <v>70.8</v>
      </c>
      <c r="M44" s="30">
        <f t="shared" si="3"/>
        <v>378.4</v>
      </c>
      <c r="N44" s="3">
        <f t="shared" si="3"/>
        <v>261.39999999999998</v>
      </c>
      <c r="O44" s="30">
        <f t="shared" si="3"/>
        <v>414</v>
      </c>
      <c r="P44" s="3">
        <f t="shared" si="3"/>
        <v>174.4</v>
      </c>
      <c r="Q44" s="30">
        <f t="shared" si="3"/>
        <v>96.2</v>
      </c>
      <c r="R44" s="3">
        <f t="shared" si="3"/>
        <v>277.8</v>
      </c>
      <c r="S44" s="30">
        <f t="shared" si="3"/>
        <v>166.2</v>
      </c>
      <c r="T44" s="3">
        <f t="shared" si="3"/>
        <v>28.6</v>
      </c>
      <c r="U44" s="30">
        <f t="shared" si="3"/>
        <v>31.6</v>
      </c>
      <c r="V44" s="3">
        <f t="shared" si="3"/>
        <v>96.8</v>
      </c>
      <c r="W44" s="30">
        <f t="shared" si="3"/>
        <v>422.8</v>
      </c>
      <c r="X44" s="3">
        <f t="shared" si="3"/>
        <v>144.4</v>
      </c>
      <c r="Y44" s="30">
        <f t="shared" si="3"/>
        <v>96.6</v>
      </c>
      <c r="Z44" s="3">
        <f t="shared" si="3"/>
        <v>449.8</v>
      </c>
      <c r="AA44" s="30">
        <f t="shared" si="3"/>
        <v>339</v>
      </c>
      <c r="AB44" s="109">
        <f t="shared" si="4"/>
        <v>3112.6000000000008</v>
      </c>
      <c r="AC44" s="19">
        <f t="shared" si="5"/>
        <v>2926.4</v>
      </c>
    </row>
    <row r="45" spans="1:29" x14ac:dyDescent="0.2">
      <c r="A45" s="92" t="s">
        <v>22</v>
      </c>
      <c r="B45" s="3">
        <f t="shared" si="3"/>
        <v>281</v>
      </c>
      <c r="C45" s="30">
        <f t="shared" si="3"/>
        <v>354</v>
      </c>
      <c r="D45" s="3">
        <f t="shared" si="3"/>
        <v>144.6</v>
      </c>
      <c r="E45" s="30">
        <f t="shared" si="3"/>
        <v>99.6</v>
      </c>
      <c r="F45" s="3">
        <f t="shared" si="3"/>
        <v>319.39999999999998</v>
      </c>
      <c r="G45" s="30">
        <f t="shared" si="3"/>
        <v>79.2</v>
      </c>
      <c r="H45" s="3">
        <f t="shared" si="3"/>
        <v>371.2</v>
      </c>
      <c r="I45" s="30">
        <f t="shared" si="3"/>
        <v>357.6</v>
      </c>
      <c r="J45" s="3">
        <f t="shared" si="3"/>
        <v>55.8</v>
      </c>
      <c r="K45" s="30">
        <f t="shared" si="3"/>
        <v>94</v>
      </c>
      <c r="L45" s="3">
        <f t="shared" si="3"/>
        <v>69.599999999999994</v>
      </c>
      <c r="M45" s="30">
        <f t="shared" si="3"/>
        <v>317.39999999999998</v>
      </c>
      <c r="N45" s="3">
        <f t="shared" si="3"/>
        <v>197.6</v>
      </c>
      <c r="O45" s="30">
        <f t="shared" si="3"/>
        <v>448.8</v>
      </c>
      <c r="P45" s="3">
        <f t="shared" si="3"/>
        <v>138.80000000000001</v>
      </c>
      <c r="Q45" s="30">
        <f t="shared" si="3"/>
        <v>103.4</v>
      </c>
      <c r="R45" s="3">
        <f t="shared" si="3"/>
        <v>277</v>
      </c>
      <c r="S45" s="30">
        <f t="shared" si="3"/>
        <v>153</v>
      </c>
      <c r="T45" s="3">
        <f t="shared" si="3"/>
        <v>23.6</v>
      </c>
      <c r="U45" s="30">
        <f t="shared" si="3"/>
        <v>26.2</v>
      </c>
      <c r="V45" s="3">
        <f t="shared" si="3"/>
        <v>82</v>
      </c>
      <c r="W45" s="30">
        <f t="shared" si="3"/>
        <v>398.4</v>
      </c>
      <c r="X45" s="3">
        <f t="shared" si="3"/>
        <v>122.6</v>
      </c>
      <c r="Y45" s="30">
        <f t="shared" si="3"/>
        <v>78.400000000000006</v>
      </c>
      <c r="Z45" s="3">
        <f t="shared" si="3"/>
        <v>357.4</v>
      </c>
      <c r="AA45" s="30">
        <f t="shared" si="3"/>
        <v>347</v>
      </c>
      <c r="AB45" s="109">
        <f t="shared" si="4"/>
        <v>2440.6</v>
      </c>
      <c r="AC45" s="19">
        <f t="shared" si="5"/>
        <v>2857.0000000000005</v>
      </c>
    </row>
    <row r="46" spans="1:29" x14ac:dyDescent="0.2">
      <c r="A46" s="91" t="s">
        <v>23</v>
      </c>
      <c r="B46" s="3">
        <f t="shared" si="3"/>
        <v>155</v>
      </c>
      <c r="C46" s="30">
        <f t="shared" si="3"/>
        <v>208.2</v>
      </c>
      <c r="D46" s="3">
        <f t="shared" si="3"/>
        <v>102.8</v>
      </c>
      <c r="E46" s="30">
        <f t="shared" si="3"/>
        <v>83.4</v>
      </c>
      <c r="F46" s="3">
        <f t="shared" si="3"/>
        <v>206.4</v>
      </c>
      <c r="G46" s="30">
        <f t="shared" si="3"/>
        <v>77</v>
      </c>
      <c r="H46" s="3">
        <f t="shared" si="3"/>
        <v>242.2</v>
      </c>
      <c r="I46" s="30">
        <f t="shared" si="3"/>
        <v>250.2</v>
      </c>
      <c r="J46" s="3">
        <f t="shared" si="3"/>
        <v>40.200000000000003</v>
      </c>
      <c r="K46" s="30">
        <f t="shared" si="3"/>
        <v>44.8</v>
      </c>
      <c r="L46" s="3">
        <f t="shared" si="3"/>
        <v>52.2</v>
      </c>
      <c r="M46" s="30">
        <f t="shared" si="3"/>
        <v>160.4</v>
      </c>
      <c r="N46" s="3">
        <f t="shared" si="3"/>
        <v>141.6</v>
      </c>
      <c r="O46" s="30">
        <f t="shared" si="3"/>
        <v>276.39999999999998</v>
      </c>
      <c r="P46" s="3">
        <f t="shared" si="3"/>
        <v>118.8</v>
      </c>
      <c r="Q46" s="30">
        <f t="shared" si="3"/>
        <v>87.4</v>
      </c>
      <c r="R46" s="3">
        <f t="shared" si="3"/>
        <v>173.4</v>
      </c>
      <c r="S46" s="30">
        <f t="shared" si="3"/>
        <v>123.8</v>
      </c>
      <c r="T46" s="3">
        <f t="shared" si="3"/>
        <v>19.600000000000001</v>
      </c>
      <c r="U46" s="30">
        <f t="shared" si="3"/>
        <v>21.8</v>
      </c>
      <c r="V46" s="3">
        <f t="shared" si="3"/>
        <v>69.2</v>
      </c>
      <c r="W46" s="30">
        <f t="shared" si="3"/>
        <v>210.2</v>
      </c>
      <c r="X46" s="3">
        <f t="shared" si="3"/>
        <v>86.2</v>
      </c>
      <c r="Y46" s="30">
        <f t="shared" si="3"/>
        <v>69.2</v>
      </c>
      <c r="Z46" s="3">
        <f t="shared" si="3"/>
        <v>289.60000000000002</v>
      </c>
      <c r="AA46" s="30">
        <f t="shared" si="3"/>
        <v>327.39999999999998</v>
      </c>
      <c r="AB46" s="109">
        <f t="shared" si="4"/>
        <v>1697.2000000000003</v>
      </c>
      <c r="AC46" s="19">
        <f t="shared" si="5"/>
        <v>1940.1999999999998</v>
      </c>
    </row>
    <row r="47" spans="1:29" x14ac:dyDescent="0.2">
      <c r="A47" s="92" t="s">
        <v>24</v>
      </c>
      <c r="B47" s="3">
        <f t="shared" si="3"/>
        <v>139.6</v>
      </c>
      <c r="C47" s="30">
        <f t="shared" si="3"/>
        <v>174.2</v>
      </c>
      <c r="D47" s="3">
        <f t="shared" si="3"/>
        <v>77</v>
      </c>
      <c r="E47" s="30">
        <f t="shared" si="3"/>
        <v>88.8</v>
      </c>
      <c r="F47" s="3">
        <f t="shared" si="3"/>
        <v>177</v>
      </c>
      <c r="G47" s="30">
        <f t="shared" si="3"/>
        <v>74</v>
      </c>
      <c r="H47" s="3">
        <f t="shared" si="3"/>
        <v>206.2</v>
      </c>
      <c r="I47" s="30">
        <f t="shared" si="3"/>
        <v>233.2</v>
      </c>
      <c r="J47" s="3">
        <f t="shared" si="3"/>
        <v>30</v>
      </c>
      <c r="K47" s="30">
        <f t="shared" si="3"/>
        <v>29.2</v>
      </c>
      <c r="L47" s="3">
        <f t="shared" si="3"/>
        <v>51.8</v>
      </c>
      <c r="M47" s="30">
        <f t="shared" si="3"/>
        <v>98.8</v>
      </c>
      <c r="N47" s="3">
        <f t="shared" si="3"/>
        <v>134</v>
      </c>
      <c r="O47" s="30">
        <f t="shared" si="3"/>
        <v>160.19999999999999</v>
      </c>
      <c r="P47" s="3">
        <f t="shared" si="3"/>
        <v>93.6</v>
      </c>
      <c r="Q47" s="30">
        <f t="shared" si="3"/>
        <v>76</v>
      </c>
      <c r="R47" s="3">
        <f t="shared" si="3"/>
        <v>155.80000000000001</v>
      </c>
      <c r="S47" s="30">
        <f t="shared" si="3"/>
        <v>109</v>
      </c>
      <c r="T47" s="3">
        <f t="shared" si="3"/>
        <v>14.4</v>
      </c>
      <c r="U47" s="30">
        <f t="shared" si="3"/>
        <v>14.4</v>
      </c>
      <c r="V47" s="3">
        <f t="shared" si="3"/>
        <v>74.8</v>
      </c>
      <c r="W47" s="30">
        <f t="shared" si="3"/>
        <v>121.4</v>
      </c>
      <c r="X47" s="3">
        <f t="shared" si="3"/>
        <v>73</v>
      </c>
      <c r="Y47" s="30">
        <f t="shared" si="3"/>
        <v>64.2</v>
      </c>
      <c r="Z47" s="3">
        <f t="shared" si="3"/>
        <v>260.8</v>
      </c>
      <c r="AA47" s="30">
        <f t="shared" si="3"/>
        <v>308.60000000000002</v>
      </c>
      <c r="AB47" s="109">
        <f t="shared" si="4"/>
        <v>1488</v>
      </c>
      <c r="AC47" s="19">
        <f t="shared" si="5"/>
        <v>1552.0000000000005</v>
      </c>
    </row>
    <row r="48" spans="1:29" x14ac:dyDescent="0.2">
      <c r="A48" s="91" t="s">
        <v>25</v>
      </c>
      <c r="B48" s="3">
        <f t="shared" si="3"/>
        <v>142.80000000000001</v>
      </c>
      <c r="C48" s="30">
        <f t="shared" si="3"/>
        <v>187.4</v>
      </c>
      <c r="D48" s="3">
        <f t="shared" si="3"/>
        <v>71.400000000000006</v>
      </c>
      <c r="E48" s="30">
        <f t="shared" si="3"/>
        <v>96.4</v>
      </c>
      <c r="F48" s="3">
        <f t="shared" si="3"/>
        <v>162.19999999999999</v>
      </c>
      <c r="G48" s="30">
        <f t="shared" si="3"/>
        <v>84.6</v>
      </c>
      <c r="H48" s="3">
        <f t="shared" si="3"/>
        <v>227.2</v>
      </c>
      <c r="I48" s="30">
        <f t="shared" si="3"/>
        <v>215.2</v>
      </c>
      <c r="J48" s="3">
        <f t="shared" si="3"/>
        <v>23.8</v>
      </c>
      <c r="K48" s="30">
        <f t="shared" si="3"/>
        <v>22</v>
      </c>
      <c r="L48" s="3">
        <f t="shared" si="3"/>
        <v>56.2</v>
      </c>
      <c r="M48" s="30">
        <f t="shared" si="3"/>
        <v>90.6</v>
      </c>
      <c r="N48" s="3">
        <f t="shared" si="3"/>
        <v>138.80000000000001</v>
      </c>
      <c r="O48" s="30">
        <f t="shared" si="3"/>
        <v>151.4</v>
      </c>
      <c r="P48" s="3">
        <f t="shared" si="3"/>
        <v>94</v>
      </c>
      <c r="Q48" s="30">
        <f t="shared" si="3"/>
        <v>84.4</v>
      </c>
      <c r="R48" s="3">
        <f t="shared" si="3"/>
        <v>131</v>
      </c>
      <c r="S48" s="30">
        <f t="shared" si="3"/>
        <v>114.4</v>
      </c>
      <c r="T48" s="3">
        <f t="shared" si="3"/>
        <v>15.6</v>
      </c>
      <c r="U48" s="30">
        <f t="shared" si="3"/>
        <v>15.8</v>
      </c>
      <c r="V48" s="3">
        <f t="shared" si="3"/>
        <v>86.8</v>
      </c>
      <c r="W48" s="30">
        <f t="shared" si="3"/>
        <v>95</v>
      </c>
      <c r="X48" s="3">
        <f t="shared" si="3"/>
        <v>64</v>
      </c>
      <c r="Y48" s="30">
        <f t="shared" si="3"/>
        <v>55.6</v>
      </c>
      <c r="Z48" s="3">
        <f t="shared" si="3"/>
        <v>273.2</v>
      </c>
      <c r="AA48" s="30">
        <f t="shared" si="3"/>
        <v>257</v>
      </c>
      <c r="AB48" s="109">
        <f t="shared" si="4"/>
        <v>1486.9999999999998</v>
      </c>
      <c r="AC48" s="19">
        <f t="shared" si="5"/>
        <v>1469.7999999999997</v>
      </c>
    </row>
    <row r="49" spans="1:29" x14ac:dyDescent="0.2">
      <c r="A49" s="92" t="s">
        <v>26</v>
      </c>
      <c r="B49" s="3">
        <f t="shared" si="3"/>
        <v>156.6</v>
      </c>
      <c r="C49" s="30">
        <f t="shared" si="3"/>
        <v>199.8</v>
      </c>
      <c r="D49" s="3">
        <f t="shared" si="3"/>
        <v>70</v>
      </c>
      <c r="E49" s="30">
        <f t="shared" si="3"/>
        <v>98.6</v>
      </c>
      <c r="F49" s="3">
        <f t="shared" si="3"/>
        <v>158.80000000000001</v>
      </c>
      <c r="G49" s="30">
        <f t="shared" si="3"/>
        <v>81.2</v>
      </c>
      <c r="H49" s="3">
        <f t="shared" si="3"/>
        <v>224.4</v>
      </c>
      <c r="I49" s="30">
        <f t="shared" si="3"/>
        <v>217.2</v>
      </c>
      <c r="J49" s="3">
        <f t="shared" si="3"/>
        <v>28</v>
      </c>
      <c r="K49" s="30">
        <f t="shared" si="3"/>
        <v>32.200000000000003</v>
      </c>
      <c r="L49" s="3">
        <f t="shared" si="3"/>
        <v>69</v>
      </c>
      <c r="M49" s="30">
        <f t="shared" si="3"/>
        <v>95</v>
      </c>
      <c r="N49" s="3">
        <f t="shared" si="3"/>
        <v>151</v>
      </c>
      <c r="O49" s="30">
        <f t="shared" si="3"/>
        <v>170.6</v>
      </c>
      <c r="P49" s="3">
        <f t="shared" si="3"/>
        <v>105.8</v>
      </c>
      <c r="Q49" s="30">
        <f t="shared" si="3"/>
        <v>81.400000000000006</v>
      </c>
      <c r="R49" s="3">
        <f t="shared" si="3"/>
        <v>138.6</v>
      </c>
      <c r="S49" s="30">
        <f t="shared" si="3"/>
        <v>114.6</v>
      </c>
      <c r="T49" s="3">
        <f t="shared" si="3"/>
        <v>17.399999999999999</v>
      </c>
      <c r="U49" s="30">
        <f t="shared" si="3"/>
        <v>17.2</v>
      </c>
      <c r="V49" s="3">
        <f t="shared" si="3"/>
        <v>88.2</v>
      </c>
      <c r="W49" s="30">
        <f t="shared" ref="W49:AA49" si="6">+W17/$B$65</f>
        <v>105</v>
      </c>
      <c r="X49" s="3">
        <f t="shared" si="6"/>
        <v>60</v>
      </c>
      <c r="Y49" s="30">
        <f t="shared" si="6"/>
        <v>62</v>
      </c>
      <c r="Z49" s="3">
        <f t="shared" si="6"/>
        <v>280.60000000000002</v>
      </c>
      <c r="AA49" s="30">
        <f t="shared" si="6"/>
        <v>225.6</v>
      </c>
      <c r="AB49" s="109">
        <f t="shared" si="4"/>
        <v>1548.4</v>
      </c>
      <c r="AC49" s="19">
        <f t="shared" si="5"/>
        <v>1500.3999999999999</v>
      </c>
    </row>
    <row r="50" spans="1:29" x14ac:dyDescent="0.2">
      <c r="A50" s="91" t="s">
        <v>27</v>
      </c>
      <c r="B50" s="3">
        <f t="shared" ref="B50:AA59" si="7">+B18/$B$65</f>
        <v>163.80000000000001</v>
      </c>
      <c r="C50" s="30">
        <f t="shared" si="7"/>
        <v>192.8</v>
      </c>
      <c r="D50" s="3">
        <f t="shared" si="7"/>
        <v>80</v>
      </c>
      <c r="E50" s="30">
        <f t="shared" si="7"/>
        <v>101</v>
      </c>
      <c r="F50" s="3">
        <f t="shared" si="7"/>
        <v>175.6</v>
      </c>
      <c r="G50" s="30">
        <f t="shared" si="7"/>
        <v>94.6</v>
      </c>
      <c r="H50" s="3">
        <f t="shared" si="7"/>
        <v>249.6</v>
      </c>
      <c r="I50" s="30">
        <f t="shared" si="7"/>
        <v>213.4</v>
      </c>
      <c r="J50" s="3">
        <f t="shared" si="7"/>
        <v>30.4</v>
      </c>
      <c r="K50" s="30">
        <f t="shared" si="7"/>
        <v>23.4</v>
      </c>
      <c r="L50" s="3">
        <f t="shared" si="7"/>
        <v>83</v>
      </c>
      <c r="M50" s="30">
        <f t="shared" si="7"/>
        <v>93.8</v>
      </c>
      <c r="N50" s="3">
        <f t="shared" si="7"/>
        <v>144.19999999999999</v>
      </c>
      <c r="O50" s="30">
        <f t="shared" si="7"/>
        <v>172.4</v>
      </c>
      <c r="P50" s="3">
        <f t="shared" si="7"/>
        <v>120</v>
      </c>
      <c r="Q50" s="30">
        <f t="shared" si="7"/>
        <v>84.8</v>
      </c>
      <c r="R50" s="3">
        <f t="shared" si="7"/>
        <v>125.4</v>
      </c>
      <c r="S50" s="30">
        <f t="shared" si="7"/>
        <v>133.19999999999999</v>
      </c>
      <c r="T50" s="3">
        <f t="shared" si="7"/>
        <v>19.2</v>
      </c>
      <c r="U50" s="30">
        <f t="shared" si="7"/>
        <v>18.8</v>
      </c>
      <c r="V50" s="3">
        <f t="shared" si="7"/>
        <v>104.8</v>
      </c>
      <c r="W50" s="30">
        <f t="shared" si="7"/>
        <v>104</v>
      </c>
      <c r="X50" s="3">
        <f t="shared" si="7"/>
        <v>74.400000000000006</v>
      </c>
      <c r="Y50" s="30">
        <f t="shared" si="7"/>
        <v>59.8</v>
      </c>
      <c r="Z50" s="3">
        <f t="shared" si="7"/>
        <v>295.39999999999998</v>
      </c>
      <c r="AA50" s="30">
        <f t="shared" si="7"/>
        <v>277.60000000000002</v>
      </c>
      <c r="AB50" s="109">
        <f t="shared" si="4"/>
        <v>1665.8000000000002</v>
      </c>
      <c r="AC50" s="19">
        <f t="shared" si="5"/>
        <v>1569.6</v>
      </c>
    </row>
    <row r="51" spans="1:29" x14ac:dyDescent="0.2">
      <c r="A51" s="92" t="s">
        <v>28</v>
      </c>
      <c r="B51" s="3">
        <f t="shared" si="7"/>
        <v>193.8</v>
      </c>
      <c r="C51" s="30">
        <f t="shared" si="7"/>
        <v>187.2</v>
      </c>
      <c r="D51" s="3">
        <f t="shared" si="7"/>
        <v>83.2</v>
      </c>
      <c r="E51" s="30">
        <f t="shared" si="7"/>
        <v>136.4</v>
      </c>
      <c r="F51" s="3">
        <f t="shared" si="7"/>
        <v>187.6</v>
      </c>
      <c r="G51" s="30">
        <f t="shared" si="7"/>
        <v>121.8</v>
      </c>
      <c r="H51" s="3">
        <f t="shared" si="7"/>
        <v>262.8</v>
      </c>
      <c r="I51" s="30">
        <f t="shared" si="7"/>
        <v>227.8</v>
      </c>
      <c r="J51" s="3">
        <f t="shared" si="7"/>
        <v>33</v>
      </c>
      <c r="K51" s="30">
        <f t="shared" si="7"/>
        <v>25.4</v>
      </c>
      <c r="L51" s="3">
        <f t="shared" si="7"/>
        <v>117.8</v>
      </c>
      <c r="M51" s="30">
        <f t="shared" si="7"/>
        <v>93.4</v>
      </c>
      <c r="N51" s="3">
        <f t="shared" si="7"/>
        <v>193</v>
      </c>
      <c r="O51" s="30">
        <f t="shared" si="7"/>
        <v>172.6</v>
      </c>
      <c r="P51" s="3">
        <f t="shared" si="7"/>
        <v>131.19999999999999</v>
      </c>
      <c r="Q51" s="30">
        <f t="shared" si="7"/>
        <v>112.6</v>
      </c>
      <c r="R51" s="3">
        <f t="shared" si="7"/>
        <v>122.6</v>
      </c>
      <c r="S51" s="30">
        <f t="shared" si="7"/>
        <v>163.6</v>
      </c>
      <c r="T51" s="3">
        <f t="shared" si="7"/>
        <v>30.4</v>
      </c>
      <c r="U51" s="30">
        <f t="shared" si="7"/>
        <v>18.399999999999999</v>
      </c>
      <c r="V51" s="3">
        <f t="shared" si="7"/>
        <v>157.6</v>
      </c>
      <c r="W51" s="30">
        <f t="shared" si="7"/>
        <v>126.4</v>
      </c>
      <c r="X51" s="3">
        <f t="shared" si="7"/>
        <v>79.8</v>
      </c>
      <c r="Y51" s="30">
        <f t="shared" si="7"/>
        <v>85.8</v>
      </c>
      <c r="Z51" s="3">
        <f t="shared" si="7"/>
        <v>292.2</v>
      </c>
      <c r="AA51" s="30">
        <f t="shared" si="7"/>
        <v>329.4</v>
      </c>
      <c r="AB51" s="109">
        <f t="shared" si="4"/>
        <v>1885</v>
      </c>
      <c r="AC51" s="19">
        <f t="shared" si="5"/>
        <v>1800.8000000000002</v>
      </c>
    </row>
    <row r="52" spans="1:29" x14ac:dyDescent="0.2">
      <c r="A52" s="91" t="s">
        <v>29</v>
      </c>
      <c r="B52" s="3">
        <f t="shared" si="7"/>
        <v>239.2</v>
      </c>
      <c r="C52" s="30">
        <f t="shared" si="7"/>
        <v>242</v>
      </c>
      <c r="D52" s="3">
        <f t="shared" si="7"/>
        <v>88.4</v>
      </c>
      <c r="E52" s="30">
        <f t="shared" si="7"/>
        <v>164.4</v>
      </c>
      <c r="F52" s="3">
        <f t="shared" si="7"/>
        <v>199.2</v>
      </c>
      <c r="G52" s="30">
        <f t="shared" si="7"/>
        <v>159.4</v>
      </c>
      <c r="H52" s="3">
        <f t="shared" si="7"/>
        <v>303.8</v>
      </c>
      <c r="I52" s="30">
        <f t="shared" si="7"/>
        <v>267.8</v>
      </c>
      <c r="J52" s="3">
        <f t="shared" si="7"/>
        <v>48</v>
      </c>
      <c r="K52" s="30">
        <f t="shared" si="7"/>
        <v>31.8</v>
      </c>
      <c r="L52" s="3">
        <f t="shared" si="7"/>
        <v>144</v>
      </c>
      <c r="M52" s="30">
        <f t="shared" si="7"/>
        <v>99.2</v>
      </c>
      <c r="N52" s="3">
        <f t="shared" si="7"/>
        <v>222.2</v>
      </c>
      <c r="O52" s="30">
        <f t="shared" si="7"/>
        <v>205.8</v>
      </c>
      <c r="P52" s="3">
        <f t="shared" si="7"/>
        <v>119.8</v>
      </c>
      <c r="Q52" s="30">
        <f t="shared" si="7"/>
        <v>135.6</v>
      </c>
      <c r="R52" s="3">
        <f t="shared" si="7"/>
        <v>132.6</v>
      </c>
      <c r="S52" s="30">
        <f t="shared" si="7"/>
        <v>194.8</v>
      </c>
      <c r="T52" s="3">
        <f t="shared" si="7"/>
        <v>41.4</v>
      </c>
      <c r="U52" s="30">
        <f t="shared" si="7"/>
        <v>30</v>
      </c>
      <c r="V52" s="3">
        <f t="shared" si="7"/>
        <v>160.6</v>
      </c>
      <c r="W52" s="30">
        <f t="shared" si="7"/>
        <v>111.8</v>
      </c>
      <c r="X52" s="3">
        <f t="shared" si="7"/>
        <v>106.8</v>
      </c>
      <c r="Y52" s="30">
        <f t="shared" si="7"/>
        <v>109.2</v>
      </c>
      <c r="Z52" s="3">
        <f t="shared" si="7"/>
        <v>347.2</v>
      </c>
      <c r="AA52" s="30">
        <f t="shared" si="7"/>
        <v>329.4</v>
      </c>
      <c r="AB52" s="109">
        <f t="shared" si="4"/>
        <v>2153.1999999999998</v>
      </c>
      <c r="AC52" s="19">
        <f t="shared" si="5"/>
        <v>2081.1999999999998</v>
      </c>
    </row>
    <row r="53" spans="1:29" x14ac:dyDescent="0.2">
      <c r="A53" s="92" t="s">
        <v>30</v>
      </c>
      <c r="B53" s="3">
        <f t="shared" si="7"/>
        <v>272.8</v>
      </c>
      <c r="C53" s="30">
        <f t="shared" si="7"/>
        <v>225.8</v>
      </c>
      <c r="D53" s="3">
        <f t="shared" si="7"/>
        <v>94</v>
      </c>
      <c r="E53" s="30">
        <f t="shared" si="7"/>
        <v>166</v>
      </c>
      <c r="F53" s="3">
        <f t="shared" si="7"/>
        <v>187.2</v>
      </c>
      <c r="G53" s="30">
        <f t="shared" si="7"/>
        <v>178.4</v>
      </c>
      <c r="H53" s="3">
        <f t="shared" si="7"/>
        <v>307.8</v>
      </c>
      <c r="I53" s="30">
        <f t="shared" si="7"/>
        <v>317.2</v>
      </c>
      <c r="J53" s="3">
        <f t="shared" si="7"/>
        <v>77.400000000000006</v>
      </c>
      <c r="K53" s="30">
        <f t="shared" si="7"/>
        <v>43.4</v>
      </c>
      <c r="L53" s="3">
        <f t="shared" si="7"/>
        <v>185</v>
      </c>
      <c r="M53" s="30">
        <f t="shared" si="7"/>
        <v>110.4</v>
      </c>
      <c r="N53" s="3">
        <f t="shared" si="7"/>
        <v>291.39999999999998</v>
      </c>
      <c r="O53" s="30">
        <f t="shared" si="7"/>
        <v>212.4</v>
      </c>
      <c r="P53" s="3">
        <f t="shared" si="7"/>
        <v>93.8</v>
      </c>
      <c r="Q53" s="30">
        <f t="shared" si="7"/>
        <v>178</v>
      </c>
      <c r="R53" s="3">
        <f t="shared" si="7"/>
        <v>132.19999999999999</v>
      </c>
      <c r="S53" s="30">
        <f t="shared" si="7"/>
        <v>231.4</v>
      </c>
      <c r="T53" s="3">
        <f t="shared" si="7"/>
        <v>32</v>
      </c>
      <c r="U53" s="30">
        <f t="shared" si="7"/>
        <v>31.6</v>
      </c>
      <c r="V53" s="3">
        <f t="shared" si="7"/>
        <v>257.60000000000002</v>
      </c>
      <c r="W53" s="30">
        <f t="shared" si="7"/>
        <v>107.4</v>
      </c>
      <c r="X53" s="3">
        <f t="shared" si="7"/>
        <v>106.6</v>
      </c>
      <c r="Y53" s="30">
        <f t="shared" si="7"/>
        <v>108.8</v>
      </c>
      <c r="Z53" s="3">
        <f t="shared" si="7"/>
        <v>348.8</v>
      </c>
      <c r="AA53" s="30">
        <f t="shared" si="7"/>
        <v>369.8</v>
      </c>
      <c r="AB53" s="109">
        <f t="shared" si="4"/>
        <v>2386.6</v>
      </c>
      <c r="AC53" s="19">
        <f t="shared" si="5"/>
        <v>2280.6000000000004</v>
      </c>
    </row>
    <row r="54" spans="1:29" x14ac:dyDescent="0.2">
      <c r="A54" s="91" t="s">
        <v>31</v>
      </c>
      <c r="B54" s="3">
        <f t="shared" si="7"/>
        <v>445.6</v>
      </c>
      <c r="C54" s="30">
        <f t="shared" si="7"/>
        <v>273.8</v>
      </c>
      <c r="D54" s="3">
        <f t="shared" si="7"/>
        <v>78.400000000000006</v>
      </c>
      <c r="E54" s="30">
        <f t="shared" si="7"/>
        <v>229.6</v>
      </c>
      <c r="F54" s="3">
        <f t="shared" si="7"/>
        <v>143.4</v>
      </c>
      <c r="G54" s="30">
        <f t="shared" si="7"/>
        <v>266.60000000000002</v>
      </c>
      <c r="H54" s="3">
        <f t="shared" si="7"/>
        <v>343</v>
      </c>
      <c r="I54" s="30">
        <f t="shared" si="7"/>
        <v>487.8</v>
      </c>
      <c r="J54" s="3">
        <f t="shared" si="7"/>
        <v>114.6</v>
      </c>
      <c r="K54" s="30">
        <f t="shared" si="7"/>
        <v>56</v>
      </c>
      <c r="L54" s="3">
        <f t="shared" si="7"/>
        <v>389</v>
      </c>
      <c r="M54" s="30">
        <f t="shared" si="7"/>
        <v>91.8</v>
      </c>
      <c r="N54" s="3">
        <f t="shared" si="7"/>
        <v>464.8</v>
      </c>
      <c r="O54" s="30">
        <f t="shared" si="7"/>
        <v>252.8</v>
      </c>
      <c r="P54" s="3">
        <f t="shared" si="7"/>
        <v>118.4</v>
      </c>
      <c r="Q54" s="30">
        <f t="shared" si="7"/>
        <v>189.6</v>
      </c>
      <c r="R54" s="3">
        <f t="shared" si="7"/>
        <v>153.4</v>
      </c>
      <c r="S54" s="30">
        <f t="shared" si="7"/>
        <v>276.2</v>
      </c>
      <c r="T54" s="3">
        <f t="shared" si="7"/>
        <v>37.200000000000003</v>
      </c>
      <c r="U54" s="30">
        <f t="shared" si="7"/>
        <v>34</v>
      </c>
      <c r="V54" s="3">
        <f t="shared" si="7"/>
        <v>716.6</v>
      </c>
      <c r="W54" s="30">
        <f t="shared" si="7"/>
        <v>87.6</v>
      </c>
      <c r="X54" s="3">
        <f t="shared" si="7"/>
        <v>115.6</v>
      </c>
      <c r="Y54" s="30">
        <f t="shared" si="7"/>
        <v>164</v>
      </c>
      <c r="Z54" s="3">
        <f t="shared" si="7"/>
        <v>287.60000000000002</v>
      </c>
      <c r="AA54" s="30">
        <f t="shared" si="7"/>
        <v>575.20000000000005</v>
      </c>
      <c r="AB54" s="109">
        <f t="shared" si="4"/>
        <v>3407.5999999999995</v>
      </c>
      <c r="AC54" s="19">
        <f t="shared" si="5"/>
        <v>2985</v>
      </c>
    </row>
    <row r="55" spans="1:29" x14ac:dyDescent="0.2">
      <c r="A55" s="92" t="s">
        <v>32</v>
      </c>
      <c r="B55" s="3">
        <f t="shared" si="7"/>
        <v>225</v>
      </c>
      <c r="C55" s="30">
        <f t="shared" si="7"/>
        <v>431</v>
      </c>
      <c r="D55" s="3">
        <f t="shared" si="7"/>
        <v>51.4</v>
      </c>
      <c r="E55" s="30">
        <f t="shared" si="7"/>
        <v>240.6</v>
      </c>
      <c r="F55" s="3">
        <f t="shared" si="7"/>
        <v>77.2</v>
      </c>
      <c r="G55" s="30">
        <f t="shared" si="7"/>
        <v>361.8</v>
      </c>
      <c r="H55" s="3">
        <f t="shared" si="7"/>
        <v>370.4</v>
      </c>
      <c r="I55" s="30">
        <f t="shared" si="7"/>
        <v>510.6</v>
      </c>
      <c r="J55" s="3">
        <f t="shared" si="7"/>
        <v>49.4</v>
      </c>
      <c r="K55" s="30">
        <f t="shared" si="7"/>
        <v>60.8</v>
      </c>
      <c r="L55" s="3">
        <f t="shared" si="7"/>
        <v>305.2</v>
      </c>
      <c r="M55" s="30">
        <f t="shared" si="7"/>
        <v>80.400000000000006</v>
      </c>
      <c r="N55" s="3">
        <f t="shared" si="7"/>
        <v>507.2</v>
      </c>
      <c r="O55" s="30">
        <f t="shared" si="7"/>
        <v>269</v>
      </c>
      <c r="P55" s="3">
        <f t="shared" si="7"/>
        <v>118.4</v>
      </c>
      <c r="Q55" s="30">
        <f t="shared" si="7"/>
        <v>193.6</v>
      </c>
      <c r="R55" s="3">
        <f t="shared" si="7"/>
        <v>141.6</v>
      </c>
      <c r="S55" s="30">
        <f t="shared" si="7"/>
        <v>285.8</v>
      </c>
      <c r="T55" s="3">
        <f t="shared" si="7"/>
        <v>29.8</v>
      </c>
      <c r="U55" s="30">
        <f t="shared" si="7"/>
        <v>22</v>
      </c>
      <c r="V55" s="3">
        <f t="shared" si="7"/>
        <v>435.2</v>
      </c>
      <c r="W55" s="30">
        <f t="shared" si="7"/>
        <v>77.599999999999994</v>
      </c>
      <c r="X55" s="3">
        <f t="shared" si="7"/>
        <v>73.599999999999994</v>
      </c>
      <c r="Y55" s="30">
        <f t="shared" si="7"/>
        <v>141.19999999999999</v>
      </c>
      <c r="Z55" s="3">
        <f t="shared" si="7"/>
        <v>234.4</v>
      </c>
      <c r="AA55" s="30">
        <f t="shared" si="7"/>
        <v>635.6</v>
      </c>
      <c r="AB55" s="109">
        <f t="shared" si="4"/>
        <v>2618.7999999999997</v>
      </c>
      <c r="AC55" s="19">
        <f t="shared" si="5"/>
        <v>3310</v>
      </c>
    </row>
    <row r="56" spans="1:29" x14ac:dyDescent="0.2">
      <c r="A56" s="91" t="s">
        <v>33</v>
      </c>
      <c r="B56" s="3">
        <f t="shared" si="7"/>
        <v>110.2</v>
      </c>
      <c r="C56" s="30">
        <f t="shared" si="7"/>
        <v>232.8</v>
      </c>
      <c r="D56" s="3">
        <f t="shared" si="7"/>
        <v>19.600000000000001</v>
      </c>
      <c r="E56" s="30">
        <f t="shared" si="7"/>
        <v>142.80000000000001</v>
      </c>
      <c r="F56" s="3">
        <f t="shared" si="7"/>
        <v>38.799999999999997</v>
      </c>
      <c r="G56" s="30">
        <f t="shared" si="7"/>
        <v>169.2</v>
      </c>
      <c r="H56" s="3">
        <f t="shared" si="7"/>
        <v>92.6</v>
      </c>
      <c r="I56" s="30">
        <f t="shared" si="7"/>
        <v>203.8</v>
      </c>
      <c r="J56" s="3">
        <f t="shared" si="7"/>
        <v>19.600000000000001</v>
      </c>
      <c r="K56" s="30">
        <f t="shared" si="7"/>
        <v>27.8</v>
      </c>
      <c r="L56" s="3">
        <f t="shared" si="7"/>
        <v>137.6</v>
      </c>
      <c r="M56" s="30">
        <f t="shared" si="7"/>
        <v>40.4</v>
      </c>
      <c r="N56" s="3">
        <f t="shared" si="7"/>
        <v>143.6</v>
      </c>
      <c r="O56" s="30">
        <f t="shared" si="7"/>
        <v>104</v>
      </c>
      <c r="P56" s="3">
        <f t="shared" si="7"/>
        <v>34.799999999999997</v>
      </c>
      <c r="Q56" s="30">
        <f t="shared" si="7"/>
        <v>80.8</v>
      </c>
      <c r="R56" s="3">
        <f t="shared" si="7"/>
        <v>55.2</v>
      </c>
      <c r="S56" s="30">
        <f t="shared" si="7"/>
        <v>148.6</v>
      </c>
      <c r="T56" s="3">
        <f t="shared" si="7"/>
        <v>15</v>
      </c>
      <c r="U56" s="30">
        <f t="shared" si="7"/>
        <v>10.6</v>
      </c>
      <c r="V56" s="3">
        <f t="shared" si="7"/>
        <v>222.8</v>
      </c>
      <c r="W56" s="30">
        <f t="shared" si="7"/>
        <v>48.4</v>
      </c>
      <c r="X56" s="3">
        <f t="shared" si="7"/>
        <v>19.2</v>
      </c>
      <c r="Y56" s="30">
        <f t="shared" si="7"/>
        <v>50</v>
      </c>
      <c r="Z56" s="3">
        <f t="shared" si="7"/>
        <v>116.6</v>
      </c>
      <c r="AA56" s="30">
        <f t="shared" si="7"/>
        <v>356</v>
      </c>
      <c r="AB56" s="109">
        <f t="shared" si="4"/>
        <v>1025.6000000000001</v>
      </c>
      <c r="AC56" s="19">
        <f t="shared" si="5"/>
        <v>1615.1999999999998</v>
      </c>
    </row>
    <row r="57" spans="1:29" x14ac:dyDescent="0.2">
      <c r="A57" s="92" t="s">
        <v>34</v>
      </c>
      <c r="B57" s="3">
        <f t="shared" si="7"/>
        <v>2.2000000000000002</v>
      </c>
      <c r="C57" s="30">
        <f t="shared" si="7"/>
        <v>54.2</v>
      </c>
      <c r="D57" s="3">
        <f t="shared" si="7"/>
        <v>1.6</v>
      </c>
      <c r="E57" s="30">
        <f t="shared" si="7"/>
        <v>38.200000000000003</v>
      </c>
      <c r="F57" s="3">
        <f t="shared" si="7"/>
        <v>5</v>
      </c>
      <c r="G57" s="30">
        <f t="shared" si="7"/>
        <v>29.2</v>
      </c>
      <c r="H57" s="3">
        <f t="shared" si="7"/>
        <v>16</v>
      </c>
      <c r="I57" s="30">
        <f t="shared" si="7"/>
        <v>43.8</v>
      </c>
      <c r="J57" s="3">
        <f t="shared" si="7"/>
        <v>3.2</v>
      </c>
      <c r="K57" s="30">
        <f t="shared" si="7"/>
        <v>6.6</v>
      </c>
      <c r="L57" s="3">
        <f t="shared" si="7"/>
        <v>17.399999999999999</v>
      </c>
      <c r="M57" s="30">
        <f t="shared" si="7"/>
        <v>11.2</v>
      </c>
      <c r="N57" s="3">
        <f t="shared" si="7"/>
        <v>19.8</v>
      </c>
      <c r="O57" s="30">
        <f t="shared" si="7"/>
        <v>34.200000000000003</v>
      </c>
      <c r="P57" s="3">
        <f t="shared" si="7"/>
        <v>13.8</v>
      </c>
      <c r="Q57" s="30">
        <f t="shared" si="7"/>
        <v>22.2</v>
      </c>
      <c r="R57" s="3">
        <f t="shared" si="7"/>
        <v>14.6</v>
      </c>
      <c r="S57" s="30">
        <f t="shared" si="7"/>
        <v>42.4</v>
      </c>
      <c r="T57" s="3">
        <f t="shared" si="7"/>
        <v>4</v>
      </c>
      <c r="U57" s="30">
        <f t="shared" si="7"/>
        <v>2.6</v>
      </c>
      <c r="V57" s="3">
        <f t="shared" si="7"/>
        <v>26</v>
      </c>
      <c r="W57" s="30">
        <f t="shared" si="7"/>
        <v>15</v>
      </c>
      <c r="X57" s="3">
        <f t="shared" si="7"/>
        <v>5.6</v>
      </c>
      <c r="Y57" s="30">
        <f t="shared" si="7"/>
        <v>16.399999999999999</v>
      </c>
      <c r="Z57" s="3">
        <f t="shared" si="7"/>
        <v>43.8</v>
      </c>
      <c r="AA57" s="30">
        <f t="shared" si="7"/>
        <v>84.6</v>
      </c>
      <c r="AB57" s="109">
        <f>B57+D57+F57+H57+J57+L57+N57+P57+R57+T57+V57+X57+Z57</f>
        <v>173</v>
      </c>
      <c r="AC57" s="19">
        <f t="shared" si="5"/>
        <v>400.59999999999991</v>
      </c>
    </row>
    <row r="58" spans="1:29" x14ac:dyDescent="0.2">
      <c r="A58" s="91" t="s">
        <v>35</v>
      </c>
      <c r="B58" s="3">
        <f t="shared" si="7"/>
        <v>0</v>
      </c>
      <c r="C58" s="30">
        <f t="shared" si="7"/>
        <v>10.8</v>
      </c>
      <c r="D58" s="3">
        <f t="shared" si="7"/>
        <v>0.2</v>
      </c>
      <c r="E58" s="30">
        <f t="shared" si="7"/>
        <v>4.8</v>
      </c>
      <c r="F58" s="3">
        <f t="shared" si="7"/>
        <v>0.2</v>
      </c>
      <c r="G58" s="30">
        <f t="shared" si="7"/>
        <v>2.6</v>
      </c>
      <c r="H58" s="3">
        <f t="shared" si="7"/>
        <v>0.8</v>
      </c>
      <c r="I58" s="30">
        <f t="shared" si="7"/>
        <v>6.4</v>
      </c>
      <c r="J58" s="3">
        <f t="shared" si="7"/>
        <v>0.2</v>
      </c>
      <c r="K58" s="30">
        <f t="shared" si="7"/>
        <v>0.2</v>
      </c>
      <c r="L58" s="3">
        <f t="shared" si="7"/>
        <v>3.6</v>
      </c>
      <c r="M58" s="30">
        <f t="shared" si="7"/>
        <v>0.6</v>
      </c>
      <c r="N58" s="3">
        <f t="shared" si="7"/>
        <v>2.4</v>
      </c>
      <c r="O58" s="30">
        <f t="shared" si="7"/>
        <v>2.8</v>
      </c>
      <c r="P58" s="3">
        <f t="shared" si="7"/>
        <v>1</v>
      </c>
      <c r="Q58" s="30">
        <f t="shared" si="7"/>
        <v>2</v>
      </c>
      <c r="R58" s="3">
        <f t="shared" si="7"/>
        <v>0.4</v>
      </c>
      <c r="S58" s="30">
        <f t="shared" si="7"/>
        <v>1.8</v>
      </c>
      <c r="T58" s="3">
        <f t="shared" si="7"/>
        <v>0</v>
      </c>
      <c r="U58" s="30">
        <f t="shared" si="7"/>
        <v>2</v>
      </c>
      <c r="V58" s="3">
        <f t="shared" si="7"/>
        <v>1</v>
      </c>
      <c r="W58" s="30">
        <f t="shared" si="7"/>
        <v>0</v>
      </c>
      <c r="X58" s="3">
        <f t="shared" si="7"/>
        <v>0.4</v>
      </c>
      <c r="Y58" s="30">
        <f t="shared" si="7"/>
        <v>0.6</v>
      </c>
      <c r="Z58" s="3">
        <f t="shared" si="7"/>
        <v>1.6</v>
      </c>
      <c r="AA58" s="30">
        <f t="shared" si="7"/>
        <v>2.8</v>
      </c>
      <c r="AB58" s="109">
        <f>B58+D58+F58+H58+J58+L58+N58+P58+R58+T58+V58+X58+Z58</f>
        <v>11.8</v>
      </c>
      <c r="AC58" s="19">
        <f t="shared" si="5"/>
        <v>37.4</v>
      </c>
    </row>
    <row r="59" spans="1:29" x14ac:dyDescent="0.2">
      <c r="A59" s="92" t="s">
        <v>36</v>
      </c>
      <c r="B59" s="3">
        <f t="shared" si="7"/>
        <v>0</v>
      </c>
      <c r="C59" s="30">
        <f t="shared" si="7"/>
        <v>2</v>
      </c>
      <c r="D59" s="3">
        <f t="shared" si="7"/>
        <v>0</v>
      </c>
      <c r="E59" s="30">
        <f t="shared" si="7"/>
        <v>0.2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0.2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9">
        <f t="shared" ref="AB59:AB62" si="9">B59+D59+F59+H59+J59+L59+N59+P59+R59+T59+V59+X59+Z59</f>
        <v>0</v>
      </c>
      <c r="AC59" s="19">
        <f t="shared" si="5"/>
        <v>2.4000000000000004</v>
      </c>
    </row>
    <row r="60" spans="1:29" x14ac:dyDescent="0.2">
      <c r="A60" s="91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9">
        <f t="shared" si="9"/>
        <v>0</v>
      </c>
      <c r="AC60" s="19">
        <f t="shared" si="5"/>
        <v>0</v>
      </c>
    </row>
    <row r="61" spans="1:29" x14ac:dyDescent="0.2">
      <c r="A61" s="92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9">
        <f t="shared" si="9"/>
        <v>0</v>
      </c>
      <c r="AC61" s="19">
        <f t="shared" si="5"/>
        <v>0</v>
      </c>
    </row>
    <row r="62" spans="1:29" ht="13.5" thickBot="1" x14ac:dyDescent="0.25">
      <c r="A62" s="87" t="s">
        <v>39</v>
      </c>
      <c r="B62" s="16">
        <f t="shared" si="10"/>
        <v>0</v>
      </c>
      <c r="C62" s="41">
        <f t="shared" si="10"/>
        <v>0</v>
      </c>
      <c r="D62" s="16">
        <f t="shared" si="10"/>
        <v>0</v>
      </c>
      <c r="E62" s="41">
        <f t="shared" si="10"/>
        <v>0</v>
      </c>
      <c r="F62" s="16">
        <f t="shared" si="10"/>
        <v>0</v>
      </c>
      <c r="G62" s="41">
        <f t="shared" si="10"/>
        <v>0</v>
      </c>
      <c r="H62" s="16">
        <f t="shared" si="10"/>
        <v>0</v>
      </c>
      <c r="I62" s="41">
        <f t="shared" si="10"/>
        <v>0</v>
      </c>
      <c r="J62" s="16">
        <f t="shared" si="10"/>
        <v>0</v>
      </c>
      <c r="K62" s="41">
        <f t="shared" si="10"/>
        <v>0</v>
      </c>
      <c r="L62" s="16">
        <f t="shared" si="10"/>
        <v>0</v>
      </c>
      <c r="M62" s="41">
        <f t="shared" si="10"/>
        <v>0</v>
      </c>
      <c r="N62" s="16">
        <f t="shared" si="10"/>
        <v>0</v>
      </c>
      <c r="O62" s="41">
        <f t="shared" si="10"/>
        <v>0</v>
      </c>
      <c r="P62" s="16">
        <f t="shared" si="10"/>
        <v>0</v>
      </c>
      <c r="Q62" s="41">
        <f t="shared" si="10"/>
        <v>0</v>
      </c>
      <c r="R62" s="16">
        <f t="shared" si="10"/>
        <v>0</v>
      </c>
      <c r="S62" s="41">
        <f t="shared" si="10"/>
        <v>0</v>
      </c>
      <c r="T62" s="16">
        <f t="shared" si="10"/>
        <v>0</v>
      </c>
      <c r="U62" s="41">
        <f t="shared" si="10"/>
        <v>0</v>
      </c>
      <c r="V62" s="16">
        <f t="shared" si="10"/>
        <v>0</v>
      </c>
      <c r="W62" s="41">
        <f t="shared" si="10"/>
        <v>0</v>
      </c>
      <c r="X62" s="16">
        <f t="shared" si="10"/>
        <v>0</v>
      </c>
      <c r="Y62" s="41">
        <f t="shared" si="10"/>
        <v>0</v>
      </c>
      <c r="Z62" s="16">
        <f t="shared" si="10"/>
        <v>0</v>
      </c>
      <c r="AA62" s="41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4.25" thickTop="1" thickBot="1" x14ac:dyDescent="0.25">
      <c r="A63" s="9" t="s">
        <v>47</v>
      </c>
      <c r="B63" s="51">
        <f>SUM(B39:B62)</f>
        <v>3662.1999999999994</v>
      </c>
      <c r="C63" s="47">
        <f t="shared" ref="C63:AA63" si="11">SUM(C39:C62)</f>
        <v>3674.2000000000007</v>
      </c>
      <c r="D63" s="46">
        <f t="shared" si="11"/>
        <v>1521.6000000000001</v>
      </c>
      <c r="E63" s="52">
        <f t="shared" si="11"/>
        <v>2048.1999999999998</v>
      </c>
      <c r="F63" s="51">
        <f t="shared" si="11"/>
        <v>3229.1999999999994</v>
      </c>
      <c r="G63" s="47">
        <f t="shared" si="11"/>
        <v>2117.6</v>
      </c>
      <c r="H63" s="46">
        <f t="shared" si="11"/>
        <v>4534.2000000000007</v>
      </c>
      <c r="I63" s="52">
        <f t="shared" si="11"/>
        <v>4452.0000000000009</v>
      </c>
      <c r="J63" s="51">
        <f t="shared" si="11"/>
        <v>760.00000000000011</v>
      </c>
      <c r="K63" s="47">
        <f t="shared" si="11"/>
        <v>716.99999999999989</v>
      </c>
      <c r="L63" s="46">
        <f t="shared" si="11"/>
        <v>1979.6</v>
      </c>
      <c r="M63" s="52">
        <f t="shared" si="11"/>
        <v>2251.6</v>
      </c>
      <c r="N63" s="51">
        <f t="shared" si="11"/>
        <v>3536</v>
      </c>
      <c r="O63" s="47">
        <f t="shared" si="11"/>
        <v>3675.8</v>
      </c>
      <c r="P63" s="46">
        <f t="shared" si="11"/>
        <v>1830.6000000000001</v>
      </c>
      <c r="Q63" s="52">
        <f t="shared" si="11"/>
        <v>1748.3999999999996</v>
      </c>
      <c r="R63" s="51">
        <f t="shared" si="11"/>
        <v>2512.9999999999995</v>
      </c>
      <c r="S63" s="47">
        <f t="shared" si="11"/>
        <v>2553.4</v>
      </c>
      <c r="T63" s="46">
        <f t="shared" si="11"/>
        <v>418.59999999999997</v>
      </c>
      <c r="U63" s="52">
        <f t="shared" si="11"/>
        <v>410.40000000000003</v>
      </c>
      <c r="V63" s="51">
        <f t="shared" si="11"/>
        <v>2804.3999999999996</v>
      </c>
      <c r="W63" s="47">
        <f t="shared" si="11"/>
        <v>2506.4</v>
      </c>
      <c r="X63" s="46">
        <f t="shared" si="11"/>
        <v>1474.6</v>
      </c>
      <c r="Y63" s="52">
        <f t="shared" si="11"/>
        <v>1406</v>
      </c>
      <c r="Z63" s="51">
        <f t="shared" si="11"/>
        <v>4873.8</v>
      </c>
      <c r="AA63" s="47">
        <f t="shared" si="11"/>
        <v>5535.6000000000013</v>
      </c>
      <c r="AB63" s="46">
        <f>SUM(AB39:AB62)</f>
        <v>33137.800000000003</v>
      </c>
      <c r="AC63" s="47">
        <f>SUM(AC39:AC62)</f>
        <v>33096.600000000006</v>
      </c>
    </row>
    <row r="64" spans="1:29" ht="15.75" thickTop="1" x14ac:dyDescent="0.2">
      <c r="AB64" s="176" t="str">
        <f>IF(AB63='Daily Total'!D49,"Correct","Wrong")</f>
        <v>Correct</v>
      </c>
      <c r="AC64" s="176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5</v>
      </c>
    </row>
    <row r="67" spans="1:31" s="8" customFormat="1" x14ac:dyDescent="0.2">
      <c r="A67" s="44" t="s">
        <v>53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4" t="s">
        <v>1</v>
      </c>
      <c r="C69" s="265"/>
      <c r="D69" s="264" t="s">
        <v>2</v>
      </c>
      <c r="E69" s="265"/>
      <c r="F69" s="264" t="s">
        <v>3</v>
      </c>
      <c r="G69" s="265"/>
      <c r="H69" s="264" t="s">
        <v>4</v>
      </c>
      <c r="I69" s="265"/>
      <c r="J69" s="264" t="s">
        <v>5</v>
      </c>
      <c r="K69" s="265"/>
      <c r="L69" s="264" t="s">
        <v>6</v>
      </c>
      <c r="M69" s="265"/>
      <c r="N69" s="264" t="s">
        <v>7</v>
      </c>
      <c r="O69" s="265"/>
      <c r="P69" s="264" t="s">
        <v>8</v>
      </c>
      <c r="Q69" s="265"/>
      <c r="R69" s="264" t="s">
        <v>9</v>
      </c>
      <c r="S69" s="265"/>
      <c r="T69" s="264" t="s">
        <v>10</v>
      </c>
      <c r="U69" s="265"/>
      <c r="V69" s="264" t="s">
        <v>11</v>
      </c>
      <c r="W69" s="265"/>
      <c r="X69" s="264" t="s">
        <v>12</v>
      </c>
      <c r="Y69" s="265"/>
      <c r="Z69" s="264" t="s">
        <v>40</v>
      </c>
      <c r="AA69" s="265"/>
      <c r="AB69" s="264" t="s">
        <v>51</v>
      </c>
      <c r="AC69" s="265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1.0977008355633226E-2</v>
      </c>
      <c r="C72" s="83">
        <f t="shared" ref="C72:AC72" si="13">C8/C31</f>
        <v>0</v>
      </c>
      <c r="D72" s="82">
        <f t="shared" si="13"/>
        <v>2.3264984227129339E-2</v>
      </c>
      <c r="E72" s="83">
        <f t="shared" si="13"/>
        <v>9.7646714188067565E-5</v>
      </c>
      <c r="F72" s="82">
        <f t="shared" si="13"/>
        <v>1.7465626161278336E-2</v>
      </c>
      <c r="G72" s="83">
        <f t="shared" si="13"/>
        <v>3.7778617302606723E-4</v>
      </c>
      <c r="H72" s="82">
        <f t="shared" si="13"/>
        <v>6.8369282343081466E-3</v>
      </c>
      <c r="I72" s="83">
        <f t="shared" si="13"/>
        <v>8.0862533692722374E-4</v>
      </c>
      <c r="J72" s="82">
        <f t="shared" si="13"/>
        <v>5.5263157894736839E-3</v>
      </c>
      <c r="K72" s="83">
        <f t="shared" si="13"/>
        <v>5.5788005578800556E-3</v>
      </c>
      <c r="L72" s="82">
        <f t="shared" si="13"/>
        <v>2.4247322691452818E-3</v>
      </c>
      <c r="M72" s="83">
        <f t="shared" si="13"/>
        <v>3.3753775093267012E-3</v>
      </c>
      <c r="N72" s="82">
        <f t="shared" si="13"/>
        <v>2.4321266968325792E-3</v>
      </c>
      <c r="O72" s="83">
        <f t="shared" si="13"/>
        <v>5.9850916807225641E-4</v>
      </c>
      <c r="P72" s="82">
        <f t="shared" si="13"/>
        <v>1.3110455588331695E-3</v>
      </c>
      <c r="Q72" s="83">
        <f t="shared" si="13"/>
        <v>1.1439029970258523E-4</v>
      </c>
      <c r="R72" s="82">
        <f t="shared" si="13"/>
        <v>1.2733784321528054E-3</v>
      </c>
      <c r="S72" s="83">
        <f t="shared" si="13"/>
        <v>3.9163468316754133E-4</v>
      </c>
      <c r="T72" s="82">
        <f t="shared" si="13"/>
        <v>9.5556617295747726E-4</v>
      </c>
      <c r="U72" s="83">
        <f t="shared" si="13"/>
        <v>0</v>
      </c>
      <c r="V72" s="82">
        <f t="shared" si="13"/>
        <v>0</v>
      </c>
      <c r="W72" s="83">
        <f t="shared" si="13"/>
        <v>0</v>
      </c>
      <c r="X72" s="82">
        <f t="shared" si="13"/>
        <v>2.712600027126E-4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5.643102438906626E-3</v>
      </c>
      <c r="AC72" s="102">
        <f t="shared" si="13"/>
        <v>5.9220584591770757E-4</v>
      </c>
      <c r="AD72" s="18"/>
      <c r="AE72" s="18"/>
    </row>
    <row r="73" spans="1:31" s="8" customFormat="1" x14ac:dyDescent="0.2">
      <c r="A73" s="88" t="s">
        <v>18</v>
      </c>
      <c r="B73" s="82">
        <f>B9/B31</f>
        <v>3.8337611271913055E-2</v>
      </c>
      <c r="C73" s="83">
        <f t="shared" ref="C73:AC73" si="14">C9/C31</f>
        <v>0</v>
      </c>
      <c r="D73" s="82">
        <f t="shared" si="14"/>
        <v>4.7055730809674026E-2</v>
      </c>
      <c r="E73" s="83">
        <f t="shared" si="14"/>
        <v>1.3670539986329461E-3</v>
      </c>
      <c r="F73" s="82">
        <f t="shared" si="14"/>
        <v>5.6980056980056981E-2</v>
      </c>
      <c r="G73" s="83">
        <f t="shared" si="14"/>
        <v>3.5889686437476386E-3</v>
      </c>
      <c r="H73" s="82">
        <f t="shared" si="14"/>
        <v>3.577257289047682E-2</v>
      </c>
      <c r="I73" s="83">
        <f t="shared" si="14"/>
        <v>8.9847259658580418E-3</v>
      </c>
      <c r="J73" s="82">
        <f t="shared" si="14"/>
        <v>3.1315789473684214E-2</v>
      </c>
      <c r="K73" s="83">
        <f t="shared" si="14"/>
        <v>2.0083682008368201E-2</v>
      </c>
      <c r="L73" s="82">
        <f t="shared" si="14"/>
        <v>2.0610224287734895E-2</v>
      </c>
      <c r="M73" s="83">
        <f t="shared" si="14"/>
        <v>3.9793924320483211E-2</v>
      </c>
      <c r="N73" s="82">
        <f t="shared" si="14"/>
        <v>3.1617647058823528E-2</v>
      </c>
      <c r="O73" s="83">
        <f t="shared" si="14"/>
        <v>2.5137385059034768E-2</v>
      </c>
      <c r="P73" s="82">
        <f t="shared" si="14"/>
        <v>4.2062711679230855E-2</v>
      </c>
      <c r="Q73" s="83">
        <f t="shared" si="14"/>
        <v>3.4889041409288495E-2</v>
      </c>
      <c r="R73" s="82">
        <f t="shared" si="14"/>
        <v>3.8042180660565063E-2</v>
      </c>
      <c r="S73" s="83">
        <f t="shared" si="14"/>
        <v>2.0834965144513197E-2</v>
      </c>
      <c r="T73" s="82">
        <f t="shared" si="14"/>
        <v>4.3956043956043959E-2</v>
      </c>
      <c r="U73" s="83">
        <f t="shared" si="14"/>
        <v>6.5302144249512667E-2</v>
      </c>
      <c r="V73" s="82">
        <f t="shared" si="14"/>
        <v>1.4049351019825988E-2</v>
      </c>
      <c r="W73" s="83">
        <f t="shared" si="14"/>
        <v>3.088094478135972E-2</v>
      </c>
      <c r="X73" s="82">
        <f t="shared" si="14"/>
        <v>6.2389800623898005E-2</v>
      </c>
      <c r="Y73" s="83">
        <f t="shared" si="14"/>
        <v>3.7268847795163582E-2</v>
      </c>
      <c r="Z73" s="82">
        <f t="shared" si="14"/>
        <v>4.9489105010464114E-2</v>
      </c>
      <c r="AA73" s="82">
        <f t="shared" si="14"/>
        <v>2.713346340053472E-2</v>
      </c>
      <c r="AB73" s="101">
        <f t="shared" si="14"/>
        <v>3.9175805273735737E-2</v>
      </c>
      <c r="AC73" s="102">
        <f t="shared" si="14"/>
        <v>2.0177299178767608E-2</v>
      </c>
      <c r="AD73" s="18"/>
      <c r="AE73" s="18"/>
    </row>
    <row r="74" spans="1:31" s="8" customFormat="1" x14ac:dyDescent="0.2">
      <c r="A74" s="87" t="s">
        <v>19</v>
      </c>
      <c r="B74" s="82">
        <f>B10/B31</f>
        <v>6.1383867620555949E-2</v>
      </c>
      <c r="C74" s="83">
        <f t="shared" ref="C74:AC74" si="15">C10/C31</f>
        <v>3.9355505960481194E-2</v>
      </c>
      <c r="D74" s="82">
        <f t="shared" si="15"/>
        <v>6.3485804416403779E-2</v>
      </c>
      <c r="E74" s="83">
        <f t="shared" si="15"/>
        <v>5.3315105946684892E-2</v>
      </c>
      <c r="F74" s="82">
        <f t="shared" si="15"/>
        <v>7.1906354515050161E-2</v>
      </c>
      <c r="G74" s="83">
        <f t="shared" si="15"/>
        <v>5.8556856819040423E-2</v>
      </c>
      <c r="H74" s="82">
        <f t="shared" si="15"/>
        <v>5.2489965153720612E-2</v>
      </c>
      <c r="I74" s="83">
        <f t="shared" si="15"/>
        <v>5.3054806828391733E-2</v>
      </c>
      <c r="J74" s="82">
        <f t="shared" si="15"/>
        <v>5.7894736842105263E-2</v>
      </c>
      <c r="K74" s="83">
        <f t="shared" si="15"/>
        <v>6.6666666666666666E-2</v>
      </c>
      <c r="L74" s="82">
        <f t="shared" si="15"/>
        <v>3.9907051929682767E-2</v>
      </c>
      <c r="M74" s="83">
        <f t="shared" si="15"/>
        <v>6.5464558536152073E-2</v>
      </c>
      <c r="N74" s="82">
        <f t="shared" si="15"/>
        <v>5.0226244343891405E-2</v>
      </c>
      <c r="O74" s="83">
        <f t="shared" si="15"/>
        <v>5.762010990804723E-2</v>
      </c>
      <c r="P74" s="82">
        <f t="shared" si="15"/>
        <v>6.6426308314213922E-2</v>
      </c>
      <c r="Q74" s="83">
        <f t="shared" si="15"/>
        <v>4.4383436284603069E-2</v>
      </c>
      <c r="R74" s="82">
        <f t="shared" si="15"/>
        <v>6.2315957023477912E-2</v>
      </c>
      <c r="S74" s="83">
        <f t="shared" si="15"/>
        <v>4.4019738388031644E-2</v>
      </c>
      <c r="T74" s="82">
        <f t="shared" si="15"/>
        <v>7.3578595317725759E-2</v>
      </c>
      <c r="U74" s="83">
        <f t="shared" si="15"/>
        <v>0.10575048732943469</v>
      </c>
      <c r="V74" s="82">
        <f t="shared" si="15"/>
        <v>2.9025816573955213E-2</v>
      </c>
      <c r="W74" s="83">
        <f t="shared" si="15"/>
        <v>5.6575167571018194E-2</v>
      </c>
      <c r="X74" s="82">
        <f t="shared" si="15"/>
        <v>8.4226230842262315E-2</v>
      </c>
      <c r="Y74" s="83">
        <f t="shared" si="15"/>
        <v>6.4722617354196307E-2</v>
      </c>
      <c r="Z74" s="82">
        <f t="shared" si="15"/>
        <v>6.5287865731051747E-2</v>
      </c>
      <c r="AA74" s="82">
        <f t="shared" si="15"/>
        <v>5.1159765879037505E-2</v>
      </c>
      <c r="AB74" s="101">
        <f t="shared" si="15"/>
        <v>5.8090760400509388E-2</v>
      </c>
      <c r="AC74" s="102">
        <f t="shared" si="15"/>
        <v>5.34918994700362E-2</v>
      </c>
      <c r="AD74" s="18"/>
      <c r="AE74" s="18"/>
    </row>
    <row r="75" spans="1:31" s="8" customFormat="1" x14ac:dyDescent="0.2">
      <c r="A75" s="88" t="s">
        <v>20</v>
      </c>
      <c r="B75" s="82">
        <f>B11/B31</f>
        <v>8.3720168204904161E-2</v>
      </c>
      <c r="C75" s="83">
        <f t="shared" ref="C75:AC75" si="16">C11/C31</f>
        <v>5.8733874040607481E-2</v>
      </c>
      <c r="D75" s="82">
        <f t="shared" si="16"/>
        <v>9.5425867507886439E-2</v>
      </c>
      <c r="E75" s="83">
        <f t="shared" si="16"/>
        <v>6.2493897080363243E-2</v>
      </c>
      <c r="F75" s="82">
        <f t="shared" si="16"/>
        <v>0.10144927536231885</v>
      </c>
      <c r="G75" s="83">
        <f t="shared" si="16"/>
        <v>5.5156781261805815E-2</v>
      </c>
      <c r="H75" s="82">
        <f t="shared" si="16"/>
        <v>8.2792995456750909E-2</v>
      </c>
      <c r="I75" s="83">
        <f t="shared" si="16"/>
        <v>6.1455525606469004E-2</v>
      </c>
      <c r="J75" s="82">
        <f t="shared" si="16"/>
        <v>7.7894736842105267E-2</v>
      </c>
      <c r="K75" s="83">
        <f t="shared" si="16"/>
        <v>8.6471408647140868E-2</v>
      </c>
      <c r="L75" s="82">
        <f t="shared" si="16"/>
        <v>5.1929682764194789E-2</v>
      </c>
      <c r="M75" s="83">
        <f t="shared" si="16"/>
        <v>0.10890033753775093</v>
      </c>
      <c r="N75" s="82">
        <f t="shared" si="16"/>
        <v>6.363122171945701E-2</v>
      </c>
      <c r="O75" s="83">
        <f t="shared" si="16"/>
        <v>8.7599978236030246E-2</v>
      </c>
      <c r="P75" s="82">
        <f t="shared" si="16"/>
        <v>8.3579154375614556E-2</v>
      </c>
      <c r="Q75" s="83">
        <f t="shared" si="16"/>
        <v>4.6671242278654768E-2</v>
      </c>
      <c r="R75" s="82">
        <f t="shared" si="16"/>
        <v>8.9932351770791882E-2</v>
      </c>
      <c r="S75" s="83">
        <f t="shared" si="16"/>
        <v>5.005091250881178E-2</v>
      </c>
      <c r="T75" s="82">
        <f t="shared" si="16"/>
        <v>9.7467749641662688E-2</v>
      </c>
      <c r="U75" s="83">
        <f t="shared" si="16"/>
        <v>0.10526315789473684</v>
      </c>
      <c r="V75" s="82">
        <f t="shared" si="16"/>
        <v>3.6941948366852093E-2</v>
      </c>
      <c r="W75" s="83">
        <f t="shared" si="16"/>
        <v>0.10221832109798915</v>
      </c>
      <c r="X75" s="82">
        <f t="shared" si="16"/>
        <v>8.5311270853112714E-2</v>
      </c>
      <c r="Y75" s="83">
        <f t="shared" si="16"/>
        <v>7.1692745376955899E-2</v>
      </c>
      <c r="Z75" s="82">
        <f t="shared" si="16"/>
        <v>8.9334810620050067E-2</v>
      </c>
      <c r="AA75" s="82">
        <f t="shared" si="16"/>
        <v>6.0914805983091264E-2</v>
      </c>
      <c r="AB75" s="101">
        <f t="shared" si="16"/>
        <v>7.9256921099167724E-2</v>
      </c>
      <c r="AC75" s="102">
        <f t="shared" si="16"/>
        <v>6.9801731899953465E-2</v>
      </c>
      <c r="AD75" s="18"/>
      <c r="AE75" s="18"/>
    </row>
    <row r="76" spans="1:31" s="8" customFormat="1" x14ac:dyDescent="0.2">
      <c r="A76" s="87" t="s">
        <v>21</v>
      </c>
      <c r="B76" s="82">
        <f>B12/B31</f>
        <v>0.11539511768882092</v>
      </c>
      <c r="C76" s="83">
        <f t="shared" ref="C76:AC76" si="17">C12/C31</f>
        <v>9.1938381144194656E-2</v>
      </c>
      <c r="D76" s="82">
        <f t="shared" si="17"/>
        <v>0.13814405888538381</v>
      </c>
      <c r="E76" s="83">
        <f t="shared" si="17"/>
        <v>5.7220974514207594E-2</v>
      </c>
      <c r="F76" s="82">
        <f t="shared" si="17"/>
        <v>0.12108262108262108</v>
      </c>
      <c r="G76" s="83">
        <f t="shared" si="17"/>
        <v>4.1934265205893467E-2</v>
      </c>
      <c r="H76" s="82">
        <f t="shared" si="17"/>
        <v>0.11239027832914296</v>
      </c>
      <c r="I76" s="83">
        <f t="shared" si="17"/>
        <v>7.7852650494159931E-2</v>
      </c>
      <c r="J76" s="82">
        <f t="shared" si="17"/>
        <v>9.8947368421052631E-2</v>
      </c>
      <c r="K76" s="83">
        <f t="shared" si="17"/>
        <v>0.12719665271966527</v>
      </c>
      <c r="L76" s="82">
        <f t="shared" si="17"/>
        <v>3.5764800969892908E-2</v>
      </c>
      <c r="M76" s="83">
        <f t="shared" si="17"/>
        <v>0.16805826967489784</v>
      </c>
      <c r="N76" s="82">
        <f t="shared" si="17"/>
        <v>7.3925339366515838E-2</v>
      </c>
      <c r="O76" s="83">
        <f t="shared" si="17"/>
        <v>0.11262854344632461</v>
      </c>
      <c r="P76" s="82">
        <f t="shared" si="17"/>
        <v>9.5269310608543642E-2</v>
      </c>
      <c r="Q76" s="83">
        <f t="shared" si="17"/>
        <v>5.5021734156943489E-2</v>
      </c>
      <c r="R76" s="82">
        <f t="shared" si="17"/>
        <v>0.11054516514126542</v>
      </c>
      <c r="S76" s="83">
        <f t="shared" si="17"/>
        <v>6.5089684342445372E-2</v>
      </c>
      <c r="T76" s="82">
        <f t="shared" si="17"/>
        <v>6.8322981366459631E-2</v>
      </c>
      <c r="U76" s="83">
        <f t="shared" si="17"/>
        <v>7.6998050682261204E-2</v>
      </c>
      <c r="V76" s="82">
        <f t="shared" si="17"/>
        <v>3.451718727713593E-2</v>
      </c>
      <c r="W76" s="83">
        <f t="shared" si="17"/>
        <v>0.16868815831471434</v>
      </c>
      <c r="X76" s="82">
        <f t="shared" si="17"/>
        <v>9.7924860979248615E-2</v>
      </c>
      <c r="Y76" s="83">
        <f t="shared" si="17"/>
        <v>6.8705547652916074E-2</v>
      </c>
      <c r="Z76" s="82">
        <f t="shared" si="17"/>
        <v>9.2289384053510601E-2</v>
      </c>
      <c r="AA76" s="82">
        <f t="shared" si="17"/>
        <v>6.1239973986559726E-2</v>
      </c>
      <c r="AB76" s="101">
        <f t="shared" si="17"/>
        <v>9.3928987440324949E-2</v>
      </c>
      <c r="AC76" s="102">
        <f t="shared" si="17"/>
        <v>8.8419958545590788E-2</v>
      </c>
      <c r="AD76" s="18"/>
      <c r="AE76" s="18"/>
    </row>
    <row r="77" spans="1:31" s="8" customFormat="1" x14ac:dyDescent="0.2">
      <c r="A77" s="88" t="s">
        <v>22</v>
      </c>
      <c r="B77" s="82">
        <f>B13/B31</f>
        <v>7.6729834525694943E-2</v>
      </c>
      <c r="C77" s="83">
        <f t="shared" ref="C77:AC77" si="18">C13/C31</f>
        <v>9.6347504218605412E-2</v>
      </c>
      <c r="D77" s="82">
        <f t="shared" si="18"/>
        <v>9.5031545741324927E-2</v>
      </c>
      <c r="E77" s="83">
        <f t="shared" si="18"/>
        <v>4.8628063665657653E-2</v>
      </c>
      <c r="F77" s="82">
        <f t="shared" si="18"/>
        <v>9.8909946736033691E-2</v>
      </c>
      <c r="G77" s="83">
        <f t="shared" si="18"/>
        <v>3.7400831129580654E-2</v>
      </c>
      <c r="H77" s="82">
        <f t="shared" si="18"/>
        <v>8.1866701954038196E-2</v>
      </c>
      <c r="I77" s="83">
        <f t="shared" si="18"/>
        <v>8.0323450134770893E-2</v>
      </c>
      <c r="J77" s="82">
        <f t="shared" si="18"/>
        <v>7.3421052631578942E-2</v>
      </c>
      <c r="K77" s="83">
        <f t="shared" si="18"/>
        <v>0.13110181311018132</v>
      </c>
      <c r="L77" s="82">
        <f t="shared" si="18"/>
        <v>3.515861790260659E-2</v>
      </c>
      <c r="M77" s="83">
        <f t="shared" si="18"/>
        <v>0.14096642387635458</v>
      </c>
      <c r="N77" s="82">
        <f t="shared" si="18"/>
        <v>5.5882352941176473E-2</v>
      </c>
      <c r="O77" s="83">
        <f t="shared" si="18"/>
        <v>0.12209587028674031</v>
      </c>
      <c r="P77" s="82">
        <f t="shared" si="18"/>
        <v>7.5822134819184969E-2</v>
      </c>
      <c r="Q77" s="83">
        <f t="shared" si="18"/>
        <v>5.9139784946236562E-2</v>
      </c>
      <c r="R77" s="82">
        <f t="shared" si="18"/>
        <v>0.11022682053322722</v>
      </c>
      <c r="S77" s="83">
        <f t="shared" si="18"/>
        <v>5.9920106524633823E-2</v>
      </c>
      <c r="T77" s="82">
        <f t="shared" si="18"/>
        <v>5.637840420449116E-2</v>
      </c>
      <c r="U77" s="83">
        <f t="shared" si="18"/>
        <v>6.38401559454191E-2</v>
      </c>
      <c r="V77" s="82">
        <f t="shared" si="18"/>
        <v>2.9239766081871343E-2</v>
      </c>
      <c r="W77" s="83">
        <f t="shared" si="18"/>
        <v>0.15895308011490583</v>
      </c>
      <c r="X77" s="82">
        <f t="shared" si="18"/>
        <v>8.3141190831411915E-2</v>
      </c>
      <c r="Y77" s="83">
        <f t="shared" si="18"/>
        <v>5.5761024182076811E-2</v>
      </c>
      <c r="Z77" s="82">
        <f t="shared" si="18"/>
        <v>7.3330871188805449E-2</v>
      </c>
      <c r="AA77" s="82">
        <f t="shared" si="18"/>
        <v>6.2685165113086208E-2</v>
      </c>
      <c r="AB77" s="101">
        <f t="shared" si="18"/>
        <v>7.365003108232894E-2</v>
      </c>
      <c r="AC77" s="102">
        <f t="shared" si="18"/>
        <v>8.6323066417698491E-2</v>
      </c>
      <c r="AD77" s="18"/>
      <c r="AE77" s="18"/>
    </row>
    <row r="78" spans="1:31" s="8" customFormat="1" x14ac:dyDescent="0.2">
      <c r="A78" s="87" t="s">
        <v>23</v>
      </c>
      <c r="B78" s="82">
        <f>B14/B31</f>
        <v>4.2324285948337065E-2</v>
      </c>
      <c r="C78" s="83">
        <f t="shared" ref="C78:AC78" si="19">C14/C31</f>
        <v>5.6665396548908606E-2</v>
      </c>
      <c r="D78" s="82">
        <f t="shared" si="19"/>
        <v>6.7560462670872762E-2</v>
      </c>
      <c r="E78" s="83">
        <f t="shared" si="19"/>
        <v>4.0718679816424179E-2</v>
      </c>
      <c r="F78" s="82">
        <f t="shared" si="19"/>
        <v>6.3916759568933487E-2</v>
      </c>
      <c r="G78" s="83">
        <f t="shared" si="19"/>
        <v>3.636191915375897E-2</v>
      </c>
      <c r="H78" s="82">
        <f t="shared" si="19"/>
        <v>5.3416258656433326E-2</v>
      </c>
      <c r="I78" s="83">
        <f t="shared" si="19"/>
        <v>5.6199460916442047E-2</v>
      </c>
      <c r="J78" s="82">
        <f t="shared" si="19"/>
        <v>5.2894736842105265E-2</v>
      </c>
      <c r="K78" s="83">
        <f t="shared" si="19"/>
        <v>6.2482566248256627E-2</v>
      </c>
      <c r="L78" s="82">
        <f t="shared" si="19"/>
        <v>2.6368963426954939E-2</v>
      </c>
      <c r="M78" s="83">
        <f t="shared" si="19"/>
        <v>7.1238230591579327E-2</v>
      </c>
      <c r="N78" s="82">
        <f t="shared" si="19"/>
        <v>4.0045248868778284E-2</v>
      </c>
      <c r="O78" s="83">
        <f t="shared" si="19"/>
        <v>7.5194515479623483E-2</v>
      </c>
      <c r="P78" s="82">
        <f t="shared" si="19"/>
        <v>6.4896755162241887E-2</v>
      </c>
      <c r="Q78" s="83">
        <f t="shared" si="19"/>
        <v>4.9988560970029738E-2</v>
      </c>
      <c r="R78" s="82">
        <f t="shared" si="19"/>
        <v>6.9001193792280147E-2</v>
      </c>
      <c r="S78" s="83">
        <f t="shared" si="19"/>
        <v>4.8484373776141614E-2</v>
      </c>
      <c r="T78" s="82">
        <f t="shared" si="19"/>
        <v>4.6822742474916385E-2</v>
      </c>
      <c r="U78" s="83">
        <f t="shared" si="19"/>
        <v>5.3118908382066274E-2</v>
      </c>
      <c r="V78" s="82">
        <f t="shared" si="19"/>
        <v>2.4675509912993866E-2</v>
      </c>
      <c r="W78" s="83">
        <f t="shared" si="19"/>
        <v>8.386530481966166E-2</v>
      </c>
      <c r="X78" s="82">
        <f t="shared" si="19"/>
        <v>5.8456530584565305E-2</v>
      </c>
      <c r="Y78" s="83">
        <f t="shared" si="19"/>
        <v>4.9217638691322903E-2</v>
      </c>
      <c r="Z78" s="82">
        <f t="shared" si="19"/>
        <v>5.9419754606262053E-2</v>
      </c>
      <c r="AA78" s="82">
        <f t="shared" si="19"/>
        <v>5.9144446853096319E-2</v>
      </c>
      <c r="AB78" s="101">
        <f t="shared" si="19"/>
        <v>5.1216435611295859E-2</v>
      </c>
      <c r="AC78" s="102">
        <f t="shared" si="19"/>
        <v>5.8622335829057973E-2</v>
      </c>
      <c r="AD78" s="18"/>
      <c r="AE78" s="18"/>
    </row>
    <row r="79" spans="1:31" s="8" customFormat="1" x14ac:dyDescent="0.2">
      <c r="A79" s="88" t="s">
        <v>24</v>
      </c>
      <c r="B79" s="82">
        <f>B15/B31</f>
        <v>3.8119163344437768E-2</v>
      </c>
      <c r="C79" s="83">
        <f t="shared" ref="C79:AC79" si="20">C15/C31</f>
        <v>4.7411681454466281E-2</v>
      </c>
      <c r="D79" s="82">
        <f t="shared" si="20"/>
        <v>5.0604626708727653E-2</v>
      </c>
      <c r="E79" s="83">
        <f t="shared" si="20"/>
        <v>4.3355141099502004E-2</v>
      </c>
      <c r="F79" s="82">
        <f t="shared" si="20"/>
        <v>5.4812337421033072E-2</v>
      </c>
      <c r="G79" s="83">
        <f t="shared" si="20"/>
        <v>3.4945221004911223E-2</v>
      </c>
      <c r="H79" s="82">
        <f t="shared" si="20"/>
        <v>4.54766000617529E-2</v>
      </c>
      <c r="I79" s="83">
        <f t="shared" si="20"/>
        <v>5.2380952380952382E-2</v>
      </c>
      <c r="J79" s="82">
        <f t="shared" si="20"/>
        <v>3.9473684210526314E-2</v>
      </c>
      <c r="K79" s="83">
        <f t="shared" si="20"/>
        <v>4.0725244072524404E-2</v>
      </c>
      <c r="L79" s="82">
        <f t="shared" si="20"/>
        <v>2.6166902404526168E-2</v>
      </c>
      <c r="M79" s="83">
        <f t="shared" si="20"/>
        <v>4.3879907621247112E-2</v>
      </c>
      <c r="N79" s="82">
        <f t="shared" si="20"/>
        <v>3.7895927601809952E-2</v>
      </c>
      <c r="O79" s="83">
        <f t="shared" si="20"/>
        <v>4.3582349420534308E-2</v>
      </c>
      <c r="P79" s="82">
        <f t="shared" si="20"/>
        <v>5.1130776794493606E-2</v>
      </c>
      <c r="Q79" s="83">
        <f t="shared" si="20"/>
        <v>4.3468313886982385E-2</v>
      </c>
      <c r="R79" s="82">
        <f t="shared" si="20"/>
        <v>6.1997612415439711E-2</v>
      </c>
      <c r="S79" s="83">
        <f t="shared" si="20"/>
        <v>4.2688180465262002E-2</v>
      </c>
      <c r="T79" s="82">
        <f t="shared" si="20"/>
        <v>3.4400382226469184E-2</v>
      </c>
      <c r="U79" s="83">
        <f t="shared" si="20"/>
        <v>3.5087719298245612E-2</v>
      </c>
      <c r="V79" s="82">
        <f t="shared" si="20"/>
        <v>2.6672371986877764E-2</v>
      </c>
      <c r="W79" s="83">
        <f t="shared" si="20"/>
        <v>4.8436003830194703E-2</v>
      </c>
      <c r="X79" s="82">
        <f t="shared" si="20"/>
        <v>4.9504950495049507E-2</v>
      </c>
      <c r="Y79" s="83">
        <f t="shared" si="20"/>
        <v>4.5661450924608819E-2</v>
      </c>
      <c r="Z79" s="82">
        <f t="shared" si="20"/>
        <v>5.3510607739340965E-2</v>
      </c>
      <c r="AA79" s="82">
        <f t="shared" si="20"/>
        <v>5.5748247705759084E-2</v>
      </c>
      <c r="AB79" s="101">
        <f t="shared" si="20"/>
        <v>4.4903403364134009E-2</v>
      </c>
      <c r="AC79" s="102">
        <f t="shared" si="20"/>
        <v>4.6893034329810311E-2</v>
      </c>
      <c r="AD79" s="18"/>
      <c r="AE79" s="18"/>
    </row>
    <row r="80" spans="1:31" s="8" customFormat="1" x14ac:dyDescent="0.2">
      <c r="A80" s="87" t="s">
        <v>25</v>
      </c>
      <c r="B80" s="82">
        <f>B16/B31</f>
        <v>3.8992955054338925E-2</v>
      </c>
      <c r="C80" s="83">
        <f t="shared" ref="C80:AC80" si="21">C16/C31</f>
        <v>5.1004300255838006E-2</v>
      </c>
      <c r="D80" s="82">
        <f t="shared" si="21"/>
        <v>4.6924290220820189E-2</v>
      </c>
      <c r="E80" s="83">
        <f t="shared" si="21"/>
        <v>4.7065716238648567E-2</v>
      </c>
      <c r="F80" s="82">
        <f t="shared" si="21"/>
        <v>5.0229158924811099E-2</v>
      </c>
      <c r="G80" s="83">
        <f t="shared" si="21"/>
        <v>3.9950887797506614E-2</v>
      </c>
      <c r="H80" s="82">
        <f t="shared" si="21"/>
        <v>5.0108067575316481E-2</v>
      </c>
      <c r="I80" s="83">
        <f t="shared" si="21"/>
        <v>4.8337825696316263E-2</v>
      </c>
      <c r="J80" s="82">
        <f t="shared" si="21"/>
        <v>3.1315789473684214E-2</v>
      </c>
      <c r="K80" s="83">
        <f t="shared" si="21"/>
        <v>3.0683403068340307E-2</v>
      </c>
      <c r="L80" s="82">
        <f t="shared" si="21"/>
        <v>2.8389573651242676E-2</v>
      </c>
      <c r="M80" s="83">
        <f t="shared" si="21"/>
        <v>4.0238052940131462E-2</v>
      </c>
      <c r="N80" s="82">
        <f t="shared" si="21"/>
        <v>3.925339366515837E-2</v>
      </c>
      <c r="O80" s="83">
        <f t="shared" si="21"/>
        <v>4.1188312748245283E-2</v>
      </c>
      <c r="P80" s="82">
        <f t="shared" si="21"/>
        <v>5.134928438763247E-2</v>
      </c>
      <c r="Q80" s="83">
        <f t="shared" si="21"/>
        <v>4.8272706474490966E-2</v>
      </c>
      <c r="R80" s="82">
        <f t="shared" si="21"/>
        <v>5.2128929566255471E-2</v>
      </c>
      <c r="S80" s="83">
        <f t="shared" si="21"/>
        <v>4.4803007754366728E-2</v>
      </c>
      <c r="T80" s="82">
        <f t="shared" si="21"/>
        <v>3.7267080745341616E-2</v>
      </c>
      <c r="U80" s="83">
        <f t="shared" si="21"/>
        <v>3.8499025341130602E-2</v>
      </c>
      <c r="V80" s="82">
        <f t="shared" si="21"/>
        <v>3.09513621452004E-2</v>
      </c>
      <c r="W80" s="83">
        <f t="shared" si="21"/>
        <v>3.7902968400893709E-2</v>
      </c>
      <c r="X80" s="82">
        <f t="shared" si="21"/>
        <v>4.3401600434016002E-2</v>
      </c>
      <c r="Y80" s="83">
        <f t="shared" si="21"/>
        <v>3.9544807965860594E-2</v>
      </c>
      <c r="Z80" s="82">
        <f t="shared" si="21"/>
        <v>5.6054823751487542E-2</v>
      </c>
      <c r="AA80" s="82">
        <f t="shared" si="21"/>
        <v>4.6426764939663273E-2</v>
      </c>
      <c r="AB80" s="101">
        <f t="shared" si="21"/>
        <v>4.4873226345744137E-2</v>
      </c>
      <c r="AC80" s="102">
        <f t="shared" si="21"/>
        <v>4.4409395527032991E-2</v>
      </c>
      <c r="AD80" s="18"/>
      <c r="AE80" s="18"/>
    </row>
    <row r="81" spans="1:31" s="8" customFormat="1" x14ac:dyDescent="0.2">
      <c r="A81" s="88" t="s">
        <v>26</v>
      </c>
      <c r="B81" s="82">
        <f>B17/B31</f>
        <v>4.276118180328764E-2</v>
      </c>
      <c r="C81" s="83">
        <f t="shared" ref="C81:AC81" si="22">C17/C31</f>
        <v>5.4379184584399325E-2</v>
      </c>
      <c r="D81" s="82">
        <f t="shared" si="22"/>
        <v>4.6004206098843321E-2</v>
      </c>
      <c r="E81" s="83">
        <f t="shared" si="22"/>
        <v>4.8139830094717312E-2</v>
      </c>
      <c r="F81" s="82">
        <f t="shared" si="22"/>
        <v>4.9176266567570917E-2</v>
      </c>
      <c r="G81" s="83">
        <f t="shared" si="22"/>
        <v>3.8345296562145824E-2</v>
      </c>
      <c r="H81" s="82">
        <f t="shared" si="22"/>
        <v>4.9490538573508006E-2</v>
      </c>
      <c r="I81" s="83">
        <f t="shared" si="22"/>
        <v>4.8787061994609165E-2</v>
      </c>
      <c r="J81" s="82">
        <f t="shared" si="22"/>
        <v>3.6842105263157891E-2</v>
      </c>
      <c r="K81" s="83">
        <f t="shared" si="22"/>
        <v>4.490934449093445E-2</v>
      </c>
      <c r="L81" s="82">
        <f t="shared" si="22"/>
        <v>3.4855526368963427E-2</v>
      </c>
      <c r="M81" s="83">
        <f t="shared" si="22"/>
        <v>4.219221886658376E-2</v>
      </c>
      <c r="N81" s="82">
        <f t="shared" si="22"/>
        <v>4.2703619909502263E-2</v>
      </c>
      <c r="O81" s="83">
        <f t="shared" si="22"/>
        <v>4.641166548778497E-2</v>
      </c>
      <c r="P81" s="82">
        <f t="shared" si="22"/>
        <v>5.7795258385228886E-2</v>
      </c>
      <c r="Q81" s="83">
        <f t="shared" si="22"/>
        <v>4.6556851978952186E-2</v>
      </c>
      <c r="R81" s="82">
        <f t="shared" si="22"/>
        <v>5.5153203342618383E-2</v>
      </c>
      <c r="S81" s="83">
        <f t="shared" si="22"/>
        <v>4.4881334691000238E-2</v>
      </c>
      <c r="T81" s="82">
        <f t="shared" si="22"/>
        <v>4.1567128523650264E-2</v>
      </c>
      <c r="U81" s="83">
        <f t="shared" si="22"/>
        <v>4.1910331384015592E-2</v>
      </c>
      <c r="V81" s="82">
        <f t="shared" si="22"/>
        <v>3.1450577663671375E-2</v>
      </c>
      <c r="W81" s="83">
        <f t="shared" si="22"/>
        <v>4.1892754548356205E-2</v>
      </c>
      <c r="X81" s="82">
        <f t="shared" si="22"/>
        <v>4.0689000406890004E-2</v>
      </c>
      <c r="Y81" s="83">
        <f t="shared" si="22"/>
        <v>4.4096728307254626E-2</v>
      </c>
      <c r="Z81" s="82">
        <f t="shared" si="22"/>
        <v>5.7573146210349216E-2</v>
      </c>
      <c r="AA81" s="82">
        <f t="shared" si="22"/>
        <v>4.0754389768046823E-2</v>
      </c>
      <c r="AB81" s="101">
        <f t="shared" si="22"/>
        <v>4.6726095274882459E-2</v>
      </c>
      <c r="AC81" s="102">
        <f t="shared" si="22"/>
        <v>4.533396179668002E-2</v>
      </c>
      <c r="AD81" s="18"/>
      <c r="AE81" s="18"/>
    </row>
    <row r="82" spans="1:31" s="8" customFormat="1" x14ac:dyDescent="0.2">
      <c r="A82" s="87" t="s">
        <v>27</v>
      </c>
      <c r="B82" s="82">
        <f>B18/B31</f>
        <v>4.4727213150565236E-2</v>
      </c>
      <c r="C82" s="83">
        <f t="shared" ref="C82:AC82" si="23">C18/C31</f>
        <v>5.2474007947308256E-2</v>
      </c>
      <c r="D82" s="82">
        <f t="shared" si="23"/>
        <v>5.2576235541535225E-2</v>
      </c>
      <c r="E82" s="83">
        <f t="shared" si="23"/>
        <v>4.9311590664974127E-2</v>
      </c>
      <c r="F82" s="82">
        <f t="shared" si="23"/>
        <v>5.4378793509228293E-2</v>
      </c>
      <c r="G82" s="83">
        <f t="shared" si="23"/>
        <v>4.4673214960332455E-2</v>
      </c>
      <c r="H82" s="82">
        <f t="shared" si="23"/>
        <v>5.5048299589784307E-2</v>
      </c>
      <c r="I82" s="83">
        <f t="shared" si="23"/>
        <v>4.7933513027852648E-2</v>
      </c>
      <c r="J82" s="82">
        <f t="shared" si="23"/>
        <v>0.04</v>
      </c>
      <c r="K82" s="83">
        <f t="shared" si="23"/>
        <v>3.2635983263598324E-2</v>
      </c>
      <c r="L82" s="82">
        <f t="shared" si="23"/>
        <v>4.1927662153970501E-2</v>
      </c>
      <c r="M82" s="83">
        <f t="shared" si="23"/>
        <v>4.1659264523005862E-2</v>
      </c>
      <c r="N82" s="82">
        <f t="shared" si="23"/>
        <v>4.078054298642534E-2</v>
      </c>
      <c r="O82" s="83">
        <f t="shared" si="23"/>
        <v>4.6901354807116817E-2</v>
      </c>
      <c r="P82" s="82">
        <f t="shared" si="23"/>
        <v>6.5552277941658479E-2</v>
      </c>
      <c r="Q82" s="83">
        <f t="shared" si="23"/>
        <v>4.8501487073896135E-2</v>
      </c>
      <c r="R82" s="82">
        <f t="shared" si="23"/>
        <v>4.9900517309988061E-2</v>
      </c>
      <c r="S82" s="83">
        <f t="shared" si="23"/>
        <v>5.2165739797916506E-2</v>
      </c>
      <c r="T82" s="82">
        <f t="shared" si="23"/>
        <v>4.5867176301958912E-2</v>
      </c>
      <c r="U82" s="83">
        <f t="shared" si="23"/>
        <v>4.5808966861598438E-2</v>
      </c>
      <c r="V82" s="82">
        <f t="shared" si="23"/>
        <v>3.7369847382684354E-2</v>
      </c>
      <c r="W82" s="83">
        <f t="shared" si="23"/>
        <v>4.1493775933609957E-2</v>
      </c>
      <c r="X82" s="82">
        <f t="shared" si="23"/>
        <v>5.0454360504543605E-2</v>
      </c>
      <c r="Y82" s="83">
        <f t="shared" si="23"/>
        <v>4.2532005689900426E-2</v>
      </c>
      <c r="Z82" s="82">
        <f t="shared" si="23"/>
        <v>6.0609791128072549E-2</v>
      </c>
      <c r="AA82" s="82">
        <f t="shared" si="23"/>
        <v>5.0148132090468964E-2</v>
      </c>
      <c r="AB82" s="101">
        <f t="shared" si="23"/>
        <v>5.0268877233853787E-2</v>
      </c>
      <c r="AC82" s="102">
        <f t="shared" si="23"/>
        <v>4.7424811007777234E-2</v>
      </c>
      <c r="AD82" s="18"/>
      <c r="AE82" s="18"/>
    </row>
    <row r="83" spans="1:31" s="8" customFormat="1" x14ac:dyDescent="0.2">
      <c r="A83" s="88" t="s">
        <v>28</v>
      </c>
      <c r="B83" s="82">
        <f>B19/B31</f>
        <v>5.2919010430888536E-2</v>
      </c>
      <c r="C83" s="83">
        <f t="shared" ref="C83:AC83" si="24">C19/C31</f>
        <v>5.0949866637635406E-2</v>
      </c>
      <c r="D83" s="82">
        <f t="shared" si="24"/>
        <v>5.4679284963196635E-2</v>
      </c>
      <c r="E83" s="83">
        <f t="shared" si="24"/>
        <v>6.6595059076262078E-2</v>
      </c>
      <c r="F83" s="82">
        <f t="shared" si="24"/>
        <v>5.8094884181840702E-2</v>
      </c>
      <c r="G83" s="83">
        <f t="shared" si="24"/>
        <v>5.7517944843218739E-2</v>
      </c>
      <c r="H83" s="82">
        <f t="shared" si="24"/>
        <v>5.7959507741167128E-2</v>
      </c>
      <c r="I83" s="83">
        <f t="shared" si="24"/>
        <v>5.1168014375561545E-2</v>
      </c>
      <c r="J83" s="82">
        <f t="shared" si="24"/>
        <v>4.3421052631578951E-2</v>
      </c>
      <c r="K83" s="83">
        <f t="shared" si="24"/>
        <v>3.5425383542538352E-2</v>
      </c>
      <c r="L83" s="82">
        <f t="shared" si="24"/>
        <v>5.9506971105273795E-2</v>
      </c>
      <c r="M83" s="83">
        <f t="shared" si="24"/>
        <v>4.1481613075146563E-2</v>
      </c>
      <c r="N83" s="82">
        <f t="shared" si="24"/>
        <v>5.4581447963800905E-2</v>
      </c>
      <c r="O83" s="83">
        <f t="shared" si="24"/>
        <v>4.6955764731487021E-2</v>
      </c>
      <c r="P83" s="82">
        <f t="shared" si="24"/>
        <v>7.1670490549546592E-2</v>
      </c>
      <c r="Q83" s="83">
        <f t="shared" si="24"/>
        <v>6.4401738732555475E-2</v>
      </c>
      <c r="R83" s="82">
        <f t="shared" si="24"/>
        <v>4.8786311181854357E-2</v>
      </c>
      <c r="S83" s="83">
        <f t="shared" si="24"/>
        <v>6.4071434166209765E-2</v>
      </c>
      <c r="T83" s="82">
        <f t="shared" si="24"/>
        <v>7.2623029144768272E-2</v>
      </c>
      <c r="U83" s="83">
        <f t="shared" si="24"/>
        <v>4.4834307992202727E-2</v>
      </c>
      <c r="V83" s="82">
        <f t="shared" si="24"/>
        <v>5.6197404079303952E-2</v>
      </c>
      <c r="W83" s="83">
        <f t="shared" si="24"/>
        <v>5.0430896903925951E-2</v>
      </c>
      <c r="X83" s="82">
        <f t="shared" si="24"/>
        <v>5.4116370541163708E-2</v>
      </c>
      <c r="Y83" s="83">
        <f t="shared" si="24"/>
        <v>6.1024182076813656E-2</v>
      </c>
      <c r="Z83" s="82">
        <f t="shared" si="24"/>
        <v>5.9953219253970208E-2</v>
      </c>
      <c r="AA83" s="82">
        <f t="shared" si="24"/>
        <v>5.9505744634727943E-2</v>
      </c>
      <c r="AB83" s="101">
        <f t="shared" si="24"/>
        <v>5.6883679664914387E-2</v>
      </c>
      <c r="AC83" s="102">
        <f t="shared" si="24"/>
        <v>5.4410422822888153E-2</v>
      </c>
      <c r="AD83" s="18"/>
      <c r="AE83" s="18"/>
    </row>
    <row r="84" spans="1:31" s="8" customFormat="1" x14ac:dyDescent="0.2">
      <c r="A84" s="87" t="s">
        <v>29</v>
      </c>
      <c r="B84" s="82">
        <f>B20/B31</f>
        <v>6.531593031511114E-2</v>
      </c>
      <c r="C84" s="83">
        <f t="shared" ref="C84:AC84" si="25">C20/C31</f>
        <v>6.5864678025148338E-2</v>
      </c>
      <c r="D84" s="82">
        <f t="shared" si="25"/>
        <v>5.8096740273396424E-2</v>
      </c>
      <c r="E84" s="83">
        <f t="shared" si="25"/>
        <v>8.026559906259155E-2</v>
      </c>
      <c r="F84" s="82">
        <f t="shared" si="25"/>
        <v>6.1687105165366032E-2</v>
      </c>
      <c r="G84" s="83">
        <f t="shared" si="25"/>
        <v>7.52738949754439E-2</v>
      </c>
      <c r="H84" s="82">
        <f t="shared" si="25"/>
        <v>6.7001896696219837E-2</v>
      </c>
      <c r="I84" s="83">
        <f t="shared" si="25"/>
        <v>6.0152740341419583E-2</v>
      </c>
      <c r="J84" s="82">
        <f t="shared" si="25"/>
        <v>6.3157894736842107E-2</v>
      </c>
      <c r="K84" s="83">
        <f t="shared" si="25"/>
        <v>4.4351464435146447E-2</v>
      </c>
      <c r="L84" s="82">
        <f t="shared" si="25"/>
        <v>7.2741968074358454E-2</v>
      </c>
      <c r="M84" s="83">
        <f t="shared" si="25"/>
        <v>4.4057559069106411E-2</v>
      </c>
      <c r="N84" s="82">
        <f t="shared" si="25"/>
        <v>6.2839366515837103E-2</v>
      </c>
      <c r="O84" s="83">
        <f t="shared" si="25"/>
        <v>5.5987812176941071E-2</v>
      </c>
      <c r="P84" s="82">
        <f t="shared" si="25"/>
        <v>6.544302414508904E-2</v>
      </c>
      <c r="Q84" s="83">
        <f t="shared" si="25"/>
        <v>7.7556623198352784E-2</v>
      </c>
      <c r="R84" s="82">
        <f t="shared" si="25"/>
        <v>5.2765618782331873E-2</v>
      </c>
      <c r="S84" s="83">
        <f t="shared" si="25"/>
        <v>7.6290436281037044E-2</v>
      </c>
      <c r="T84" s="82">
        <f t="shared" si="25"/>
        <v>9.8901098901098897E-2</v>
      </c>
      <c r="U84" s="83">
        <f t="shared" si="25"/>
        <v>7.3099415204678359E-2</v>
      </c>
      <c r="V84" s="82">
        <f t="shared" si="25"/>
        <v>5.7267151618884612E-2</v>
      </c>
      <c r="W84" s="83">
        <f t="shared" si="25"/>
        <v>4.4605809128630707E-2</v>
      </c>
      <c r="X84" s="82">
        <f t="shared" si="25"/>
        <v>7.2426420724264209E-2</v>
      </c>
      <c r="Y84" s="83">
        <f t="shared" si="25"/>
        <v>7.7667140825035563E-2</v>
      </c>
      <c r="Z84" s="82">
        <f t="shared" si="25"/>
        <v>7.1238048340104235E-2</v>
      </c>
      <c r="AA84" s="82">
        <f t="shared" si="25"/>
        <v>5.9505744634727943E-2</v>
      </c>
      <c r="AB84" s="101">
        <f t="shared" si="25"/>
        <v>6.4977155997078859E-2</v>
      </c>
      <c r="AC84" s="102">
        <f t="shared" si="25"/>
        <v>6.2882592169588414E-2</v>
      </c>
      <c r="AD84" s="18"/>
      <c r="AE84" s="18"/>
    </row>
    <row r="85" spans="1:31" s="8" customFormat="1" x14ac:dyDescent="0.2">
      <c r="A85" s="88" t="s">
        <v>30</v>
      </c>
      <c r="B85" s="82">
        <f>B21/B31</f>
        <v>7.4490743269073234E-2</v>
      </c>
      <c r="C85" s="83">
        <f t="shared" ref="C85:AC85" si="26">C21/C31</f>
        <v>6.1455554950737575E-2</v>
      </c>
      <c r="D85" s="82">
        <f t="shared" si="26"/>
        <v>6.1777076761303888E-2</v>
      </c>
      <c r="E85" s="83">
        <f t="shared" si="26"/>
        <v>8.1046772776096079E-2</v>
      </c>
      <c r="F85" s="82">
        <f t="shared" si="26"/>
        <v>5.7971014492753624E-2</v>
      </c>
      <c r="G85" s="83">
        <f t="shared" si="26"/>
        <v>8.4246316584812991E-2</v>
      </c>
      <c r="H85" s="82">
        <f t="shared" si="26"/>
        <v>6.7884080984517661E-2</v>
      </c>
      <c r="I85" s="83">
        <f t="shared" si="26"/>
        <v>7.1248876909254272E-2</v>
      </c>
      <c r="J85" s="82">
        <f t="shared" si="26"/>
        <v>0.1018421052631579</v>
      </c>
      <c r="K85" s="83">
        <f t="shared" si="26"/>
        <v>6.0529986052998606E-2</v>
      </c>
      <c r="L85" s="82">
        <f t="shared" si="26"/>
        <v>9.3453222873307734E-2</v>
      </c>
      <c r="M85" s="83">
        <f t="shared" si="26"/>
        <v>4.9031799609166815E-2</v>
      </c>
      <c r="N85" s="82">
        <f t="shared" si="26"/>
        <v>8.2409502262443438E-2</v>
      </c>
      <c r="O85" s="83">
        <f t="shared" si="26"/>
        <v>5.7783339681157841E-2</v>
      </c>
      <c r="P85" s="82">
        <f t="shared" si="26"/>
        <v>5.1240030591063038E-2</v>
      </c>
      <c r="Q85" s="83">
        <f t="shared" si="26"/>
        <v>0.10180736673530084</v>
      </c>
      <c r="R85" s="82">
        <f t="shared" si="26"/>
        <v>5.2606446478312772E-2</v>
      </c>
      <c r="S85" s="83">
        <f t="shared" si="26"/>
        <v>9.0624265684969063E-2</v>
      </c>
      <c r="T85" s="82">
        <f t="shared" si="26"/>
        <v>7.6445293836598191E-2</v>
      </c>
      <c r="U85" s="83">
        <f t="shared" si="26"/>
        <v>7.6998050682261204E-2</v>
      </c>
      <c r="V85" s="82">
        <f t="shared" si="26"/>
        <v>9.1855655398659253E-2</v>
      </c>
      <c r="W85" s="83">
        <f t="shared" si="26"/>
        <v>4.2850303223747208E-2</v>
      </c>
      <c r="X85" s="82">
        <f t="shared" si="26"/>
        <v>7.2290790722907908E-2</v>
      </c>
      <c r="Y85" s="83">
        <f t="shared" si="26"/>
        <v>7.7382645803698441E-2</v>
      </c>
      <c r="Z85" s="82">
        <f t="shared" si="26"/>
        <v>7.1566334277155405E-2</v>
      </c>
      <c r="AA85" s="82">
        <f t="shared" si="26"/>
        <v>6.6803959823686684E-2</v>
      </c>
      <c r="AB85" s="101">
        <f t="shared" si="26"/>
        <v>7.2020472089275686E-2</v>
      </c>
      <c r="AC85" s="102">
        <f t="shared" si="26"/>
        <v>6.8907380214281833E-2</v>
      </c>
      <c r="AD85" s="18"/>
      <c r="AE85" s="18"/>
    </row>
    <row r="86" spans="1:31" s="8" customFormat="1" x14ac:dyDescent="0.2">
      <c r="A86" s="87" t="s">
        <v>31</v>
      </c>
      <c r="B86" s="82">
        <f>B22/B31</f>
        <v>0.12167549560373546</v>
      </c>
      <c r="C86" s="83">
        <f t="shared" ref="C86:AC86" si="27">C22/C31</f>
        <v>7.4519623319362044E-2</v>
      </c>
      <c r="D86" s="82">
        <f t="shared" si="27"/>
        <v>5.152471083070452E-2</v>
      </c>
      <c r="E86" s="83">
        <f t="shared" si="27"/>
        <v>0.11209842788790157</v>
      </c>
      <c r="F86" s="82">
        <f t="shared" si="27"/>
        <v>4.440728353771832E-2</v>
      </c>
      <c r="G86" s="83">
        <f t="shared" si="27"/>
        <v>0.12589724216093692</v>
      </c>
      <c r="H86" s="82">
        <f t="shared" si="27"/>
        <v>7.5647302721538523E-2</v>
      </c>
      <c r="I86" s="83">
        <f t="shared" si="27"/>
        <v>0.10956873315363881</v>
      </c>
      <c r="J86" s="82">
        <f t="shared" si="27"/>
        <v>0.15078947368421053</v>
      </c>
      <c r="K86" s="83">
        <f t="shared" si="27"/>
        <v>7.8103207810320777E-2</v>
      </c>
      <c r="L86" s="82">
        <f t="shared" si="27"/>
        <v>0.19650434431198222</v>
      </c>
      <c r="M86" s="83">
        <f t="shared" si="27"/>
        <v>4.077100728370936E-2</v>
      </c>
      <c r="N86" s="82">
        <f t="shared" si="27"/>
        <v>0.13144796380090498</v>
      </c>
      <c r="O86" s="83">
        <f t="shared" si="27"/>
        <v>6.877414440393928E-2</v>
      </c>
      <c r="P86" s="82">
        <f t="shared" si="27"/>
        <v>6.4678247569103023E-2</v>
      </c>
      <c r="Q86" s="83">
        <f t="shared" si="27"/>
        <v>0.10844200411805079</v>
      </c>
      <c r="R86" s="82">
        <f t="shared" si="27"/>
        <v>6.1042578591325107E-2</v>
      </c>
      <c r="S86" s="83">
        <f t="shared" si="27"/>
        <v>0.10816949949087491</v>
      </c>
      <c r="T86" s="82">
        <f t="shared" si="27"/>
        <v>8.8867654085045392E-2</v>
      </c>
      <c r="U86" s="83">
        <f t="shared" si="27"/>
        <v>8.2846003898635473E-2</v>
      </c>
      <c r="V86" s="82">
        <f t="shared" si="27"/>
        <v>0.25552702895450008</v>
      </c>
      <c r="W86" s="83">
        <f t="shared" si="27"/>
        <v>3.4950526651771466E-2</v>
      </c>
      <c r="X86" s="82">
        <f t="shared" si="27"/>
        <v>7.8394140783941413E-2</v>
      </c>
      <c r="Y86" s="83">
        <f t="shared" si="27"/>
        <v>0.11664295874822191</v>
      </c>
      <c r="Z86" s="82">
        <f t="shared" si="27"/>
        <v>5.900939718494809E-2</v>
      </c>
      <c r="AA86" s="82">
        <f t="shared" si="27"/>
        <v>0.10390924199725414</v>
      </c>
      <c r="AB86" s="101">
        <f t="shared" si="27"/>
        <v>0.10283120786533807</v>
      </c>
      <c r="AC86" s="102">
        <f t="shared" si="27"/>
        <v>9.0190533166548834E-2</v>
      </c>
      <c r="AD86" s="18"/>
      <c r="AE86" s="18"/>
    </row>
    <row r="87" spans="1:31" s="8" customFormat="1" x14ac:dyDescent="0.2">
      <c r="A87" s="88" t="s">
        <v>32</v>
      </c>
      <c r="B87" s="82">
        <f>B23/B31</f>
        <v>6.1438479602424774E-2</v>
      </c>
      <c r="C87" s="83">
        <f t="shared" ref="C87:AC87" si="28">C23/C31</f>
        <v>0.11730444722660716</v>
      </c>
      <c r="D87" s="82">
        <f t="shared" si="28"/>
        <v>3.3780231335436381E-2</v>
      </c>
      <c r="E87" s="83">
        <f t="shared" si="28"/>
        <v>0.11746899716824528</v>
      </c>
      <c r="F87" s="82">
        <f t="shared" si="28"/>
        <v>2.3906849993806517E-2</v>
      </c>
      <c r="G87" s="83">
        <f t="shared" si="28"/>
        <v>0.1708537967510389</v>
      </c>
      <c r="H87" s="82">
        <f t="shared" si="28"/>
        <v>8.1690265096378639E-2</v>
      </c>
      <c r="I87" s="83">
        <f t="shared" si="28"/>
        <v>0.1146900269541779</v>
      </c>
      <c r="J87" s="82">
        <f t="shared" si="28"/>
        <v>6.5000000000000002E-2</v>
      </c>
      <c r="K87" s="83">
        <f t="shared" si="28"/>
        <v>8.4797768479776853E-2</v>
      </c>
      <c r="L87" s="82">
        <f t="shared" si="28"/>
        <v>0.15417256011315417</v>
      </c>
      <c r="M87" s="83">
        <f t="shared" si="28"/>
        <v>3.570794101971931E-2</v>
      </c>
      <c r="N87" s="82">
        <f t="shared" si="28"/>
        <v>0.14343891402714931</v>
      </c>
      <c r="O87" s="83">
        <f t="shared" si="28"/>
        <v>7.3181348277925898E-2</v>
      </c>
      <c r="P87" s="82">
        <f t="shared" si="28"/>
        <v>6.4678247569103023E-2</v>
      </c>
      <c r="Q87" s="83">
        <f t="shared" si="28"/>
        <v>0.11072981011210249</v>
      </c>
      <c r="R87" s="82">
        <f t="shared" si="28"/>
        <v>5.6346995622761638E-2</v>
      </c>
      <c r="S87" s="83">
        <f t="shared" si="28"/>
        <v>0.1119291924492833</v>
      </c>
      <c r="T87" s="82">
        <f t="shared" si="28"/>
        <v>7.1189679885332063E-2</v>
      </c>
      <c r="U87" s="83">
        <f t="shared" si="28"/>
        <v>5.360623781676413E-2</v>
      </c>
      <c r="V87" s="82">
        <f t="shared" si="28"/>
        <v>0.15518470974183426</v>
      </c>
      <c r="W87" s="83">
        <f t="shared" si="28"/>
        <v>3.096074050430897E-2</v>
      </c>
      <c r="X87" s="82">
        <f t="shared" si="28"/>
        <v>4.9911840499118405E-2</v>
      </c>
      <c r="Y87" s="83">
        <f t="shared" si="28"/>
        <v>0.10042674253200569</v>
      </c>
      <c r="Z87" s="82">
        <f t="shared" si="28"/>
        <v>4.8093889777996633E-2</v>
      </c>
      <c r="AA87" s="82">
        <f t="shared" si="28"/>
        <v>0.11482043500252909</v>
      </c>
      <c r="AB87" s="101">
        <f t="shared" si="28"/>
        <v>7.9027575759404667E-2</v>
      </c>
      <c r="AC87" s="102">
        <f t="shared" si="28"/>
        <v>0.10001027295855164</v>
      </c>
      <c r="AD87" s="18"/>
      <c r="AE87" s="18"/>
    </row>
    <row r="88" spans="1:31" s="8" customFormat="1" x14ac:dyDescent="0.2">
      <c r="A88" s="87" t="s">
        <v>33</v>
      </c>
      <c r="B88" s="82">
        <f>B24/B31</f>
        <v>3.0091202009720933E-2</v>
      </c>
      <c r="C88" s="83">
        <f t="shared" ref="C88:AC88" si="29">C24/C31</f>
        <v>6.3360731587828636E-2</v>
      </c>
      <c r="D88" s="82">
        <f t="shared" si="29"/>
        <v>1.288117770767613E-2</v>
      </c>
      <c r="E88" s="83">
        <f t="shared" si="29"/>
        <v>6.9719753930280251E-2</v>
      </c>
      <c r="F88" s="82">
        <f t="shared" si="29"/>
        <v>1.2015359841446797E-2</v>
      </c>
      <c r="G88" s="83">
        <f t="shared" si="29"/>
        <v>7.9901775595013227E-2</v>
      </c>
      <c r="H88" s="82">
        <f t="shared" si="29"/>
        <v>2.042256627409466E-2</v>
      </c>
      <c r="I88" s="83">
        <f t="shared" si="29"/>
        <v>4.5777178796046723E-2</v>
      </c>
      <c r="J88" s="82">
        <f t="shared" si="29"/>
        <v>2.5789473684210525E-2</v>
      </c>
      <c r="K88" s="83">
        <f t="shared" si="29"/>
        <v>3.877266387726639E-2</v>
      </c>
      <c r="L88" s="82">
        <f t="shared" si="29"/>
        <v>6.9508991715498084E-2</v>
      </c>
      <c r="M88" s="83">
        <f t="shared" si="29"/>
        <v>1.7942796233789304E-2</v>
      </c>
      <c r="N88" s="82">
        <f t="shared" si="29"/>
        <v>4.0610859728506789E-2</v>
      </c>
      <c r="O88" s="83">
        <f t="shared" si="29"/>
        <v>2.8293160672506666E-2</v>
      </c>
      <c r="P88" s="82">
        <f t="shared" si="29"/>
        <v>1.9010160603080958E-2</v>
      </c>
      <c r="Q88" s="83">
        <f t="shared" si="29"/>
        <v>4.6213681079844429E-2</v>
      </c>
      <c r="R88" s="82">
        <f t="shared" si="29"/>
        <v>2.1965777954635893E-2</v>
      </c>
      <c r="S88" s="83">
        <f t="shared" si="29"/>
        <v>5.8196913918696642E-2</v>
      </c>
      <c r="T88" s="82">
        <f t="shared" si="29"/>
        <v>3.58337314859054E-2</v>
      </c>
      <c r="U88" s="83">
        <f t="shared" si="29"/>
        <v>2.5828460038986353E-2</v>
      </c>
      <c r="V88" s="82">
        <f t="shared" si="29"/>
        <v>7.9446583939523599E-2</v>
      </c>
      <c r="W88" s="83">
        <f t="shared" si="29"/>
        <v>1.9310564953718481E-2</v>
      </c>
      <c r="X88" s="82">
        <f t="shared" si="29"/>
        <v>1.3020480130204801E-2</v>
      </c>
      <c r="Y88" s="83">
        <f t="shared" si="29"/>
        <v>3.5561877667140827E-2</v>
      </c>
      <c r="Z88" s="82">
        <f t="shared" si="29"/>
        <v>2.3923837662604128E-2</v>
      </c>
      <c r="AA88" s="82">
        <f t="shared" si="29"/>
        <v>6.4311005130428506E-2</v>
      </c>
      <c r="AB88" s="101">
        <f t="shared" si="29"/>
        <v>3.0949550060655806E-2</v>
      </c>
      <c r="AC88" s="102">
        <f t="shared" si="29"/>
        <v>4.8802596037055168E-2</v>
      </c>
      <c r="AD88" s="18"/>
      <c r="AE88" s="18"/>
    </row>
    <row r="89" spans="1:31" s="8" customFormat="1" x14ac:dyDescent="0.2">
      <c r="A89" s="88" t="s">
        <v>34</v>
      </c>
      <c r="B89" s="82">
        <f>B25/B31</f>
        <v>6.0073180055704217E-4</v>
      </c>
      <c r="C89" s="83">
        <f t="shared" ref="C89:AC89" si="30">C25/C31</f>
        <v>1.4751510532905122E-2</v>
      </c>
      <c r="D89" s="82">
        <f t="shared" si="30"/>
        <v>1.0515247108307045E-3</v>
      </c>
      <c r="E89" s="83">
        <f t="shared" si="30"/>
        <v>1.8650522409920905E-2</v>
      </c>
      <c r="F89" s="82">
        <f t="shared" si="30"/>
        <v>1.5483711135885049E-3</v>
      </c>
      <c r="G89" s="83">
        <f t="shared" si="30"/>
        <v>1.3789195315451454E-2</v>
      </c>
      <c r="H89" s="82">
        <f t="shared" si="30"/>
        <v>3.5287371531913018E-3</v>
      </c>
      <c r="I89" s="83">
        <f t="shared" si="30"/>
        <v>9.838274932614556E-3</v>
      </c>
      <c r="J89" s="82">
        <f t="shared" si="30"/>
        <v>4.2105263157894736E-3</v>
      </c>
      <c r="K89" s="83">
        <f t="shared" si="30"/>
        <v>9.2050209205020925E-3</v>
      </c>
      <c r="L89" s="82">
        <f t="shared" si="30"/>
        <v>8.7896544756516475E-3</v>
      </c>
      <c r="M89" s="83">
        <f t="shared" si="30"/>
        <v>4.9742405400604013E-3</v>
      </c>
      <c r="N89" s="82">
        <f t="shared" si="30"/>
        <v>5.5995475113122173E-3</v>
      </c>
      <c r="O89" s="83">
        <f t="shared" si="30"/>
        <v>9.3040970673050772E-3</v>
      </c>
      <c r="P89" s="82">
        <f t="shared" si="30"/>
        <v>7.5385119632907244E-3</v>
      </c>
      <c r="Q89" s="83">
        <f t="shared" si="30"/>
        <v>1.269732326698696E-2</v>
      </c>
      <c r="R89" s="82">
        <f t="shared" si="30"/>
        <v>5.8097890966971747E-3</v>
      </c>
      <c r="S89" s="83">
        <f t="shared" si="30"/>
        <v>1.6605310566303752E-2</v>
      </c>
      <c r="T89" s="82">
        <f t="shared" si="30"/>
        <v>9.5556617295747739E-3</v>
      </c>
      <c r="U89" s="83">
        <f t="shared" si="30"/>
        <v>6.3352826510721244E-3</v>
      </c>
      <c r="V89" s="82">
        <f t="shared" si="30"/>
        <v>9.2711453430323783E-3</v>
      </c>
      <c r="W89" s="83">
        <f t="shared" si="30"/>
        <v>5.9846792211937444E-3</v>
      </c>
      <c r="X89" s="82">
        <f t="shared" si="30"/>
        <v>3.7976400379764004E-3</v>
      </c>
      <c r="Y89" s="83">
        <f t="shared" si="30"/>
        <v>1.166429587482219E-2</v>
      </c>
      <c r="Z89" s="82">
        <f t="shared" si="30"/>
        <v>8.9868275267758219E-3</v>
      </c>
      <c r="AA89" s="82">
        <f t="shared" si="30"/>
        <v>1.5282896163017558E-2</v>
      </c>
      <c r="AB89" s="101">
        <f t="shared" si="30"/>
        <v>5.2206241814483764E-3</v>
      </c>
      <c r="AC89" s="102">
        <f t="shared" si="30"/>
        <v>1.2103962340542533E-2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1">C26/C31</f>
        <v>2.9394153829405039E-3</v>
      </c>
      <c r="D90" s="82">
        <f t="shared" si="31"/>
        <v>1.3144058885383806E-4</v>
      </c>
      <c r="E90" s="83">
        <f t="shared" si="31"/>
        <v>2.3435211405136219E-3</v>
      </c>
      <c r="F90" s="82">
        <f t="shared" si="31"/>
        <v>6.1934844543540198E-5</v>
      </c>
      <c r="G90" s="83">
        <f t="shared" si="31"/>
        <v>1.2278050623347185E-3</v>
      </c>
      <c r="H90" s="82">
        <f t="shared" si="31"/>
        <v>1.7643685765956509E-4</v>
      </c>
      <c r="I90" s="83">
        <f t="shared" si="31"/>
        <v>1.4375561545372866E-3</v>
      </c>
      <c r="J90" s="82">
        <f t="shared" si="31"/>
        <v>2.631578947368421E-4</v>
      </c>
      <c r="K90" s="83">
        <f t="shared" si="31"/>
        <v>2.7894002789400279E-4</v>
      </c>
      <c r="L90" s="82">
        <f t="shared" si="31"/>
        <v>1.8185492018589614E-3</v>
      </c>
      <c r="M90" s="83">
        <f t="shared" si="31"/>
        <v>2.6647717178895008E-4</v>
      </c>
      <c r="N90" s="82">
        <f t="shared" si="31"/>
        <v>6.7873303167420812E-4</v>
      </c>
      <c r="O90" s="83">
        <f t="shared" si="31"/>
        <v>7.6173894118287174E-4</v>
      </c>
      <c r="P90" s="82">
        <f t="shared" si="31"/>
        <v>5.4626898284715396E-4</v>
      </c>
      <c r="Q90" s="83">
        <f t="shared" si="31"/>
        <v>1.1439029970258523E-3</v>
      </c>
      <c r="R90" s="82">
        <f t="shared" si="31"/>
        <v>1.5917230401910068E-4</v>
      </c>
      <c r="S90" s="83">
        <f t="shared" si="31"/>
        <v>7.0494242970157441E-4</v>
      </c>
      <c r="T90" s="82">
        <f t="shared" si="31"/>
        <v>0</v>
      </c>
      <c r="U90" s="83">
        <f t="shared" si="31"/>
        <v>4.8732943469785572E-3</v>
      </c>
      <c r="V90" s="82">
        <f t="shared" si="31"/>
        <v>3.5658251319355301E-4</v>
      </c>
      <c r="W90" s="83">
        <f t="shared" si="31"/>
        <v>0</v>
      </c>
      <c r="X90" s="82">
        <f t="shared" si="31"/>
        <v>2.712600027126E-4</v>
      </c>
      <c r="Y90" s="83">
        <f t="shared" si="31"/>
        <v>4.2674253200568991E-4</v>
      </c>
      <c r="Z90" s="82">
        <f t="shared" si="31"/>
        <v>3.2828593705117157E-4</v>
      </c>
      <c r="AA90" s="82">
        <f t="shared" si="31"/>
        <v>5.0581689428426911E-4</v>
      </c>
      <c r="AB90" s="101">
        <f t="shared" si="31"/>
        <v>3.5608881700052508E-4</v>
      </c>
      <c r="AC90" s="102">
        <f t="shared" si="31"/>
        <v>1.1300254406797073E-3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2">C27/C31</f>
        <v>5.4433618202601923E-4</v>
      </c>
      <c r="D91" s="82">
        <f t="shared" si="32"/>
        <v>0</v>
      </c>
      <c r="E91" s="83">
        <f t="shared" si="32"/>
        <v>9.7646714188067565E-5</v>
      </c>
      <c r="F91" s="82">
        <f t="shared" si="32"/>
        <v>0</v>
      </c>
      <c r="G91" s="83">
        <f t="shared" si="32"/>
        <v>0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7.832693663350827E-5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7.2515001540943784E-5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1</v>
      </c>
      <c r="C95" s="79">
        <f t="shared" ref="C95:AC95" si="36">SUM(C71:C94)</f>
        <v>1.0000000000000002</v>
      </c>
      <c r="D95" s="78">
        <f t="shared" si="36"/>
        <v>1.0000000000000002</v>
      </c>
      <c r="E95" s="79">
        <f t="shared" si="36"/>
        <v>1.0000000000000002</v>
      </c>
      <c r="F95" s="78">
        <f t="shared" si="36"/>
        <v>0.99999999999999989</v>
      </c>
      <c r="G95" s="79">
        <f t="shared" si="36"/>
        <v>0.99999999999999989</v>
      </c>
      <c r="H95" s="78">
        <f t="shared" si="36"/>
        <v>1</v>
      </c>
      <c r="I95" s="79">
        <f t="shared" si="36"/>
        <v>1</v>
      </c>
      <c r="J95" s="78">
        <f t="shared" si="36"/>
        <v>1</v>
      </c>
      <c r="K95" s="78">
        <f t="shared" si="36"/>
        <v>1</v>
      </c>
      <c r="L95" s="78">
        <f t="shared" si="36"/>
        <v>0.99999999999999989</v>
      </c>
      <c r="M95" s="79">
        <f t="shared" si="36"/>
        <v>1</v>
      </c>
      <c r="N95" s="78">
        <f t="shared" si="36"/>
        <v>1.0000000000000002</v>
      </c>
      <c r="O95" s="79">
        <f t="shared" si="36"/>
        <v>0.99999999999999989</v>
      </c>
      <c r="P95" s="78">
        <f t="shared" si="36"/>
        <v>1</v>
      </c>
      <c r="Q95" s="79">
        <f t="shared" si="36"/>
        <v>1</v>
      </c>
      <c r="R95" s="78">
        <f t="shared" si="36"/>
        <v>1.0000000000000002</v>
      </c>
      <c r="S95" s="79">
        <f t="shared" si="36"/>
        <v>1</v>
      </c>
      <c r="T95" s="78">
        <f t="shared" si="36"/>
        <v>1</v>
      </c>
      <c r="U95" s="79">
        <f t="shared" si="36"/>
        <v>0.99999999999999978</v>
      </c>
      <c r="V95" s="78">
        <f t="shared" si="36"/>
        <v>1</v>
      </c>
      <c r="W95" s="79">
        <f t="shared" si="36"/>
        <v>0.99999999999999989</v>
      </c>
      <c r="X95" s="78">
        <f t="shared" si="36"/>
        <v>1.0000000000000002</v>
      </c>
      <c r="Y95" s="79">
        <f t="shared" si="36"/>
        <v>1</v>
      </c>
      <c r="Z95" s="78">
        <f t="shared" si="36"/>
        <v>1.0000000000000002</v>
      </c>
      <c r="AA95" s="78">
        <f t="shared" si="36"/>
        <v>1</v>
      </c>
      <c r="AB95" s="78">
        <f t="shared" si="36"/>
        <v>1</v>
      </c>
      <c r="AC95" s="80">
        <f t="shared" si="36"/>
        <v>0.99999999999999989</v>
      </c>
      <c r="AD95" s="81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view="pageBreakPreview" zoomScale="93" zoomScaleNormal="93" zoomScaleSheetLayoutView="85" zoomScalePageLayoutView="93" workbookViewId="0">
      <selection activeCell="D34" sqref="D34"/>
    </sheetView>
  </sheetViews>
  <sheetFormatPr defaultColWidth="8.85546875" defaultRowHeight="15" x14ac:dyDescent="0.3"/>
  <cols>
    <col min="1" max="1" width="8.85546875" style="150"/>
    <col min="2" max="2" width="10.7109375" style="150" customWidth="1"/>
    <col min="3" max="3" width="27.28515625" style="150" customWidth="1"/>
    <col min="4" max="5" width="18.7109375" style="150" bestFit="1" customWidth="1"/>
    <col min="6" max="6" width="10.7109375" style="150" customWidth="1"/>
    <col min="7" max="8" width="0" style="150" hidden="1" customWidth="1"/>
    <col min="9" max="11" width="8.85546875" style="150"/>
    <col min="12" max="12" width="9.28515625" style="150" bestFit="1" customWidth="1"/>
    <col min="13" max="16384" width="8.85546875" style="150"/>
  </cols>
  <sheetData>
    <row r="1" spans="1:15" ht="18.75" x14ac:dyDescent="0.3">
      <c r="C1" s="284" t="s">
        <v>83</v>
      </c>
      <c r="D1" s="284"/>
      <c r="E1" s="284"/>
      <c r="F1" s="207"/>
    </row>
    <row r="2" spans="1:15" ht="18.75" x14ac:dyDescent="0.3">
      <c r="C2" s="284" t="s">
        <v>57</v>
      </c>
      <c r="D2" s="284"/>
      <c r="E2" s="284"/>
      <c r="F2" s="207"/>
    </row>
    <row r="3" spans="1:15" ht="18.75" x14ac:dyDescent="0.3">
      <c r="C3" s="285">
        <f>Daily!A5</f>
        <v>43983</v>
      </c>
      <c r="D3" s="285"/>
      <c r="E3" s="285"/>
      <c r="F3" s="208"/>
    </row>
    <row r="4" spans="1:15" ht="15.75" thickBot="1" x14ac:dyDescent="0.35">
      <c r="C4" s="151"/>
      <c r="D4" s="151"/>
      <c r="E4" s="151"/>
      <c r="F4" s="151"/>
    </row>
    <row r="5" spans="1:15" ht="15.75" thickTop="1" x14ac:dyDescent="0.3">
      <c r="A5" s="152"/>
      <c r="B5" s="152"/>
      <c r="C5" s="280" t="s">
        <v>58</v>
      </c>
      <c r="D5" s="280" t="s">
        <v>59</v>
      </c>
      <c r="E5" s="282" t="s">
        <v>60</v>
      </c>
      <c r="F5" s="209"/>
      <c r="G5" s="150" t="s">
        <v>81</v>
      </c>
    </row>
    <row r="6" spans="1:15" ht="15.75" thickBot="1" x14ac:dyDescent="0.35">
      <c r="A6" s="153"/>
      <c r="B6" s="153"/>
      <c r="C6" s="281"/>
      <c r="D6" s="281"/>
      <c r="E6" s="283"/>
      <c r="F6" s="209"/>
    </row>
    <row r="7" spans="1:15" ht="18.75" thickTop="1" x14ac:dyDescent="0.3">
      <c r="A7" s="152"/>
      <c r="B7" s="152"/>
      <c r="C7" s="222">
        <f>Daily!A5</f>
        <v>43983</v>
      </c>
      <c r="D7" s="223">
        <f>IF(Daily!AB33=0,"",Daily!AB33)</f>
        <v>25221</v>
      </c>
      <c r="E7" s="224">
        <f>IF(Daily!AC33=0,"",Daily!AC33)</f>
        <v>25116</v>
      </c>
      <c r="F7" s="206"/>
      <c r="G7" s="203">
        <f t="shared" ref="G7:G29" si="0">IF(D7="",0,IF(WEEKDAY(C7,2)=7,3,IF(H7="H",3,IF(WEEKDAY(C7,2)=6,2,1))))</f>
        <v>1</v>
      </c>
      <c r="J7" s="203"/>
      <c r="K7" s="203"/>
      <c r="L7" s="203"/>
      <c r="M7" s="203"/>
      <c r="O7" s="203"/>
    </row>
    <row r="8" spans="1:15" ht="18" x14ac:dyDescent="0.3">
      <c r="A8" s="152"/>
      <c r="B8" s="152"/>
      <c r="C8" s="225">
        <f>C7+1</f>
        <v>43984</v>
      </c>
      <c r="D8" s="226">
        <f>IF(Daily!AB64=0,"",Daily!AB64)</f>
        <v>26020</v>
      </c>
      <c r="E8" s="227">
        <f>IF(Daily!AC64=0,"",Daily!AC64)</f>
        <v>25948</v>
      </c>
      <c r="F8" s="206"/>
      <c r="G8" s="203">
        <f t="shared" si="0"/>
        <v>1</v>
      </c>
      <c r="J8" s="203"/>
      <c r="K8" s="203"/>
      <c r="L8" s="203"/>
      <c r="M8" s="203"/>
      <c r="O8" s="203"/>
    </row>
    <row r="9" spans="1:15" ht="18" x14ac:dyDescent="0.3">
      <c r="A9" s="152"/>
      <c r="B9" s="152"/>
      <c r="C9" s="225">
        <f>C7+2</f>
        <v>43985</v>
      </c>
      <c r="D9" s="226">
        <f>IF(Daily!AB95=0,"",Daily!AB95)</f>
        <v>29524</v>
      </c>
      <c r="E9" s="227">
        <f>IF(Daily!AC95=0,"",Daily!AC95)</f>
        <v>29462</v>
      </c>
      <c r="F9" s="206"/>
      <c r="G9" s="203">
        <f t="shared" si="0"/>
        <v>1</v>
      </c>
      <c r="J9" s="203"/>
      <c r="K9" s="203"/>
      <c r="L9" s="203"/>
      <c r="M9" s="203"/>
      <c r="O9" s="203"/>
    </row>
    <row r="10" spans="1:15" ht="18" x14ac:dyDescent="0.3">
      <c r="A10" s="152"/>
      <c r="B10" s="152"/>
      <c r="C10" s="225">
        <f>C7+3</f>
        <v>43986</v>
      </c>
      <c r="D10" s="226">
        <f>IF(Daily!AB126=0,"",Daily!AB126)</f>
        <v>30894</v>
      </c>
      <c r="E10" s="227">
        <f>IF(Daily!AC126=0,"",Daily!AC126)</f>
        <v>30841</v>
      </c>
      <c r="F10" s="206"/>
      <c r="G10" s="203">
        <f t="shared" si="0"/>
        <v>1</v>
      </c>
      <c r="J10" s="203"/>
      <c r="K10" s="203"/>
      <c r="L10" s="203"/>
      <c r="M10" s="203"/>
      <c r="O10" s="203"/>
    </row>
    <row r="11" spans="1:15" ht="18" x14ac:dyDescent="0.3">
      <c r="A11" s="152"/>
      <c r="B11" s="152"/>
      <c r="C11" s="225">
        <f>C7+4</f>
        <v>43987</v>
      </c>
      <c r="D11" s="226">
        <f>IF(Daily!AB157=0,"",Daily!AB157)</f>
        <v>34823</v>
      </c>
      <c r="E11" s="227">
        <f>IF(Daily!AC157=0,"",Daily!AC157)</f>
        <v>34749</v>
      </c>
      <c r="F11" s="206"/>
      <c r="G11" s="203">
        <f t="shared" si="0"/>
        <v>1</v>
      </c>
      <c r="J11" s="203"/>
      <c r="K11" s="203"/>
      <c r="L11" s="203"/>
      <c r="M11" s="203"/>
      <c r="O11" s="203"/>
    </row>
    <row r="12" spans="1:15" ht="18" x14ac:dyDescent="0.3">
      <c r="A12" s="152"/>
      <c r="B12" s="152"/>
      <c r="C12" s="225">
        <f>C7+5</f>
        <v>43988</v>
      </c>
      <c r="D12" s="226">
        <f>IF(Daily!AB188=0,"",Daily!AB188)</f>
        <v>28039</v>
      </c>
      <c r="E12" s="227">
        <f>IF(Daily!AC188=0,"",Daily!AC188)</f>
        <v>27984</v>
      </c>
      <c r="F12" s="206"/>
      <c r="G12" s="203">
        <f t="shared" si="0"/>
        <v>2</v>
      </c>
      <c r="J12" s="203"/>
      <c r="K12" s="203"/>
      <c r="L12" s="203"/>
      <c r="M12" s="203"/>
      <c r="O12" s="203"/>
    </row>
    <row r="13" spans="1:15" ht="18" x14ac:dyDescent="0.3">
      <c r="A13" s="152"/>
      <c r="B13" s="152"/>
      <c r="C13" s="225">
        <f>C7+6</f>
        <v>43989</v>
      </c>
      <c r="D13" s="226">
        <f>IF(Daily!AB219=0,"",Daily!AB219)</f>
        <v>22473</v>
      </c>
      <c r="E13" s="227">
        <f>IF(Daily!AC219=0,"",Daily!AC219)</f>
        <v>22442</v>
      </c>
      <c r="F13" s="206"/>
      <c r="G13" s="203">
        <f t="shared" si="0"/>
        <v>3</v>
      </c>
      <c r="J13" s="203"/>
      <c r="K13" s="203"/>
      <c r="L13" s="203"/>
      <c r="M13" s="203"/>
      <c r="O13" s="203"/>
    </row>
    <row r="14" spans="1:15" ht="18" x14ac:dyDescent="0.3">
      <c r="A14" s="152"/>
      <c r="B14" s="152"/>
      <c r="C14" s="225">
        <f>C7+7</f>
        <v>43990</v>
      </c>
      <c r="D14" s="226">
        <f>IF(Daily!AB250=0,"",Daily!AB250)</f>
        <v>44250</v>
      </c>
      <c r="E14" s="227">
        <f>IF(Daily!AC250=0,"",Daily!AC250)</f>
        <v>44160</v>
      </c>
      <c r="F14" s="206"/>
      <c r="G14" s="203">
        <f t="shared" si="0"/>
        <v>1</v>
      </c>
      <c r="J14" s="203"/>
      <c r="K14" s="203"/>
      <c r="L14" s="203"/>
      <c r="M14" s="203"/>
      <c r="O14" s="203"/>
    </row>
    <row r="15" spans="1:15" ht="18" x14ac:dyDescent="0.3">
      <c r="A15" s="152"/>
      <c r="B15" s="152"/>
      <c r="C15" s="225">
        <f>C7+8</f>
        <v>43991</v>
      </c>
      <c r="D15" s="226">
        <f>IF(Daily!AB281=0,"",Daily!AB281)</f>
        <v>42918</v>
      </c>
      <c r="E15" s="227">
        <f>IF(Daily!AC281=0,"",Daily!AC281)</f>
        <v>42825</v>
      </c>
      <c r="F15" s="206"/>
      <c r="G15" s="203">
        <f t="shared" si="0"/>
        <v>1</v>
      </c>
      <c r="J15" s="203"/>
      <c r="K15" s="203"/>
      <c r="L15" s="203"/>
      <c r="M15" s="203"/>
      <c r="O15" s="203"/>
    </row>
    <row r="16" spans="1:15" ht="18" x14ac:dyDescent="0.3">
      <c r="A16" s="152"/>
      <c r="B16" s="152"/>
      <c r="C16" s="225">
        <f>C7+9</f>
        <v>43992</v>
      </c>
      <c r="D16" s="226">
        <f>IF(Daily!AB312=0,"",Daily!AB312)</f>
        <v>44161</v>
      </c>
      <c r="E16" s="227">
        <f>IF(Daily!AC312=0,"",Daily!AC312)</f>
        <v>44090</v>
      </c>
      <c r="F16" s="206"/>
      <c r="G16" s="203">
        <f t="shared" si="0"/>
        <v>1</v>
      </c>
      <c r="J16" s="203"/>
      <c r="K16" s="203"/>
      <c r="L16" s="203"/>
      <c r="M16" s="203"/>
      <c r="O16" s="203"/>
    </row>
    <row r="17" spans="1:15" ht="18" x14ac:dyDescent="0.3">
      <c r="A17" s="152"/>
      <c r="B17" s="152"/>
      <c r="C17" s="225">
        <f>C7+10</f>
        <v>43993</v>
      </c>
      <c r="D17" s="226">
        <f>IF(Daily!AB343=0,"",Daily!AB343)</f>
        <v>45624</v>
      </c>
      <c r="E17" s="227">
        <f>IF(Daily!AC343=0,"",Daily!AC343)</f>
        <v>45528</v>
      </c>
      <c r="F17" s="206"/>
      <c r="G17" s="203">
        <f t="shared" si="0"/>
        <v>1</v>
      </c>
      <c r="J17" s="203"/>
      <c r="K17" s="203"/>
      <c r="L17" s="203"/>
      <c r="M17" s="203"/>
      <c r="O17" s="203"/>
    </row>
    <row r="18" spans="1:15" ht="18" x14ac:dyDescent="0.3">
      <c r="A18" s="152"/>
      <c r="B18" s="152"/>
      <c r="C18" s="225">
        <f>C7+11</f>
        <v>43994</v>
      </c>
      <c r="D18" s="226">
        <f>IF(Daily!AB374=0,"",Daily!AB374)</f>
        <v>31641</v>
      </c>
      <c r="E18" s="227">
        <f>IF(Daily!AC374=0,"",Daily!AC374)</f>
        <v>31612</v>
      </c>
      <c r="F18" s="206"/>
      <c r="G18" s="203">
        <f t="shared" si="0"/>
        <v>3</v>
      </c>
      <c r="H18" s="150" t="s">
        <v>86</v>
      </c>
      <c r="J18" s="203"/>
      <c r="K18" s="203"/>
      <c r="L18" s="203"/>
      <c r="M18" s="203"/>
      <c r="O18" s="203"/>
    </row>
    <row r="19" spans="1:15" ht="18" x14ac:dyDescent="0.3">
      <c r="A19" s="152"/>
      <c r="B19" s="152"/>
      <c r="C19" s="225">
        <f>C7+12</f>
        <v>43995</v>
      </c>
      <c r="D19" s="226">
        <f>IF(Daily!AB405=0,"",Daily!AB405)</f>
        <v>38628</v>
      </c>
      <c r="E19" s="227">
        <f>IF(Daily!AC405=0,"",Daily!AC405)</f>
        <v>38568</v>
      </c>
      <c r="F19" s="206"/>
      <c r="G19" s="203">
        <f t="shared" si="0"/>
        <v>2</v>
      </c>
      <c r="J19" s="203"/>
      <c r="K19" s="203"/>
      <c r="L19" s="203"/>
      <c r="M19" s="203"/>
      <c r="O19" s="203"/>
    </row>
    <row r="20" spans="1:15" ht="18" x14ac:dyDescent="0.3">
      <c r="A20" s="152"/>
      <c r="B20" s="152"/>
      <c r="C20" s="225">
        <f>C7+13</f>
        <v>43996</v>
      </c>
      <c r="D20" s="226">
        <f>IF(Daily!AB436=0,"",Daily!AB436)</f>
        <v>31026</v>
      </c>
      <c r="E20" s="227">
        <f>IF(Daily!AC436=0,"",Daily!AC436)</f>
        <v>31002</v>
      </c>
      <c r="F20" s="206"/>
      <c r="G20" s="203">
        <f t="shared" si="0"/>
        <v>3</v>
      </c>
      <c r="J20" s="203"/>
      <c r="K20" s="203"/>
      <c r="L20" s="203"/>
      <c r="M20" s="203"/>
      <c r="O20" s="203"/>
    </row>
    <row r="21" spans="1:15" ht="18" x14ac:dyDescent="0.3">
      <c r="A21" s="152"/>
      <c r="B21" s="152"/>
      <c r="C21" s="225">
        <f>C7+14</f>
        <v>43997</v>
      </c>
      <c r="D21" s="226">
        <f>IF(Daily!AB467=0,"",Daily!AB467)</f>
        <v>54257</v>
      </c>
      <c r="E21" s="227">
        <f>IF(Daily!AC467=0,"",Daily!AC467)</f>
        <v>54150</v>
      </c>
      <c r="F21" s="206"/>
      <c r="G21" s="203">
        <f t="shared" si="0"/>
        <v>1</v>
      </c>
      <c r="J21" s="203"/>
      <c r="K21" s="203"/>
      <c r="L21" s="203"/>
      <c r="M21" s="203"/>
      <c r="O21" s="203"/>
    </row>
    <row r="22" spans="1:15" ht="18" x14ac:dyDescent="0.3">
      <c r="A22" s="152"/>
      <c r="B22" s="152"/>
      <c r="C22" s="225">
        <f>C7+15</f>
        <v>43998</v>
      </c>
      <c r="D22" s="226">
        <f>IF(Daily!AB498=0,"",Daily!AB498)</f>
        <v>53066</v>
      </c>
      <c r="E22" s="227">
        <f>IF(Daily!AC498=0,"",Daily!AC498)</f>
        <v>52980</v>
      </c>
      <c r="F22" s="206"/>
      <c r="G22" s="203">
        <f t="shared" si="0"/>
        <v>1</v>
      </c>
      <c r="J22" s="203"/>
      <c r="K22" s="203"/>
      <c r="L22" s="203"/>
      <c r="M22" s="203"/>
      <c r="O22" s="203"/>
    </row>
    <row r="23" spans="1:15" ht="18" x14ac:dyDescent="0.3">
      <c r="A23" s="152"/>
      <c r="B23" s="152"/>
      <c r="C23" s="225">
        <f>C7+16</f>
        <v>43999</v>
      </c>
      <c r="D23" s="226">
        <f>IF(Daily!AB529=0,"",Daily!AB529)</f>
        <v>52803</v>
      </c>
      <c r="E23" s="227">
        <f>IF(Daily!AC529=0,"",Daily!AC529)</f>
        <v>52711</v>
      </c>
      <c r="F23" s="206"/>
      <c r="G23" s="203">
        <f t="shared" si="0"/>
        <v>1</v>
      </c>
      <c r="J23" s="203"/>
      <c r="K23" s="203"/>
      <c r="L23" s="203"/>
      <c r="M23" s="203"/>
      <c r="O23" s="203"/>
    </row>
    <row r="24" spans="1:15" ht="18" x14ac:dyDescent="0.3">
      <c r="A24" s="152"/>
      <c r="B24" s="152"/>
      <c r="C24" s="225">
        <f>C7+17</f>
        <v>44000</v>
      </c>
      <c r="D24" s="226">
        <f>IF(Daily!AB560=0,"",Daily!AB560)</f>
        <v>51180</v>
      </c>
      <c r="E24" s="227">
        <f>IF(Daily!AC560=0,"",Daily!AC560)</f>
        <v>51088</v>
      </c>
      <c r="F24" s="206"/>
      <c r="G24" s="203">
        <f t="shared" si="0"/>
        <v>1</v>
      </c>
      <c r="J24" s="203"/>
      <c r="K24" s="203"/>
      <c r="L24" s="203"/>
      <c r="M24" s="203"/>
      <c r="O24" s="203"/>
    </row>
    <row r="25" spans="1:15" ht="18" x14ac:dyDescent="0.3">
      <c r="A25" s="152"/>
      <c r="B25" s="152"/>
      <c r="C25" s="225">
        <f>C7+18</f>
        <v>44001</v>
      </c>
      <c r="D25" s="226">
        <f>IF(Daily!AB591=0,"",Daily!AB591)</f>
        <v>53198</v>
      </c>
      <c r="E25" s="227">
        <f>IF(Daily!AC591=0,"",Daily!AC591)</f>
        <v>53136</v>
      </c>
      <c r="F25" s="206"/>
      <c r="G25" s="203">
        <f t="shared" si="0"/>
        <v>1</v>
      </c>
      <c r="J25" s="203"/>
      <c r="K25" s="203"/>
      <c r="L25" s="203"/>
      <c r="M25" s="203"/>
      <c r="O25" s="203"/>
    </row>
    <row r="26" spans="1:15" ht="18" x14ac:dyDescent="0.3">
      <c r="A26" s="152"/>
      <c r="B26" s="152"/>
      <c r="C26" s="225">
        <f>C7+19</f>
        <v>44002</v>
      </c>
      <c r="D26" s="226">
        <f>IF(Daily!AB622=0,"",Daily!AB622)</f>
        <v>47043</v>
      </c>
      <c r="E26" s="227">
        <f>IF(Daily!AC622=0,"",Daily!AC622)</f>
        <v>46961</v>
      </c>
      <c r="F26" s="206"/>
      <c r="G26" s="203">
        <f t="shared" si="0"/>
        <v>2</v>
      </c>
      <c r="J26" s="203"/>
      <c r="K26" s="203"/>
      <c r="L26" s="203"/>
      <c r="M26" s="203"/>
      <c r="O26" s="203"/>
    </row>
    <row r="27" spans="1:15" ht="18" x14ac:dyDescent="0.3">
      <c r="A27" s="152"/>
      <c r="B27" s="152"/>
      <c r="C27" s="225">
        <f>C7+20</f>
        <v>44003</v>
      </c>
      <c r="D27" s="226">
        <f>IF(Daily!AB653=0,"",Daily!AB653)</f>
        <v>36139</v>
      </c>
      <c r="E27" s="227">
        <f>IF(Daily!AC653=0,"",Daily!AC653)</f>
        <v>36093</v>
      </c>
      <c r="F27" s="206"/>
      <c r="G27" s="203">
        <f t="shared" si="0"/>
        <v>3</v>
      </c>
      <c r="J27" s="203"/>
      <c r="K27" s="203"/>
      <c r="L27" s="203"/>
      <c r="M27" s="203"/>
      <c r="O27" s="203"/>
    </row>
    <row r="28" spans="1:15" ht="18" x14ac:dyDescent="0.3">
      <c r="A28" s="152"/>
      <c r="B28" s="152"/>
      <c r="C28" s="225">
        <f>C7+21</f>
        <v>44004</v>
      </c>
      <c r="D28" s="226">
        <f>IF(Daily!AB684=0,"",Daily!AB684)</f>
        <v>62171</v>
      </c>
      <c r="E28" s="227">
        <f>IF(Daily!AC684=0,"",Daily!AC684)</f>
        <v>62067</v>
      </c>
      <c r="F28" s="206"/>
      <c r="G28" s="203">
        <f t="shared" si="0"/>
        <v>1</v>
      </c>
      <c r="K28" s="203"/>
      <c r="L28" s="203"/>
      <c r="M28" s="203"/>
      <c r="O28" s="203"/>
    </row>
    <row r="29" spans="1:15" ht="18" x14ac:dyDescent="0.3">
      <c r="A29" s="152"/>
      <c r="B29" s="152"/>
      <c r="C29" s="225">
        <f>C7+22</f>
        <v>44005</v>
      </c>
      <c r="D29" s="226">
        <f>IF(Daily!AB715=0,"",Daily!AB715)</f>
        <v>60412</v>
      </c>
      <c r="E29" s="227">
        <f>IF(Daily!AC715=0,"",Daily!AC715)</f>
        <v>60304</v>
      </c>
      <c r="F29" s="206"/>
      <c r="G29" s="203">
        <f t="shared" si="0"/>
        <v>1</v>
      </c>
      <c r="K29" s="203"/>
      <c r="L29" s="203"/>
      <c r="M29" s="203"/>
      <c r="O29" s="203"/>
    </row>
    <row r="30" spans="1:15" ht="18" x14ac:dyDescent="0.3">
      <c r="A30" s="152"/>
      <c r="B30" s="152"/>
      <c r="C30" s="225">
        <f>C7+23</f>
        <v>44006</v>
      </c>
      <c r="D30" s="226">
        <f>IF(Daily!AB746=0,"",Daily!AB746)</f>
        <v>59776</v>
      </c>
      <c r="E30" s="227">
        <f>IF(Daily!AC746=0,"",Daily!AC746)</f>
        <v>59700</v>
      </c>
      <c r="F30" s="206"/>
      <c r="G30" s="203">
        <f>IF(D30="",0,IF(WEEKDAY(C30,2)=7,3,IF(H30="H",3,IF(WEEKDAY(C30,2)=6,2,1))))</f>
        <v>1</v>
      </c>
      <c r="K30" s="203"/>
      <c r="L30" s="203"/>
      <c r="M30" s="203"/>
      <c r="O30" s="203"/>
    </row>
    <row r="31" spans="1:15" ht="18" x14ac:dyDescent="0.3">
      <c r="A31" s="152"/>
      <c r="B31" s="152"/>
      <c r="C31" s="225">
        <f>C7+24</f>
        <v>44007</v>
      </c>
      <c r="D31" s="226">
        <f>IF(Daily!AB777=0,"",Daily!AB777)</f>
        <v>62248</v>
      </c>
      <c r="E31" s="226">
        <f>IF(Daily!AC777=0,"",Daily!AC777)</f>
        <v>62137</v>
      </c>
      <c r="F31" s="206"/>
      <c r="G31" s="203">
        <f t="shared" ref="G31:G32" si="1">IF(D31="",0,IF(WEEKDAY(C31,2)=7,3,IF(H31="H",3,IF(WEEKDAY(C31,2)=6,2,1))))</f>
        <v>1</v>
      </c>
      <c r="K31" s="203"/>
      <c r="L31" s="203"/>
      <c r="M31" s="203"/>
      <c r="O31" s="203"/>
    </row>
    <row r="32" spans="1:15" ht="18" x14ac:dyDescent="0.3">
      <c r="A32" s="152"/>
      <c r="B32" s="152"/>
      <c r="C32" s="225">
        <f>C7+25</f>
        <v>44008</v>
      </c>
      <c r="D32" s="226">
        <f>IF(Daily!AB808=0,"",Daily!AB808)</f>
        <v>50892</v>
      </c>
      <c r="E32" s="226">
        <f>IF(Daily!AC808=0,"",Daily!AC808)</f>
        <v>50801</v>
      </c>
      <c r="F32" s="206"/>
      <c r="G32" s="203">
        <f t="shared" si="1"/>
        <v>1</v>
      </c>
      <c r="K32" s="203"/>
      <c r="L32" s="203"/>
      <c r="M32" s="203"/>
    </row>
    <row r="33" spans="1:13" ht="18" x14ac:dyDescent="0.3">
      <c r="A33" s="152"/>
      <c r="B33" s="152"/>
      <c r="C33" s="225">
        <f>C7+26</f>
        <v>44009</v>
      </c>
      <c r="D33" s="226">
        <f>IF(Daily!AB839=0,"",Daily!AB839)</f>
        <v>54184</v>
      </c>
      <c r="E33" s="226">
        <f>IF(Daily!AC839=0,"",Daily!AC839)</f>
        <v>54050</v>
      </c>
      <c r="F33" s="206"/>
      <c r="G33" s="203">
        <f t="shared" ref="G33:G37" si="2">IF(D33="",0,IF(WEEKDAY(C33,2)=7,3,IF(H33="H",3,IF(WEEKDAY(C33,2)=6,2,1))))</f>
        <v>2</v>
      </c>
      <c r="K33" s="203"/>
      <c r="M33" s="203"/>
    </row>
    <row r="34" spans="1:13" ht="18" x14ac:dyDescent="0.3">
      <c r="A34" s="152"/>
      <c r="B34" s="152"/>
      <c r="C34" s="225">
        <f>C7+27</f>
        <v>44010</v>
      </c>
      <c r="D34" s="226">
        <f>IF(Daily!AB870=0,"",Daily!AB870)</f>
        <v>44410</v>
      </c>
      <c r="E34" s="227">
        <f>IF(Daily!AC870=0,"",Daily!AC870)</f>
        <v>44334</v>
      </c>
      <c r="F34" s="206"/>
      <c r="G34" s="203">
        <f t="shared" si="2"/>
        <v>3</v>
      </c>
      <c r="K34" s="203"/>
      <c r="M34" s="203"/>
    </row>
    <row r="35" spans="1:13" ht="18" x14ac:dyDescent="0.3">
      <c r="A35" s="152"/>
      <c r="B35" s="152"/>
      <c r="C35" s="225">
        <f>C7+28</f>
        <v>44011</v>
      </c>
      <c r="D35" s="226">
        <f>IF(Daily!AB901=0,"",Daily!AB901)</f>
        <v>67821</v>
      </c>
      <c r="E35" s="227">
        <f>IF(Daily!AC901=0,"",Daily!AC901)</f>
        <v>67685</v>
      </c>
      <c r="F35" s="206"/>
      <c r="G35" s="203">
        <f t="shared" si="2"/>
        <v>1</v>
      </c>
      <c r="K35" s="203"/>
      <c r="M35" s="203"/>
    </row>
    <row r="36" spans="1:13" ht="18" x14ac:dyDescent="0.3">
      <c r="A36" s="152"/>
      <c r="B36" s="152"/>
      <c r="C36" s="225">
        <f>C8+28</f>
        <v>44012</v>
      </c>
      <c r="D36" s="226">
        <f>IF(Daily!AB932=0,"",Daily!AB932)</f>
        <v>66599</v>
      </c>
      <c r="E36" s="227">
        <f>IF(Daily!AC932=0,"",Daily!AC932)</f>
        <v>66476</v>
      </c>
      <c r="F36" s="206"/>
      <c r="G36" s="203">
        <f t="shared" si="2"/>
        <v>1</v>
      </c>
      <c r="K36" s="203"/>
      <c r="M36" s="203"/>
    </row>
    <row r="37" spans="1:13" ht="18.75" thickBot="1" x14ac:dyDescent="0.35">
      <c r="A37" s="152"/>
      <c r="B37" s="152"/>
      <c r="C37" s="225">
        <f>C9+28</f>
        <v>44013</v>
      </c>
      <c r="D37" s="226" t="str">
        <f>IF(Daily!AB963=0,"",Daily!AB963)</f>
        <v/>
      </c>
      <c r="E37" s="228" t="str">
        <f>IF(Daily!AC963=0,"",Daily!AC963)</f>
        <v/>
      </c>
      <c r="F37" s="206"/>
      <c r="G37" s="203">
        <f t="shared" si="2"/>
        <v>0</v>
      </c>
      <c r="M37" s="203"/>
    </row>
    <row r="38" spans="1:13" ht="16.5" thickTop="1" thickBot="1" x14ac:dyDescent="0.35">
      <c r="A38" s="152"/>
      <c r="B38" s="152"/>
      <c r="C38" s="158" t="s">
        <v>41</v>
      </c>
      <c r="D38" s="202">
        <f>SUM(D7:D37)</f>
        <v>1351441</v>
      </c>
      <c r="E38" s="201">
        <f>SUM(E7:E37)</f>
        <v>1349000</v>
      </c>
      <c r="F38" s="210"/>
      <c r="G38" s="157"/>
      <c r="H38" s="157"/>
      <c r="I38" s="157"/>
    </row>
    <row r="39" spans="1:13" ht="16.5" thickTop="1" x14ac:dyDescent="0.3">
      <c r="A39" s="154"/>
      <c r="B39" s="155"/>
      <c r="C39" s="156" t="s">
        <v>61</v>
      </c>
      <c r="D39" s="155"/>
      <c r="E39" s="155"/>
      <c r="F39" s="155"/>
    </row>
    <row r="40" spans="1:13" x14ac:dyDescent="0.3">
      <c r="A40" s="154"/>
      <c r="B40" s="155"/>
      <c r="C40" s="155"/>
      <c r="D40" s="155"/>
      <c r="E40" s="155"/>
      <c r="F40" s="155"/>
    </row>
    <row r="41" spans="1:13" ht="15.75" x14ac:dyDescent="0.3">
      <c r="A41" s="154"/>
      <c r="C41" s="160" t="s">
        <v>64</v>
      </c>
      <c r="D41" s="157">
        <f>MAX(D7:D37)</f>
        <v>67821</v>
      </c>
      <c r="E41" s="157">
        <f>MAX(E7:E37)</f>
        <v>67685</v>
      </c>
      <c r="F41" s="157"/>
    </row>
    <row r="42" spans="1:13" ht="16.5" x14ac:dyDescent="0.3">
      <c r="A42" s="154"/>
      <c r="C42" s="160" t="s">
        <v>62</v>
      </c>
      <c r="D42" s="221">
        <f>IF(D38=0,"-",INDEX($C$7:$C$37,MATCH(MAX(D$7:D$37),D$7:D$37,0)))</f>
        <v>44011</v>
      </c>
      <c r="E42" s="221">
        <f>IF(E38=0,"-",INDEX($C$7:$C$37,MATCH(MAX(E$7:E$37),E$7:E$37,0)))</f>
        <v>44011</v>
      </c>
      <c r="F42" s="211"/>
    </row>
    <row r="43" spans="1:13" ht="15.75" x14ac:dyDescent="0.3">
      <c r="A43" s="154"/>
      <c r="C43" s="160" t="s">
        <v>63</v>
      </c>
      <c r="D43" s="157">
        <f>IF(D38=0,0,AVERAGEIF($G$7:$G$37,"&gt;0",D$7:D$37))</f>
        <v>45048.033333333333</v>
      </c>
      <c r="E43" s="157">
        <f>IF(E38=0,0,AVERAGEIF($G$7:$G$37,"&gt;0",E$7:E$37))</f>
        <v>44966.666666666664</v>
      </c>
      <c r="F43" s="157"/>
    </row>
    <row r="44" spans="1:13" ht="15.75" x14ac:dyDescent="0.3">
      <c r="A44" s="154"/>
      <c r="C44" s="160" t="s">
        <v>68</v>
      </c>
      <c r="D44" s="204">
        <f>SUMIF($G$7:$G$37,1,D$7:D$37)</f>
        <v>1017858</v>
      </c>
      <c r="E44" s="204">
        <f>SUMIF($G$7:$G$37,1,E$7:E$37)</f>
        <v>1015954</v>
      </c>
      <c r="F44" s="157"/>
    </row>
    <row r="45" spans="1:13" ht="15.75" x14ac:dyDescent="0.3">
      <c r="A45" s="154"/>
      <c r="C45" s="160" t="s">
        <v>65</v>
      </c>
      <c r="D45" s="157">
        <f>IF(D38=0,0,AVERAGEIF($G$7:$G$37,1,D$7:D$37))</f>
        <v>48469.428571428572</v>
      </c>
      <c r="E45" s="157">
        <f>IF(E38=0,0,AVERAGEIF($G$7:$G$37,1,E$7:E$37))</f>
        <v>48378.761904761908</v>
      </c>
      <c r="F45" s="157"/>
    </row>
    <row r="46" spans="1:13" ht="15.75" x14ac:dyDescent="0.3">
      <c r="C46" s="161" t="s">
        <v>66</v>
      </c>
      <c r="D46" s="204">
        <f>SUMIF($G$7:$G$37,2,D$7:D$37)</f>
        <v>167894</v>
      </c>
      <c r="E46" s="204">
        <f>SUMIF($G$7:$G$37,2,E$7:E$37)</f>
        <v>167563</v>
      </c>
      <c r="F46" s="203"/>
    </row>
    <row r="47" spans="1:13" ht="15.75" x14ac:dyDescent="0.3">
      <c r="C47" s="161" t="s">
        <v>67</v>
      </c>
      <c r="D47" s="157">
        <f>IF(D38=0,0,AVERAGEIF($G$7:$G$37,2,D$7:D$37))</f>
        <v>41973.5</v>
      </c>
      <c r="E47" s="157">
        <f>IF(E38=0,0,AVERAGEIF($G$7:$G$37,2,E$7:E$37))</f>
        <v>41890.75</v>
      </c>
      <c r="F47" s="203"/>
    </row>
    <row r="48" spans="1:13" ht="15.75" x14ac:dyDescent="0.3">
      <c r="C48" s="161" t="s">
        <v>72</v>
      </c>
      <c r="D48" s="204">
        <f>SUMIF($G$7:$G$37,3,D$7:D$37)</f>
        <v>165689</v>
      </c>
      <c r="E48" s="204">
        <f>SUMIF($G$7:$G$37,3,E$7:E$37)</f>
        <v>165483</v>
      </c>
      <c r="F48" s="212"/>
    </row>
    <row r="49" spans="3:6" ht="15.75" x14ac:dyDescent="0.3">
      <c r="C49" s="161" t="s">
        <v>71</v>
      </c>
      <c r="D49" s="157">
        <f>IF(D38=0,0,AVERAGEIF($G$7:$G$37,3,D$7:D$37))</f>
        <v>33137.800000000003</v>
      </c>
      <c r="E49" s="157">
        <f>IF(E38=0,0,AVERAGEIF($G$7:$G$37,3,E$7:E$37))</f>
        <v>33096.6</v>
      </c>
      <c r="F49" s="212"/>
    </row>
    <row r="50" spans="3:6" ht="15.75" x14ac:dyDescent="0.3">
      <c r="C50" s="161" t="s">
        <v>70</v>
      </c>
      <c r="D50" s="212">
        <f>+D46+D48</f>
        <v>333583</v>
      </c>
      <c r="E50" s="212">
        <f>+E46+E48</f>
        <v>333046</v>
      </c>
      <c r="F50" s="212"/>
    </row>
    <row r="51" spans="3:6" ht="15.75" x14ac:dyDescent="0.3">
      <c r="C51" s="161" t="s">
        <v>69</v>
      </c>
      <c r="D51" s="205">
        <f>IF(D38=0,0,AVERAGEIF($G7:$G37,"&gt;1",D7:D37))</f>
        <v>37064.777777777781</v>
      </c>
      <c r="E51" s="205">
        <f>IF(E38=0,0,AVERAGEIF($G7:$G37,"&gt;1",E7:E37))</f>
        <v>37005.111111111109</v>
      </c>
      <c r="F51" s="212"/>
    </row>
    <row r="52" spans="3:6" x14ac:dyDescent="0.3">
      <c r="C52" s="162" t="s">
        <v>41</v>
      </c>
      <c r="D52" s="204">
        <f>+D44+D46+D48</f>
        <v>1351441</v>
      </c>
      <c r="E52" s="204">
        <f>+E44+E46+E48</f>
        <v>1349000</v>
      </c>
      <c r="F52" s="157"/>
    </row>
    <row r="53" spans="3:6" hidden="1" x14ac:dyDescent="0.3">
      <c r="D53" s="159" t="str">
        <f>IF(Monthly!AB31=D52,"CORRECT","no")</f>
        <v>CORRECT</v>
      </c>
      <c r="E53" s="159" t="str">
        <f>IF(Monthly!AC31=E52,"CORRECT","no")</f>
        <v>CORRECT</v>
      </c>
      <c r="F53" s="159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150" t="s">
        <v>73</v>
      </c>
    </row>
    <row r="59" spans="3:6" hidden="1" x14ac:dyDescent="0.3">
      <c r="C59" s="159" t="s">
        <v>74</v>
      </c>
      <c r="D59" s="205">
        <f>AVERAGE(D15,D22,D29,D36)</f>
        <v>55748.75</v>
      </c>
      <c r="E59" s="205">
        <f t="array" ref="E59">AVERAGE(IF(WEEKDAY($C$7:$C$37,2)=1,E$7:E$37))</f>
        <v>50635.6</v>
      </c>
      <c r="F59" s="205"/>
    </row>
    <row r="60" spans="3:6" hidden="1" x14ac:dyDescent="0.3">
      <c r="C60" s="159" t="s">
        <v>75</v>
      </c>
      <c r="D60" s="205">
        <f t="array" ref="D60">AVERAGE(IF(WEEKDAY($C$7:$C$37,2)=2,D$7:D$37))</f>
        <v>49803</v>
      </c>
      <c r="E60" s="205">
        <f t="array" ref="E60">AVERAGE(IF(WEEKDAY($C$7:$C$37,2)=2,E$7:E$37))</f>
        <v>49706.6</v>
      </c>
    </row>
    <row r="61" spans="3:6" hidden="1" x14ac:dyDescent="0.3">
      <c r="C61" s="159" t="s">
        <v>76</v>
      </c>
      <c r="D61" s="205">
        <f t="array" ref="D61">AVERAGE(IF(WEEKDAY($C$7:$C$37,2)=3,D$7:D$37))</f>
        <v>46566</v>
      </c>
      <c r="E61" s="205">
        <f t="array" ref="E61">AVERAGE(IF(WEEKDAY($C$7:$C$37,2)=3,E$7:E$37))</f>
        <v>46490.75</v>
      </c>
    </row>
    <row r="62" spans="3:6" hidden="1" x14ac:dyDescent="0.3">
      <c r="C62" s="159" t="s">
        <v>77</v>
      </c>
      <c r="D62" s="205">
        <f t="array" ref="D62">AVERAGE(IF(WEEKDAY($C$7:$C$37,2)=4,D$7:D$37))</f>
        <v>47486.5</v>
      </c>
      <c r="E62" s="205">
        <f t="array" ref="E62">AVERAGE(IF(WEEKDAY($C$7:$C$37,2)=4,E$7:E$37))</f>
        <v>47398.5</v>
      </c>
    </row>
    <row r="63" spans="3:6" hidden="1" x14ac:dyDescent="0.3">
      <c r="C63" s="159" t="s">
        <v>78</v>
      </c>
      <c r="D63" s="205">
        <f t="array" ref="D63">AVERAGE(IF(WEEKDAY($C$7:$C$37,2)=5,D$7:D$37))</f>
        <v>42638.5</v>
      </c>
      <c r="E63" s="205">
        <f t="array" ref="E63">AVERAGE(IF(WEEKDAY($C$7:$C$37,2)=5,E$7:E$37))</f>
        <v>42574.5</v>
      </c>
    </row>
    <row r="64" spans="3:6" hidden="1" x14ac:dyDescent="0.3">
      <c r="C64" s="159" t="s">
        <v>79</v>
      </c>
      <c r="D64" s="205">
        <f>AVERAGEIF($G$7:$G$37,2,D$7:D$37)</f>
        <v>41973.5</v>
      </c>
      <c r="E64" s="205">
        <f>AVERAGEIF($G$7:$G$37,2,E$7:E$37)</f>
        <v>41890.75</v>
      </c>
    </row>
    <row r="65" spans="3:5" hidden="1" x14ac:dyDescent="0.3">
      <c r="C65" s="159" t="s">
        <v>80</v>
      </c>
      <c r="D65" s="205">
        <f>AVERAGEIF($G$7:$G$37,3,D$7:D$37)</f>
        <v>33137.800000000003</v>
      </c>
      <c r="E65" s="205">
        <f>AVERAGEIF($G$7:$G$37,3,E$7:E$37)</f>
        <v>33096.6</v>
      </c>
    </row>
    <row r="68" spans="3:5" x14ac:dyDescent="0.3">
      <c r="C68" s="159"/>
      <c r="D68" s="205"/>
    </row>
    <row r="69" spans="3:5" x14ac:dyDescent="0.3">
      <c r="C69" s="159"/>
      <c r="D69" s="205"/>
    </row>
    <row r="70" spans="3:5" x14ac:dyDescent="0.3">
      <c r="C70" s="159"/>
      <c r="D70" s="205"/>
    </row>
    <row r="71" spans="3:5" x14ac:dyDescent="0.3">
      <c r="C71" s="159"/>
      <c r="D71" s="205"/>
    </row>
    <row r="72" spans="3:5" x14ac:dyDescent="0.3">
      <c r="C72" s="159"/>
      <c r="D72" s="205"/>
    </row>
    <row r="73" spans="3:5" x14ac:dyDescent="0.3">
      <c r="C73" s="159"/>
      <c r="D73" s="205"/>
    </row>
    <row r="74" spans="3:5" x14ac:dyDescent="0.3">
      <c r="C74" s="159"/>
      <c r="D74" s="205"/>
    </row>
  </sheetData>
  <sheetProtection algorithmName="SHA-512" hashValue="jIXmKv0JJZ9EFTX4FwUJwH6onSGOmvsB/8Szo9XxNFPDbAdXg32PR+tz1M/sUKyUhCn8aiT1kfqp0RAOeURrhA==" saltValue="qwl7avfwWCUbRGGMETsVPg==" spinCount="100000" sheet="1" objects="1" scenarios="1"/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B8B5BF-6069-4949-96F2-DCF5E71D35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C25F0A4-1181-4E1A-AA45-B922E50E04E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9A6EA57-925C-4B92-8EBA-89B64B3C283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2023-05-27T15:31:21Z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